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omantelom-my.sharepoint.com/personal/69361_omantel_om/Documents/000_All Solution Files_Talal/Oman Culture Center New OCC/"/>
    </mc:Choice>
  </mc:AlternateContent>
  <xr:revisionPtr revIDLastSave="184" documentId="8_{8C09BFA2-2307-4FBD-AF86-1626683E2F3E}" xr6:coauthVersionLast="47" xr6:coauthVersionMax="47" xr10:uidLastSave="{D945B18C-A12E-4E71-BF0C-BDD3D2005177}"/>
  <bookViews>
    <workbookView xWindow="-120" yWindow="-120" windowWidth="29040" windowHeight="15720" tabRatio="809" xr2:uid="{6E14E828-81FB-4984-AFA3-5AD3377B65A6}"/>
  </bookViews>
  <sheets>
    <sheet name="Summery" sheetId="1" r:id="rId1"/>
    <sheet name="Mobile Cost" sheetId="3" r:id="rId2"/>
    <sheet name="Design &amp; BoQ" sheetId="5" r:id="rId3"/>
    <sheet name="Fixed Cost" sheetId="7" r:id="rId4"/>
    <sheet name="&quot;Tower Database&quot;" sheetId="15" r:id="rId5"/>
    <sheet name="Helious" sheetId="9" r:id="rId6"/>
    <sheet name="OTC" sheetId="10" r:id="rId7"/>
    <sheet name="Ooredoo Outdoor Sharing" sheetId="11" r:id="rId8"/>
    <sheet name="Ooredoo IBS Sharing" sheetId="12" r:id="rId9"/>
    <sheet name="&quot;Mobile UPL&quot;" sheetId="13" r:id="rId10"/>
    <sheet name="&quot;Fixed UPL&quot;" sheetId="14" r:id="rId11"/>
    <sheet name="&quot;DropdownList&quot;" sheetId="6" r:id="rId12"/>
    <sheet name="xxListxx" sheetId="1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rk1">'[1]Variable Inputs'!$E$9</definedName>
    <definedName name="____rk1">'[1]Variable Inputs'!$E$9</definedName>
    <definedName name="___INDEX_SHEET___ASAP_Utilities" localSheetId="12">#REF!</definedName>
    <definedName name="___INDEX_SHEET___ASAP_Utilities">#REF!</definedName>
    <definedName name="___rk1">'[1]Variable Inputs'!$E$9</definedName>
    <definedName name="__rk1">'[1]Variable Inputs'!$E$9</definedName>
    <definedName name="_1SUM3">#REF!</definedName>
    <definedName name="_xlnm._FilterDatabase" localSheetId="4" hidden="1">'"Tower Database"'!$A$1:$H$3784</definedName>
    <definedName name="_xlnm._FilterDatabase" localSheetId="3" hidden="1">'Fixed Cost'!$A$4:$Q$60</definedName>
    <definedName name="_xlnm._FilterDatabase" localSheetId="1" hidden="1">'Mobile Cost'!$A$4:$Q$4</definedName>
    <definedName name="_rk1">'[1]Variable Inputs'!$E$9</definedName>
    <definedName name="acc_cash_surplus">'[2]Funds and Valuation'!$E$83:$T$83</definedName>
    <definedName name="acc_cash_surplus_HY">'[1]Funds and Valuation (HY)'!$E$80:$Z$80</definedName>
    <definedName name="actual_area_table">'[2]Geographic Data'!$C$29:$EZ$32</definedName>
    <definedName name="admin_expense">[2]OpEx!$D$299:$S$299</definedName>
    <definedName name="admin_expense_HY">[1]OpEx!$D$299:$Y$299</definedName>
    <definedName name="aquisition_costs">[2]OpEx!$D$249:$S$249</definedName>
    <definedName name="aquisition_costs_HY">[1]OpEx!$D$249:$Y$249</definedName>
    <definedName name="Area_factor">[2]Capex!$G$270</definedName>
    <definedName name="Assumed_Growth_Rate">'[2]Funds and Valuation'!$C$98</definedName>
    <definedName name="atm.capacity.plan.factor">'[3]Network param'!$C$524</definedName>
    <definedName name="atm.external.subs" localSheetId="12">#REF!</definedName>
    <definedName name="atm.external.subs">#REF!</definedName>
    <definedName name="atm.internal.STM1.subs" localSheetId="12">#REF!</definedName>
    <definedName name="atm.internal.STM1.subs">#REF!</definedName>
    <definedName name="atm.internal.STM16.subs" localSheetId="12">#REF!</definedName>
    <definedName name="atm.internal.STM16.subs">#REF!</definedName>
    <definedName name="atm.internal.subs">#REF!</definedName>
    <definedName name="atm.subs.percent">'[3]Service param'!$B$581:$G$598</definedName>
    <definedName name="ave_bus_subs">[2]Revenues!$F$89:$U$89</definedName>
    <definedName name="ave_bus_subs_HY">[1]Revenues!$F$89:$AA$89</definedName>
    <definedName name="ave_expat_subs">[2]Revenues!$F$90:$U$90</definedName>
    <definedName name="ave_expat_subs_HY">[1]Revenues!$F$90:$AA$90</definedName>
    <definedName name="ave_res_subs">[2]Revenues!$F$91:$U$91</definedName>
    <definedName name="ave_res_subs_HY">[1]Revenues!$F$91:$AA$91</definedName>
    <definedName name="ave_tot_subs">[2]Revenues!$F$92:$U$92</definedName>
    <definedName name="ave_tot_subs_HY">[1]Revenues!$F$92:$AA$92</definedName>
    <definedName name="average_bus_data_usage">[2]Revenues!$F$528:$U$528</definedName>
    <definedName name="average_bus_data_usage_HY">[1]Revenues!$F$625:$AA$625</definedName>
    <definedName name="average_data_tariff">[2]Revenues!$F$621:$U$621</definedName>
    <definedName name="average_data_tariff_HY">[1]Revenues!$F$718:$AA$718</definedName>
    <definedName name="average_expat_data_usage">[2]Revenues!$F$529:$U$529</definedName>
    <definedName name="average_expat_data_usage_HY">[1]Revenues!$F$626:$AA$626</definedName>
    <definedName name="average_pop_coverage">'[2]Market Share'!$F$16:$U$16</definedName>
    <definedName name="average_res_data_usage">[2]Revenues!$F$530:$U$530</definedName>
    <definedName name="average_res_data_usage_HY">[1]Revenues!$F$627:$AA$627</definedName>
    <definedName name="average_subscribers">[2]Revenues!$F$92:$U$92</definedName>
    <definedName name="average_subscribers_bus">[2]Revenues!$F$89:$U$89</definedName>
    <definedName name="average_subscribers_by_segement">[2]Revenues!$F$78:$U$88</definedName>
    <definedName name="average_subscribers_HY">[1]Revenues!$F$92:$AA$92</definedName>
    <definedName name="average_subscribers_res">[2]Revenues!$F$91:$U$91</definedName>
    <definedName name="average_subscribers_seg1">[2]Revenues!$F$78:$U$78</definedName>
    <definedName name="average_subscribers_seg10">[2]Revenues!$F$88:$U$88</definedName>
    <definedName name="average_subscribers_seg2">[2]Revenues!$F$79:$U$79</definedName>
    <definedName name="average_subscribers_seg3">[2]Revenues!$F$84:$U$84</definedName>
    <definedName name="average_subscribers_seg5">[2]Revenues!$F$86:$U$86</definedName>
    <definedName name="average_subscribers_seg6">[2]Revenues!$F$87:$U$87</definedName>
    <definedName name="Average_tariff_per_minute">[2]Revenues!$F$353:$U$353</definedName>
    <definedName name="Average_tariff_per_minute_HY">[1]Revenues!$F$421:$AA$421</definedName>
    <definedName name="average_total_data_usage">[2]Revenues!$F$531:$U$531</definedName>
    <definedName name="average_total_data_usage_HY">[1]Revenues!$F$628:$AA$628</definedName>
    <definedName name="bad_debt_expense">[2]OpEx!$D$296:$S$296</definedName>
    <definedName name="bad_debt_expense_HY">[1]OpEx!$D$296:$Y$296</definedName>
    <definedName name="biase" localSheetId="12">#REF!</definedName>
    <definedName name="biase">#REF!</definedName>
    <definedName name="bill_cap_HY">[1]Capex!$G$48:$AB$48</definedName>
    <definedName name="bill_cost">[2]OpEx!$D$119:$S$119</definedName>
    <definedName name="bill_cost_HY">[1]OpEx!$D$119:$Y$119</definedName>
    <definedName name="bill_upgrade_cap_HY">[1]Capex!$G$49:$AB$49</definedName>
    <definedName name="billing_staff">[2]OpEx!$D$30:$S$30</definedName>
    <definedName name="billing_staff_HY">[1]OpEx!$D$30:$Y$30</definedName>
    <definedName name="bonus_months">[2]OpEx!$D$83:$S$83</definedName>
    <definedName name="bonus_months_HY">[1]OpEx!$D$83:$Y$83</definedName>
    <definedName name="bsc_building_cap_cost_HY">[1]Capex!$G$686:$AB$686</definedName>
    <definedName name="BSC_building_capex_HY">[1]Capex!$G$688:$AB$688</definedName>
    <definedName name="bsc_cap_100">[2]Capex!$G$39:$V$39</definedName>
    <definedName name="bsc_cap_100_HY">[1]Capex!$G$39:$AB$39</definedName>
    <definedName name="bsc_cap_1000">[2]Capex!$G$36:$V$36</definedName>
    <definedName name="bsc_cap_1000_HY">[1]Capex!$G$36:$AB$36</definedName>
    <definedName name="bsc_cap_450">[2]Capex!$G$38:$V$38</definedName>
    <definedName name="bsc_cap_450_HY">[1]Capex!$G$38:$AB$38</definedName>
    <definedName name="bsc_cap_700">[2]Capex!$G$37:$V$37</definedName>
    <definedName name="bsc_cap_700_HY">[1]Capex!$G$37:$AB$37</definedName>
    <definedName name="bsc_cap_HY">[1]Capex!$G$36:$AB$36</definedName>
    <definedName name="bsc_capex">[2]Capex!$G$660:$V$660</definedName>
    <definedName name="bsc_capex_HY">[1]Capex!$G$656:$AB$656</definedName>
    <definedName name="BSC_depreciation">[2]Depreciation!$V$29:$V$44</definedName>
    <definedName name="bsc_floor">[2]Capex!$G$688:$V$688</definedName>
    <definedName name="bsc_floor_HY">[1]Capex!$G$684:$AB$684</definedName>
    <definedName name="bsc_installed_HY">[1]Capex!$G$653:$AB$653</definedName>
    <definedName name="bsc_sites_HY">[1]Capex!$G$683:$AB$683</definedName>
    <definedName name="bsc_sware">[2]Capex!$G$40:$V$40</definedName>
    <definedName name="bsc_sware_HY">[1]Capex!$G$40:$AB$40</definedName>
    <definedName name="bss_cost_trend_HY">[1]Capex!$G$579:$AB$579</definedName>
    <definedName name="BSS_depreciation">[2]Depreciation!$V$29:$V$44</definedName>
    <definedName name="BTS_utilisation">[2]Capex!$G$356:$V$356</definedName>
    <definedName name="BTS_utilisation_HY">[1]Capex!$G$356:$AB$356</definedName>
    <definedName name="building_depreciation">[2]Depreciation!$V$95:$V$110</definedName>
    <definedName name="buildings_cum_capex_HY">[1]Capex!$G$958:$AB$958</definedName>
    <definedName name="cap_replacement_schedule_HY">[1]Capex!$G$870:$AB$870</definedName>
    <definedName name="cap_trend_bss_HY">[1]Capex!$G$10:$AB$10</definedName>
    <definedName name="cap_trend_nss_HY">[1]Capex!$G$11:$AB$11</definedName>
    <definedName name="cap_trend_trans_HY">[1]Capex!$G$12:$AB$12</definedName>
    <definedName name="Capacity_limit_due_to_BTS_size_HY">[1]Capex!$H$332:$AB$332</definedName>
    <definedName name="capex_payables_HY">[1]Capex!$G$969:$AB$969</definedName>
    <definedName name="capex_per_sub_HY">[1]Capex!$G$982:$AB$982</definedName>
    <definedName name="capex_per_sub_USD">[1]Capex!$AE$986:$AO$986</definedName>
    <definedName name="capex_per_sub_USD_HY">[1]Capex!$G$986:$AB$986</definedName>
    <definedName name="capex_refresh">[1]Capex!$AE$900:$AO$900</definedName>
    <definedName name="capex_refresh_hy">[1]Capex!$G$900:$AB$900</definedName>
    <definedName name="capital_debtor_days_HY">[1]Capex!$G$968:$AB$968</definedName>
    <definedName name="cash_generated">'[2]Funds and Valuation'!$E$46:$T$46</definedName>
    <definedName name="cash_generated_HY">'[1]Funds and Valuation (HY)'!$E$43:$Z$43</definedName>
    <definedName name="cash_surplus_HY">'[1]Funds and Valuation (HY)'!$E$79:$Z$79</definedName>
    <definedName name="cell_restoration_staff">[2]OpEx!$D$39:$S$39</definedName>
    <definedName name="cell_restoration_staff_HY">[1]OpEx!$D$39:$Y$39</definedName>
    <definedName name="ceo">[2]OpEx!$D$52:$S$52</definedName>
    <definedName name="ceo_HY">[1]OpEx!$D$52:$Y$52</definedName>
    <definedName name="Change_in_inventory_HY">'[1]Funds and Valuation (HY)'!$E$37:$Z$37</definedName>
    <definedName name="change_in_payables_HY">'[1]Funds and Valuation (HY)'!$E$36:$Z$36</definedName>
    <definedName name="Change_in_receivables_HY">'[1]Funds and Valuation (HY)'!$E$35:$Z$35</definedName>
    <definedName name="change_in_working_capital">'[2]Funds and Valuation'!$E$42:$T$42</definedName>
    <definedName name="change_in_working_capital_HY">'[1]Funds and Valuation (HY)'!$E$39:$Z$39</definedName>
    <definedName name="chann.weighting">'[1]licence cost calculation'!$I$26:$I$37</definedName>
    <definedName name="channel_costs">[2]OpEx!$D$258:$S$258</definedName>
    <definedName name="channel_costs_HY">[1]OpEx!$D$258:$Y$258</definedName>
    <definedName name="chart_arpu">'[2]Market Share'!$J$42:$U$42</definedName>
    <definedName name="chart_gsm_Subscribers">'[2]Market Share'!$J$25:$U$25</definedName>
    <definedName name="chart_subs_year">'[2]Market Share'!$J$18:$U$18</definedName>
    <definedName name="chart_umts_subscribers">'[2]Market Share'!$J$20:$U$20</definedName>
    <definedName name="chuva" localSheetId="12">#REF!</definedName>
    <definedName name="chuva">#REF!</definedName>
    <definedName name="combo_source">'[1]Macro-economic Assumptions'!$R$22:$S$23</definedName>
    <definedName name="comp.adj">[1]scratchpad!$D$24</definedName>
    <definedName name="CompanyName">'[4]Capex details'!#REF!</definedName>
    <definedName name="connection_revenue">[2]Revenues!$F$661:$U$661</definedName>
    <definedName name="connection_revenue_HY">[1]Revenues!$F$759:$AA$759</definedName>
    <definedName name="cont_GA">[2]Revenues!$F$72:$U$72</definedName>
    <definedName name="cont_GA_HY">[1]Revenues!$F$72:$AA$72</definedName>
    <definedName name="contract_average_tariff_per_minute">[2]Revenues!$F$351:$U$351</definedName>
    <definedName name="contract_billed_revenue">[2]Revenues!$F$743:$U$743</definedName>
    <definedName name="contract_billed_revenue_HY">[1]Revenues!$F$841:$AA$841</definedName>
    <definedName name="country_landmass">'[2]Geographic Data'!$C$7</definedName>
    <definedName name="country_population">'[2]Geographic Data'!$C$8</definedName>
    <definedName name="coverage_macro_highway">[2]Capex!$G$318:$V$318</definedName>
    <definedName name="coverage_macro_highway_HY">[1]Capex!$G$318:$AB$318</definedName>
    <definedName name="coverage_macro_rural">[2]Capex!$G$317:$V$317</definedName>
    <definedName name="coverage_macro_rural_HY">[1]Capex!$G$317:$AB$317</definedName>
    <definedName name="coverage_macro_suburban">[2]Capex!$G$316:$V$316</definedName>
    <definedName name="coverage_macro_suburban_HY">[1]Capex!$G$316:$AB$316</definedName>
    <definedName name="coverage_macro_urban">[2]Capex!$G$315:$V$315</definedName>
    <definedName name="coverage_macro_urban_HY">[1]Capex!$G$315:$AB$315</definedName>
    <definedName name="coverage_micro">[2]Capex!$G$319:$V$319</definedName>
    <definedName name="coverage_micro_HY">[1]Capex!$G$319:$AB$319</definedName>
    <definedName name="coverage_pico">[2]Capex!$G$320:$V$320</definedName>
    <definedName name="coverage_pico_HY">[1]Capex!$G$320:$AB$320</definedName>
    <definedName name="coverage_sens_factor" localSheetId="12">#REF!</definedName>
    <definedName name="coverage_sens_factor">#REF!</definedName>
    <definedName name="cumulative_area">'[2]Geographic Data'!$D$40:$D$1583</definedName>
    <definedName name="Cumulative_cap_ex_HY">'[1]Funds and Valuation (HY)'!$E$12:$Z$12</definedName>
    <definedName name="cumulative_capex_HY">[1]Capex!$G$935:$AB$935</definedName>
    <definedName name="cumulative_cash_pre_finance">'[2]Funds and Valuation'!$E$119:$T$119</definedName>
    <definedName name="Cumulative_dividends_HY">'[1]Funds and Valuation (HY)'!$E$55:$Z$55</definedName>
    <definedName name="cumulative_financing_requirement">'[2]Funds and Valuation'!$E$51:$T$51</definedName>
    <definedName name="cumulative_financing_requirement_HY">'[1]Funds and Valuation (HY)'!$E$48:$Z$48</definedName>
    <definedName name="cumulative_pop">'[2]Geographic Data'!$C$40:$C$1583</definedName>
    <definedName name="cumultive_pop">'[2]Geographic Data'!$C$40:$C$1039</definedName>
    <definedName name="data_bhe">[2]Capex!$G$225:$V$225</definedName>
    <definedName name="data_bhe_HY">[1]Capex!$G$225:$AB$225</definedName>
    <definedName name="data_busy_days">[2]Capex!$G$218:$V$218</definedName>
    <definedName name="data_busy_days_HY">[1]Capex!$G$218:$AB$218</definedName>
    <definedName name="data_busy_hour_proportion">[2]Capex!$G$219:$V$219</definedName>
    <definedName name="data_busy_hour_proportion_HY">[1]Capex!$G$219:$AB$219</definedName>
    <definedName name="data_switch_capex">[2]Capex!$G$122:$V$122</definedName>
    <definedName name="data_switch_capex_HY">[1]Capex!$G$122:$AB$122</definedName>
    <definedName name="dealer_proportion">[2]OpEx!$D$224:$S$224</definedName>
    <definedName name="debt_interest_rate_HY">'[1]Funds and Valuation (HY)'!$E$72:$Z$72</definedName>
    <definedName name="demand_sens_factor" localSheetId="12">#REF!</definedName>
    <definedName name="demand_sens_factor">#REF!</definedName>
    <definedName name="Depreciation">'[2]Funds and Valuation'!$E$16:$T$16</definedName>
    <definedName name="Depreciation_HY">'[1]Funds and Valuation (HY)'!$E$13:$Z$13</definedName>
    <definedName name="dfg\" localSheetId="12">#REF!</definedName>
    <definedName name="dfg\">#REF!</definedName>
    <definedName name="direct_proportion">[2]OpEx!$D$225:$S$225</definedName>
    <definedName name="DS_hware">[2]Capex!$G$23:$V$23</definedName>
    <definedName name="DS_hware_HY">[1]Capex!$G$23:$AB$23</definedName>
    <definedName name="DS_sware_subs">[2]Capex!$G$24:$V$24</definedName>
    <definedName name="DS_sware_subs_HY">[1]Capex!$G$24:$AB$24</definedName>
    <definedName name="DS_sware_traffic">[2]Capex!$G$25:$V$25</definedName>
    <definedName name="DS_sware_traffic_HY">[1]Capex!$G$25:$AB$25</definedName>
    <definedName name="dxx.capacity.plan.factor">'[3]Network param'!$C$487</definedName>
    <definedName name="dxx.g703.capacity">'[3]Network param'!$G$501</definedName>
    <definedName name="dxx.ium.capacity">'[3]Network param'!$G$499</definedName>
    <definedName name="dxx.over128.speed">'[3]Service param'!$D$575</definedName>
    <definedName name="dxx.over128.subs" localSheetId="12">#REF!</definedName>
    <definedName name="dxx.over128.subs">#REF!</definedName>
    <definedName name="dxx.qmh.capacity">'[3]Network param'!$G$500</definedName>
    <definedName name="dxx.subs.percent">'[3]Service param'!$B$384:$E$571</definedName>
    <definedName name="dxx.under128.speed">'[3]Service param'!$D$574</definedName>
    <definedName name="dxx.under128.subs" localSheetId="12">#REF!</definedName>
    <definedName name="dxx.under128.subs">#REF!</definedName>
    <definedName name="e_rate">[2]Market!$O$6:$AD$6</definedName>
    <definedName name="EBIT_HY">'[1]Funds and Valuation (HY)'!$E$14:$Z$14</definedName>
    <definedName name="EBITDA">'[2]Funds and Valuation'!$E$19:$T$19</definedName>
    <definedName name="EBITDA_HY">'[1]Funds and Valuation (HY)'!$E$16:$Z$16</definedName>
    <definedName name="EBITDA_Margin">'[2]Financial Summary'!$C$33:$S$33</definedName>
    <definedName name="ebitda_mult">'[2]Funds and Valuation'!$C$94</definedName>
    <definedName name="ebitda_tv">'[2]Funds and Valuation'!$E$92:$T$92</definedName>
    <definedName name="ebitda_tv_a">'[2]Funds and Valuation'!$E$92:$T$92</definedName>
    <definedName name="ebitda_tv_b">'[2]Funds and Valuation'!$E$93:$T$93</definedName>
    <definedName name="ebitda_tv_c">'[2]Funds and Valuation'!$E$94:$T$94</definedName>
    <definedName name="ebitda_tv_d">'[2]Funds and Valuation'!$E$95:$T$95</definedName>
    <definedName name="EBT">'[2]Funds and Valuation'!$E$25:$T$25</definedName>
    <definedName name="EBT_HY">'[1]Funds and Valuation (HY)'!$E$22:$Z$22</definedName>
    <definedName name="EffectiveDate">'[5]PRICE LIST MASTER'!$B$958</definedName>
    <definedName name="eoy_subs_bus_cont">[2]Revenues!$F$11:$U$11</definedName>
    <definedName name="eoy_subs_bus_cont_HY">[1]Revenues!$F$11:$AA$11</definedName>
    <definedName name="eoy_subs_bus_ppd">[2]Revenues!$F$12:$U$12</definedName>
    <definedName name="eoy_subs_bus_ppd_HY">[1]Revenues!$F$12:$AA$12</definedName>
    <definedName name="eoy_subs_expat_cont">[2]Revenues!$F$17:$U$17</definedName>
    <definedName name="eoy_subs_expat_cont_HY">[1]Revenues!$F$17:$AA$17</definedName>
    <definedName name="eoy_subs_expat_ppd">[2]Revenues!$F$18:$U$18</definedName>
    <definedName name="eoy_subs_expat_ppd_HY">[1]Revenues!$F$18:$AA$18</definedName>
    <definedName name="eoy_subs_res_cont">[2]Revenues!$F$22:$U$22</definedName>
    <definedName name="eoy_subs_res_cont_HY">[1]Revenues!$F$22:$AA$22</definedName>
    <definedName name="eoy_subs_res_ppd">[2]Revenues!$F$23:$U$23</definedName>
    <definedName name="eoy_subs_res_ppd_HY">[1]Revenues!$F$23:$AA$23</definedName>
    <definedName name="equipment_floor_area_HY">[1]Capex!$G$675:$AB$675</definedName>
    <definedName name="equipment_space_cost">[2]OpEx!$D$127:$S$127</definedName>
    <definedName name="equipment_space_cost_HY">[1]OpEx!$D$127:$Y$127</definedName>
    <definedName name="Erlang.Table.Column.1">'[2]Erlang table'!$E$5:$E$2045</definedName>
    <definedName name="Erlang.Table.Column.2">'[2]Erlang table'!$F$5:$F$2045</definedName>
    <definedName name="Erlang.Table.Column.3">'[2]Erlang table'!$G$5:$G$2045</definedName>
    <definedName name="Erlang.Table.Column.4">'[2]Erlang table'!$H$5:$H$2045</definedName>
    <definedName name="euro" localSheetId="12">#REF!</definedName>
    <definedName name="euro">#REF!</definedName>
    <definedName name="ex_building_cap_cost_HY">[1]Capex!$G$678:$AB$678</definedName>
    <definedName name="ex_buildings_required_HY">[1]Capex!$G$676:$AB$676</definedName>
    <definedName name="exchange_built_flag">'[2]Current Inputs'!$C$64</definedName>
    <definedName name="exchange_capex_HY">[1]Capex!$G$680:$AB$680</definedName>
    <definedName name="exchange_rate_1999">'[2]Current Inputs'!$E$10</definedName>
    <definedName name="exchange_rate_series">'[2]Current Inputs'!$E$11:$T$11</definedName>
    <definedName name="exchange_rate_series_HY">'[1]Current Inputs'!$R$11:$AM$11</definedName>
    <definedName name="exit_d_rate">'[2]Funds and Valuation'!$C$97</definedName>
    <definedName name="Exit_Year">'[2]Funds and Valuation'!$C$91</definedName>
    <definedName name="eye" localSheetId="12">#REF!</definedName>
    <definedName name="eye">#REF!</definedName>
    <definedName name="F_F_depreciation">[2]Depreciation!$V$140:$V$155</definedName>
    <definedName name="finance_staff">[2]OpEx!$D$49:$S$49</definedName>
    <definedName name="finance_staff_HY">[1]OpEx!$D$49:$Y$49</definedName>
    <definedName name="financing_required">'[2]Funds and Valuation'!$E$50:$T$50</definedName>
    <definedName name="financing_required_HY">'[1]Funds and Valuation (HY)'!$E$47:$Z$47</definedName>
    <definedName name="GDP_2003">[1]Market!$N$9</definedName>
    <definedName name="GDP_to_use">'[1]Macro-economic Assumptions'!$R$6</definedName>
    <definedName name="gearing_HY">'[1]Funds and Valuation (HY)'!$E$58:$Z$58</definedName>
    <definedName name="general_managers">[2]OpEx!$D$55:$S$55</definedName>
    <definedName name="general_managers_HY">[1]OpEx!$D$55:$Y$55</definedName>
    <definedName name="ggsn_cap">[2]Capex!$G$23:$V$23</definedName>
    <definedName name="ggsn_cap_HY">[1]Capex!$G$23:$AB$23</definedName>
    <definedName name="gross_connections">[2]Revenues!$F$74:$U$74</definedName>
    <definedName name="gross_connections_bus">[2]Revenues!$F$69:$U$69</definedName>
    <definedName name="gross_connections_HY">[1]Revenues!$F$74:$AA$74</definedName>
    <definedName name="gross_connections_res">[2]Revenues!$F$71:$U$71</definedName>
    <definedName name="GSM_dense_data_traffic">[2]Capex!$G$260:$V$260</definedName>
    <definedName name="GSM_dense_data_traffic_HY">[1]Capex!$G$260:$AB$260</definedName>
    <definedName name="GSM_dense_public_coverage">[2]Capex!$G$234:$V$234</definedName>
    <definedName name="GSM_dense_traffic">[2]Capex!$G$254:$V$254</definedName>
    <definedName name="GSM_dense_traffic_HY">[1]Capex!$G$254:$AB$254</definedName>
    <definedName name="GSM_Fees">'[1]licence cost calculation'!$E$63:$T$63</definedName>
    <definedName name="GSM_Highway_data_traffic">[2]Capex!$G$263:$V$263</definedName>
    <definedName name="GSM_Highway_data_traffic_HY">[1]Capex!$G$263:$AB$263</definedName>
    <definedName name="GSM_Highway_public_coverage">[2]Capex!$G$237:$V$237</definedName>
    <definedName name="GSM_Highway_public_coverage_HY">[1]Capex!$G$237:$AB$237</definedName>
    <definedName name="GSM_Highway_traffic_HY">[1]Capex!$G$257:$AB$257</definedName>
    <definedName name="GSM_Pop_Coverage">[2]Capex!$G$232:$V$232</definedName>
    <definedName name="GSM_Pop_Coverage_HY">[1]Capex!$G$233:$AB$233</definedName>
    <definedName name="GSM_public_traffic_split">[2]Capex!$G$247:$V$250</definedName>
    <definedName name="GSM_public_traffic_split_HY">[1]Capex!$G$247:$AB$250</definedName>
    <definedName name="GSM_Rural_data_traffic">[2]Capex!$G$262:$V$262</definedName>
    <definedName name="GSM_Rural_data_traffic_HY">[1]Capex!$G$262:$AB$262</definedName>
    <definedName name="GSM_Rural_public_coverage">[2]Capex!$G$236:$V$236</definedName>
    <definedName name="GSM_Rural_public_coverage_HY">[1]Capex!$G$236:$AB$236</definedName>
    <definedName name="GSM_rural_traffic">[2]Capex!$G$257:$V$257</definedName>
    <definedName name="GSM_Rural_traffic_HY">[1]Capex!$G$256:$AB$256</definedName>
    <definedName name="GSM_spectrum_HY">[1]Capex!$G$322:$AB$322</definedName>
    <definedName name="GSM_Suburban_data_traffic">[2]Capex!$G$261:$V$261</definedName>
    <definedName name="GSM_Suburban_data_traffic_HY">[1]Capex!$G$261:$AB$261</definedName>
    <definedName name="GSM_Suburban_public_coverage">[2]Capex!$G$235:$V$235</definedName>
    <definedName name="GSM_Suburban_public_coverage_HY">[1]Capex!$G$235:$AB$235</definedName>
    <definedName name="GSM_suburban_traffic">[2]Capex!$G$256:$V$256</definedName>
    <definedName name="GSM_Suburban_traffic_HY">[1]Capex!$G$255:$AB$255</definedName>
    <definedName name="GSM_total_public_coverage">[2]Capex!$G$238:$V$238</definedName>
    <definedName name="GSM_total_public_coverage_HY">[1]Capex!$G$238:$AB$238</definedName>
    <definedName name="GSM_total_site_capex">[2]Capex!$G$628:$V$628</definedName>
    <definedName name="GSM_total_site_capex_HY">[1]Capex!$G$628:$AB$628</definedName>
    <definedName name="GSM_urban_public_coverage">[2]Capex!$G$234:$V$234</definedName>
    <definedName name="GSM_urban_public_coverage_HY">[1]Capex!$G$234:$AB$234</definedName>
    <definedName name="GSM_urban_traffic">[2]Capex!$G$255:$V$255</definedName>
    <definedName name="half.new.supp.credit">[1]scratchpad!$E$28:$Z$28</definedName>
    <definedName name="half.supp.credit.term">[1]scratchpad!$D$31</definedName>
    <definedName name="HalfYear">'[1]Market Share'!$F$4:$AA$4</definedName>
    <definedName name="halves">'[1]Funds and Valuation (HY)'!$E$97:$Z$97</definedName>
    <definedName name="hdsl.capacity.plan.factor">'[3]Network param'!$C$560</definedName>
    <definedName name="hdsl.E1.per.LTU">'[3]Network param'!$C$571</definedName>
    <definedName name="hdsl.repeater.percentage">'[3]Network param'!$C$575</definedName>
    <definedName name="hdsl.subs" localSheetId="12">#REF!</definedName>
    <definedName name="hdsl.subs">#REF!</definedName>
    <definedName name="hdsl.subs.percent">'[3]Service param'!$B$604:$D$706</definedName>
    <definedName name="headcount">[2]OpEx!$D$58:$S$66</definedName>
    <definedName name="headcount_HY">[1]OpEx!$D$58:$Y$66</definedName>
    <definedName name="high_usage_outgoing">[2]Revenues!$F$100:$U$100</definedName>
    <definedName name="highway_length">'[2]Geographic Data'!$C$9</definedName>
    <definedName name="highway_macro_capex">[2]Capex!$G$607:$V$607</definedName>
    <definedName name="Highway_macro_capex_HY">[1]Capex!$G$607:$AB$607</definedName>
    <definedName name="highway_macro_cost">[2]Capex!$G$31:$V$31</definedName>
    <definedName name="highway_macro_cost_HY">[1]Capex!$G$31:$AB$31</definedName>
    <definedName name="highway_macro_site_prep_cost">[2]Capex!$G$69:$V$69</definedName>
    <definedName name="highway_macro_site_prep_cost_HY">[1]Capex!$G$69:$AB$69</definedName>
    <definedName name="highway_site_acqu_capex">[2]Capex!$G$606:$V$606</definedName>
    <definedName name="highway_site_acqu_capex_HY">[1]Capex!$G$606:$AB$606</definedName>
    <definedName name="hlr_150_cap_HY">[1]Capex!$G$20:$AB$20</definedName>
    <definedName name="hlr_300_cap">[2]Capex!$G$21:$V$21</definedName>
    <definedName name="hlr_75_cap_HY">[1]Capex!$G$19:$AB$19</definedName>
    <definedName name="hlr_capex_HY">[1]Capex!$G$155:$AB$155</definedName>
    <definedName name="hlr_hware">[2]Capex!$G$19:$V$19</definedName>
    <definedName name="hlr_hware_HY">[1]Capex!$G$19:$AB$19</definedName>
    <definedName name="hlr_installed_HY">[1]Capex!$G$151:$AB$151</definedName>
    <definedName name="hlr_sware">[2]Capex!$G$20:$V$20</definedName>
    <definedName name="hlr_sware_HY">[1]Capex!$G$20:$AB$20</definedName>
    <definedName name="hs_inventory">[2]Revenues!$F$803:$U$803</definedName>
    <definedName name="hs_inventory_hy">[1]Revenues!$F$901:$AA$901</definedName>
    <definedName name="I_acquisition_cost_Trend">'[2]Current Inputs'!$E$149:$T$149</definedName>
    <definedName name="I_acquisition_cost_Trend_HY">'[1]Current Inputs'!$R$152:$AM$152</definedName>
    <definedName name="i_annual_churn_bus">'[2]Current Inputs'!$E$22:$T$22</definedName>
    <definedName name="i_annual_churn_bus_postpaid">'[2]Current Inputs'!$E$22:$T$22</definedName>
    <definedName name="i_annual_churn_bus_postpaid_HY">'[1]Current Inputs'!$R$22:$AM$22</definedName>
    <definedName name="i_annual_churn_bus_prepaid">'[2]Current Inputs'!$E$23:$T$23</definedName>
    <definedName name="i_annual_churn_bus_prepaid_HY">'[1]Current Inputs'!$R$23:$AM$23</definedName>
    <definedName name="i_annual_churn_expat_postpaid">'[2]Current Inputs'!$E$24:$T$24</definedName>
    <definedName name="i_annual_churn_expat_postpaid_HY">'[1]Current Inputs'!$R$24:$AM$24</definedName>
    <definedName name="i_annual_churn_expat_prepaid">'[2]Current Inputs'!$E$25:$T$25</definedName>
    <definedName name="i_annual_churn_expat_prepaid_HY">'[1]Current Inputs'!$R$25:$AM$25</definedName>
    <definedName name="i_annual_churn_res">'[2]Current Inputs'!$E$27:$T$27</definedName>
    <definedName name="i_annual_churn_res_postpaid">'[2]Current Inputs'!$E$26:$T$26</definedName>
    <definedName name="i_annual_churn_res_postpaid_HY">'[1]Current Inputs'!$R$26:$AM$26</definedName>
    <definedName name="i_annual_churn_res_prepaid">'[2]Current Inputs'!$E$27:$T$27</definedName>
    <definedName name="i_annual_churn_res_prepaid_HY">'[1]Current Inputs'!$R$27:$AM$27</definedName>
    <definedName name="I_asymmetry_premium">'[1]Current Inputs'!$E$40:$O$40</definedName>
    <definedName name="I_asymmetry_premium_HY">'[1]Current Inputs'!$R$40:$AM$40</definedName>
    <definedName name="I_bill_cost">'[2]Current Inputs'!$E$117:$T$117</definedName>
    <definedName name="I_bill_cost_HY">'[1]Current Inputs'!$R$120:$AM$120</definedName>
    <definedName name="i_billing_staff">'[2]Current Inputs'!$E$74:$T$75</definedName>
    <definedName name="I_billing_staff_HY">'[1]Current Inputs'!$R$77:$AM$78</definedName>
    <definedName name="i_bus_cont_d_usage">'[2]Variable Inputs'!$E$307</definedName>
    <definedName name="i_bus_cont_high_off_d_tariff">'[2]Variable Inputs'!$E$329</definedName>
    <definedName name="i_bus_cont_high_peak_d_tariff">'[2]Variable Inputs'!$E$328</definedName>
    <definedName name="i_bus_cont_low_off_d_tariff">'[2]Variable Inputs'!$E$327</definedName>
    <definedName name="i_bus_cont_low_peak_d_tariff">'[2]Variable Inputs'!$E$326</definedName>
    <definedName name="i_bus_cont_min_incl_int">'[2]Variable Inputs'!$E$154</definedName>
    <definedName name="i_bus_cont_min_incl_M_F">'[2]Variable Inputs'!$E$151:$G$151</definedName>
    <definedName name="i_bus_cont_min_incl_M_M">'[2]Variable Inputs'!$E$152</definedName>
    <definedName name="i_bus_cont_min_incl_onnet">'[2]Variable Inputs'!$E$153</definedName>
    <definedName name="i_bus_cont_min_incl_total">'[2]Variable Inputs'!$E$149</definedName>
    <definedName name="i_bus_cont_sms_basic_incl">'[2]Variable Inputs'!$E$275</definedName>
    <definedName name="i_bus_cont_sms_basic_tariff">'[2]Variable Inputs'!$E$243</definedName>
    <definedName name="i_bus_cont_sms_int_incl">'[2]Variable Inputs'!$E$277</definedName>
    <definedName name="i_bus_cont_sms_int_tariff">'[2]Variable Inputs'!$E$245</definedName>
    <definedName name="i_bus_cont_sms_usage">'[2]Variable Inputs'!$E$222</definedName>
    <definedName name="i_bus_cont_sms_VAS_incl">'[2]Variable Inputs'!$E$276</definedName>
    <definedName name="i_bus_cont_sms_VAS_tariff">'[2]Variable Inputs'!$E$244</definedName>
    <definedName name="i_bus_cont_tariff_roam">'[2]Variable Inputs'!$E$201</definedName>
    <definedName name="i_bus_cont_v_int">'[2]Variable Inputs'!$E$101</definedName>
    <definedName name="i_bus_cont_v_off">'[2]Variable Inputs'!$E$96</definedName>
    <definedName name="i_bus_cont_v_off_M_F">'[2]Variable Inputs'!$E$96:$G$96</definedName>
    <definedName name="i_bus_cont_v_off_M_M">'[2]Variable Inputs'!$E$98</definedName>
    <definedName name="i_bus_cont_v_off_onnet">'[2]Variable Inputs'!$E$100</definedName>
    <definedName name="i_bus_cont_v_peak">'[2]Variable Inputs'!$E$95</definedName>
    <definedName name="i_bus_cont_v_peak_M_F">'[2]Variable Inputs'!$E$95:$G$95</definedName>
    <definedName name="i_bus_cont_v_peak_M_M">'[2]Variable Inputs'!$E$97</definedName>
    <definedName name="i_bus_cont_v_peak_onnet">'[2]Variable Inputs'!$E$99</definedName>
    <definedName name="i_bus_cont_v_roam">'[2]Variable Inputs'!$E$187</definedName>
    <definedName name="I_bus_cust_cont_pct">'[2]Variable Inputs'!$E$51:$T$51</definedName>
    <definedName name="I_bus_cust_pct">'[2]Variable Inputs'!$E$50:$T$50</definedName>
    <definedName name="i_bus_d_tariff_chg">'[2]Variable Inputs'!$E$335:$T$335</definedName>
    <definedName name="i_bus_d_tariff_chg_HY">'[1]Variable Inputs'!$R$336:$AM$336</definedName>
    <definedName name="i_bus_d_usage_chg">'[2]Variable Inputs'!$E$315:$T$315</definedName>
    <definedName name="i_bus_d_usage_chg_HY">'[1]Variable Inputs'!$R$316:$AM$316</definedName>
    <definedName name="i_bus_min_incl_chg_pct">'[2]Variable Inputs'!$E$160:$T$160</definedName>
    <definedName name="i_bus_min_incl_chg_pct_HY">'[1]Variable Inputs'!$R$161:$AM$161</definedName>
    <definedName name="i_bus_ppd_d_usage">'[2]Variable Inputs'!$E$308</definedName>
    <definedName name="i_bus_ppd_high_off_d_tariff">'[2]Variable Inputs'!$E$334</definedName>
    <definedName name="i_bus_ppd_high_peak_d_tariff">'[2]Variable Inputs'!$E$333</definedName>
    <definedName name="i_bus_ppd_low_off_d_tariff">'[2]Variable Inputs'!$E$332</definedName>
    <definedName name="i_bus_ppd_low_peak_d_tariff">'[2]Variable Inputs'!$E$331</definedName>
    <definedName name="i_bus_ppd_min_incl_int">'[2]Variable Inputs'!$E$159</definedName>
    <definedName name="i_bus_ppd_min_incl_M_F">'[2]Variable Inputs'!$E$156</definedName>
    <definedName name="i_bus_ppd_min_incl_M_M">'[2]Variable Inputs'!$E$157</definedName>
    <definedName name="i_bus_ppd_min_incl_onnet">'[2]Variable Inputs'!$E$158</definedName>
    <definedName name="i_bus_ppd_min_incl_total">'[2]Variable Inputs'!$E$155</definedName>
    <definedName name="i_bus_ppd_sms_basic_incl">'[2]Variable Inputs'!$E$279</definedName>
    <definedName name="i_bus_ppd_sms_basic_tariff">'[2]Variable Inputs'!$E$247</definedName>
    <definedName name="i_bus_ppd_sms_int_incl">'[2]Variable Inputs'!$E$281</definedName>
    <definedName name="i_bus_ppd_sms_int_tariff">'[2]Variable Inputs'!$E$249</definedName>
    <definedName name="i_bus_ppd_sms_VAS_incl">'[2]Variable Inputs'!$E$280</definedName>
    <definedName name="i_bus_ppd_sms_VAS_tariff">'[2]Variable Inputs'!$E$248</definedName>
    <definedName name="i_bus_ppd_tariff_roam">'[2]Variable Inputs'!$E$202</definedName>
    <definedName name="i_bus_ppd_v_int">'[2]Variable Inputs'!$E$109</definedName>
    <definedName name="i_bus_ppd_v_off">'[2]Variable Inputs'!$E$100</definedName>
    <definedName name="i_bus_ppd_v_off_M_F">'[2]Variable Inputs'!$E$104:$G$104</definedName>
    <definedName name="i_bus_ppd_v_off_M_M">'[2]Variable Inputs'!$E$106</definedName>
    <definedName name="i_bus_ppd_v_off_onnet">'[2]Variable Inputs'!$E$108</definedName>
    <definedName name="i_bus_ppd_v_peak">'[2]Variable Inputs'!$E$99</definedName>
    <definedName name="i_bus_ppd_v_peak_M_F">'[2]Variable Inputs'!$E$103:$G$103</definedName>
    <definedName name="i_bus_ppd_v_peak_M_M">'[2]Variable Inputs'!$E$105</definedName>
    <definedName name="i_bus_ppd_v_peak_onnet">'[2]Variable Inputs'!$E$107</definedName>
    <definedName name="i_bus_ppd_v_roam">'[2]Variable Inputs'!$E$188</definedName>
    <definedName name="i_bus_ppsms_sms_usage">'[2]Variable Inputs'!$E$223</definedName>
    <definedName name="i_bus_sms_incl_chg">'[2]Variable Inputs'!$E$282:$T$282</definedName>
    <definedName name="i_bus_sms_incl_chg_HY">'[1]Variable Inputs'!$R$283:$AM$283</definedName>
    <definedName name="i_bus_sms_tariff_chg">'[2]Variable Inputs'!$E$250:$T$250</definedName>
    <definedName name="i_bus_sms_tariff_chg_HY">'[1]Variable Inputs'!$R$251:$AM$251</definedName>
    <definedName name="i_bus_sms_usage_chg">'[2]Variable Inputs'!$E$230:$T$230</definedName>
    <definedName name="i_bus_sms_usage_chg_HY">'[1]Variable Inputs'!$R$231:$AM$231</definedName>
    <definedName name="i_bus_tariff_roam_chg">'[2]Variable Inputs'!$E$203:$T$203</definedName>
    <definedName name="i_bus_tariff_roam_chg_HY">'[1]Variable Inputs'!$R$204:$AM$204</definedName>
    <definedName name="i_bus_v_chg_pct">'[2]Variable Inputs'!$E$110</definedName>
    <definedName name="i_bus_v_roam_chg">'[2]Variable Inputs'!$E$189:$T$189</definedName>
    <definedName name="i_bus_v_roam_chg_HY">'[1]Variable Inputs'!$R$190:$AM$190</definedName>
    <definedName name="i_cap_cost_trends">'[2]Current Inputs'!$E$44:$T$46</definedName>
    <definedName name="I_cap_cost_trends_HY">'[1]Current Inputs'!$R$47:$AM$49</definedName>
    <definedName name="I_central_equipment_space_rental_costs">'[2]Current Inputs'!$E$127</definedName>
    <definedName name="I_central_equipment_space_rental_costs_HY">'[1]Current Inputs'!$R$130:$AM$130</definedName>
    <definedName name="I_channel_Split">'[2]Current Inputs'!$E$141:$T$143</definedName>
    <definedName name="I_channel_Split_HY">'[1]Current Inputs'!$R$144:$AM$146</definedName>
    <definedName name="i_churn">'[2]Variable Inputs'!$E$16:$T$38</definedName>
    <definedName name="i_cont_chg">'[2]Variable Inputs'!$E$94:$T$94</definedName>
    <definedName name="i_cont_chg_HY">'[1]Variable Inputs'!$R$95:$AM$95</definedName>
    <definedName name="I_conxn_bus_contract">'[2]Variable Inputs'!$E$82</definedName>
    <definedName name="I_conxn_bus_prepay">'[2]Variable Inputs'!$E$85</definedName>
    <definedName name="I_conxn_expat_contract">'[2]Variable Inputs'!$E$83</definedName>
    <definedName name="I_conxn_expat_prepay">'[2]Variable Inputs'!$E$86</definedName>
    <definedName name="I_conxn_fee_annual_change">'[2]Variable Inputs'!$E$88</definedName>
    <definedName name="I_conxn_resi_contract">'[2]Variable Inputs'!$E$84</definedName>
    <definedName name="I_conxn_resi_prepay">'[2]Variable Inputs'!$E$87</definedName>
    <definedName name="I_corporate_marketing">'[2]Current Inputs'!$E$158:$T$159</definedName>
    <definedName name="I_corporate_marketing_HY">'[1]Current Inputs'!$R$161:$AM$162</definedName>
    <definedName name="i_cost_of_acquisition">'[2]Current Inputs'!$E$146:$E$148</definedName>
    <definedName name="i_current_scenario">'[2]Current Inputs'!$E$5</definedName>
    <definedName name="I_customer_service_staff">'[2]Current Inputs'!$E$70:$T$71</definedName>
    <definedName name="I_customer_service_staff_HY">'[1]Current Inputs'!$R$73:$AM$74</definedName>
    <definedName name="i_d_off_pct">'[2]Variable Inputs'!$E$321:$T$321</definedName>
    <definedName name="i_d_off_pct_HY">'[1]Variable Inputs'!$R$322:$AM$322</definedName>
    <definedName name="i_d_peak_pct">'[2]Variable Inputs'!$E$320:$T$320</definedName>
    <definedName name="i_d_peak_pct_HY">'[1]Variable Inputs'!$R$321:$AM$321</definedName>
    <definedName name="I_data_busy_days">'[2]Current Inputs'!$E$54:$T$54</definedName>
    <definedName name="I_data_busy_days_HY">'[1]Current Inputs'!$R$57:$AM$57</definedName>
    <definedName name="I_data_busy_hour_proportion">'[2]Current Inputs'!$E$55:$T$55</definedName>
    <definedName name="I_data_busy_hour_proportion_HY">'[1]Current Inputs'!$R$58:$AM$58</definedName>
    <definedName name="i_direct_pop_coverage">'[2]Variable Inputs'!$E$408:$T$408</definedName>
    <definedName name="i_direct_pop_coverage_HY">'[1]Variable Inputs'!$R$409:$AM$409</definedName>
    <definedName name="i_dist_channel_deal">'[2]Variable Inputs'!$E$395</definedName>
    <definedName name="i_dist_channel_dir">'[2]Variable Inputs'!$E$396</definedName>
    <definedName name="i_dist_channel_whole">'[2]Variable Inputs'!$E$394</definedName>
    <definedName name="I_e1_cost_Trend">'[2]Current Inputs'!$E$138:$T$138</definedName>
    <definedName name="i_expat_cont_d_usage">'[2]Variable Inputs'!$E$309</definedName>
    <definedName name="i_expat_cont_high_off_d_tariff">'[2]Variable Inputs'!$E$341</definedName>
    <definedName name="i_expat_cont_high_peak_d_tariff">'[2]Variable Inputs'!$E$340</definedName>
    <definedName name="i_expat_cont_low_off_d_tariff">'[2]Variable Inputs'!$E$339</definedName>
    <definedName name="i_expat_cont_low_peak_d_tariff">'[2]Variable Inputs'!$E$338</definedName>
    <definedName name="i_expat_cont_min_incl_int">'[2]Variable Inputs'!$E$166</definedName>
    <definedName name="i_expat_cont_min_incl_M_F">'[2]Variable Inputs'!$E$163:$G$163</definedName>
    <definedName name="i_expat_cont_min_incl_M_M">'[2]Variable Inputs'!$E$164</definedName>
    <definedName name="i_expat_cont_min_incl_onnet">'[2]Variable Inputs'!$E$165</definedName>
    <definedName name="i_expat_cont_min_incl_total">'[2]Variable Inputs'!$E$161</definedName>
    <definedName name="i_expat_cont_sms_basic_incl">'[2]Variable Inputs'!$E$285</definedName>
    <definedName name="i_expat_cont_sms_basic_tariff">'[2]Variable Inputs'!$E$253</definedName>
    <definedName name="i_expat_cont_sms_int_incl">'[2]Variable Inputs'!$E$287</definedName>
    <definedName name="i_expat_cont_sms_int_tariff">'[2]Variable Inputs'!$E$255</definedName>
    <definedName name="i_expat_cont_sms_usage">'[2]Variable Inputs'!$E$224</definedName>
    <definedName name="i_expat_cont_sms_VAS_incl">'[2]Variable Inputs'!$E$286</definedName>
    <definedName name="i_expat_cont_sms_VAS_tariff">'[2]Variable Inputs'!$E$254</definedName>
    <definedName name="i_expat_cont_tariff_roam">'[2]Variable Inputs'!$E$205</definedName>
    <definedName name="i_expat_cont_v_int">'[2]Variable Inputs'!$E$119</definedName>
    <definedName name="i_expat_cont_v_off">'[2]Variable Inputs'!$E$106</definedName>
    <definedName name="i_expat_cont_v_off_M_F">'[2]Variable Inputs'!$E$114:$G$114</definedName>
    <definedName name="i_expat_cont_v_off_M_M">'[2]Variable Inputs'!$E$116</definedName>
    <definedName name="i_expat_cont_v_off_onnet">'[2]Variable Inputs'!$E$118</definedName>
    <definedName name="i_expat_cont_v_peak">'[2]Variable Inputs'!$E$105</definedName>
    <definedName name="i_expat_cont_v_peak_M_F">'[2]Variable Inputs'!$E$113:$G$113</definedName>
    <definedName name="i_expat_cont_v_peak_M_M">'[2]Variable Inputs'!$E$115</definedName>
    <definedName name="i_expat_cont_v_peak_onnet">'[2]Variable Inputs'!$E$117</definedName>
    <definedName name="i_expat_cont_v_roam">'[2]Variable Inputs'!$E$191</definedName>
    <definedName name="I_expat_cust_cont_pct">'[2]Variable Inputs'!$E$53:$T$53</definedName>
    <definedName name="I_expat_cust_pct">'[2]Variable Inputs'!$E$52:$T$52</definedName>
    <definedName name="i_expat_d_tariff_chg">'[2]Variable Inputs'!$E$347:$T$347</definedName>
    <definedName name="i_expat_d_tariff_chg_HY">'[1]Variable Inputs'!$R$348:$AM$348</definedName>
    <definedName name="i_expat_d_usage_chg">'[2]Variable Inputs'!$E$316:$T$316</definedName>
    <definedName name="i_expat_d_usage_chg_HY">'[1]Variable Inputs'!$R$317:$AM$317</definedName>
    <definedName name="i_expat_min_incl_chg_pct">'[2]Variable Inputs'!$E$172:$T$172</definedName>
    <definedName name="i_expat_min_incl_chg_pct_HY">'[1]Variable Inputs'!$R$173:$AM$173</definedName>
    <definedName name="i_expat_ppd_d_usage">'[2]Variable Inputs'!$E$310</definedName>
    <definedName name="i_expat_ppd_high_off_d_tariff">'[2]Variable Inputs'!$E$346</definedName>
    <definedName name="i_expat_ppd_high_peak_d_tariff">'[2]Variable Inputs'!$E$345</definedName>
    <definedName name="i_expat_ppd_low_off_d_tariff">'[2]Variable Inputs'!$E$344</definedName>
    <definedName name="i_expat_ppd_low_peak_d_tariff">'[2]Variable Inputs'!$E$343</definedName>
    <definedName name="i_expat_ppd_min_incl_int">'[2]Variable Inputs'!$E$171</definedName>
    <definedName name="i_expat_ppd_min_incl_M_F">'[2]Variable Inputs'!$E$168</definedName>
    <definedName name="i_expat_ppd_min_incl_M_M">'[2]Variable Inputs'!$E$169</definedName>
    <definedName name="i_expat_ppd_min_incl_onnet">'[2]Variable Inputs'!$E$170</definedName>
    <definedName name="i_expat_ppd_min_incl_total">'[2]Variable Inputs'!$E$167</definedName>
    <definedName name="i_expat_ppd_sms_basic_incl">'[2]Variable Inputs'!$E$289</definedName>
    <definedName name="i_expat_ppd_sms_basic_tariff">'[2]Variable Inputs'!$E$257</definedName>
    <definedName name="i_expat_ppd_sms_int_incl">'[2]Variable Inputs'!$E$291</definedName>
    <definedName name="i_expat_ppd_sms_int_tariff">'[2]Variable Inputs'!$E$259</definedName>
    <definedName name="i_expat_ppd_sms_VAS_incl">'[2]Variable Inputs'!$E$290</definedName>
    <definedName name="i_expat_ppd_sms_VAS_tariff">'[2]Variable Inputs'!$E$258</definedName>
    <definedName name="i_expat_ppd_tariff_roam">'[2]Variable Inputs'!$E$206</definedName>
    <definedName name="i_expat_ppd_v_int">'[2]Variable Inputs'!$E$127</definedName>
    <definedName name="i_expat_ppd_v_off">'[2]Variable Inputs'!$E$110</definedName>
    <definedName name="i_expat_ppd_v_off_M_F">'[2]Variable Inputs'!$E$122:$G$122</definedName>
    <definedName name="i_expat_ppd_v_off_M_M">'[2]Variable Inputs'!$E$124</definedName>
    <definedName name="i_expat_ppd_v_off_onnet">'[2]Variable Inputs'!$E$126</definedName>
    <definedName name="i_expat_ppd_v_peak">'[2]Variable Inputs'!$E$109</definedName>
    <definedName name="i_expat_ppd_v_peak_M_F">'[2]Variable Inputs'!$E$121:$G$121</definedName>
    <definedName name="i_expat_ppd_v_peak_M_M">'[2]Variable Inputs'!$E$123</definedName>
    <definedName name="i_expat_ppd_v_peak_onnet">'[2]Variable Inputs'!$E$125</definedName>
    <definedName name="i_expat_ppd_v_roam">'[2]Variable Inputs'!$E$192</definedName>
    <definedName name="i_expat_ppsms_sms_usage">'[2]Variable Inputs'!$E$225</definedName>
    <definedName name="i_expat_sms_incl_chg">'[2]Variable Inputs'!$E$292:$T$292</definedName>
    <definedName name="i_expat_sms_incl_chg_HY">'[1]Variable Inputs'!$R$293:$AM$293</definedName>
    <definedName name="i_expat_sms_tariff_chg">'[2]Variable Inputs'!$E$260:$T$260</definedName>
    <definedName name="i_expat_sms_tariff_chg_HY">'[1]Variable Inputs'!$R$261:$AM$261</definedName>
    <definedName name="i_expat_sms_usage_chg">'[2]Variable Inputs'!$E$231:$T$231</definedName>
    <definedName name="i_expat_sms_usage_chg_HY">'[1]Variable Inputs'!$R$232:$AM$232</definedName>
    <definedName name="i_expat_tariff_roam_chg">'[2]Variable Inputs'!$E$207:$T$207</definedName>
    <definedName name="i_expat_tariff_roam_chg_HY">'[1]Variable Inputs'!$R$208:$AM$208</definedName>
    <definedName name="i_expat_v_chg_pct">'[2]Variable Inputs'!$E$128</definedName>
    <definedName name="i_expat_v_roam_chg">'[2]Variable Inputs'!$E$193:$T$193</definedName>
    <definedName name="i_expat_v_roam_chg_HY">'[1]Variable Inputs'!$R$194:$AM$194</definedName>
    <definedName name="I_finance_staff">'[2]Current Inputs'!$E$91:$T$91</definedName>
    <definedName name="I_finance_staff_HY">'[1]Current Inputs'!$R$94:$AM$94</definedName>
    <definedName name="I_fixed_calls_bus">'[2]Variable Inputs'!$E$364:$T$364</definedName>
    <definedName name="I_fixed_calls_bus_D1">'[2]Variable Inputs'!$E$369:$T$369</definedName>
    <definedName name="I_fixed_calls_bus_D1_HY">'[1]Variable Inputs'!$R$370:$AM$370</definedName>
    <definedName name="I_fixed_calls_bus_D2">'[2]Variable Inputs'!$E$370:$T$370</definedName>
    <definedName name="I_fixed_calls_bus_D2_HY">'[1]Variable Inputs'!$R$371:$AM$371</definedName>
    <definedName name="I_fixed_calls_bus_D3">'[2]Variable Inputs'!$E$371:$T$371</definedName>
    <definedName name="I_fixed_calls_bus_D3_HY">'[1]Variable Inputs'!$R$372:$AM$372</definedName>
    <definedName name="I_fixed_calls_bus_HY">'[1]Variable Inputs'!$R$365:$AM$365</definedName>
    <definedName name="I_fixed_calls_expat">'[2]Variable Inputs'!$E$373:$T$373</definedName>
    <definedName name="I_fixed_calls_expat_D1">'[2]Variable Inputs'!$E$378:$T$378</definedName>
    <definedName name="I_fixed_calls_expat_D1_HY">'[1]Variable Inputs'!$R$379:$AM$379</definedName>
    <definedName name="I_fixed_calls_expat_D2">'[2]Variable Inputs'!$E$379:$T$379</definedName>
    <definedName name="I_fixed_calls_expat_D2_HY">'[1]Variable Inputs'!$R$380:$AM$380</definedName>
    <definedName name="I_fixed_calls_expat_D3">'[2]Variable Inputs'!$E$380:$T$380</definedName>
    <definedName name="I_fixed_calls_expat_D3_HY">'[1]Variable Inputs'!$R$381:$AM$381</definedName>
    <definedName name="I_fixed_calls_expat_HY">'[1]Variable Inputs'!$R$374:$AM$374</definedName>
    <definedName name="I_fixed_calls_res">'[2]Variable Inputs'!$E$382:$T$382</definedName>
    <definedName name="I_fixed_calls_res_D1">'[2]Variable Inputs'!$E$387:$T$387</definedName>
    <definedName name="I_fixed_calls_res_D1_HY">'[1]Variable Inputs'!$R$388:$AM$388</definedName>
    <definedName name="I_fixed_calls_res_D2">'[2]Variable Inputs'!$E$388:$T$388</definedName>
    <definedName name="I_fixed_calls_res_D2_HY">'[1]Variable Inputs'!$R$389:$AM$389</definedName>
    <definedName name="I_fixed_calls_res_D3">'[2]Variable Inputs'!$E$389:$T$389</definedName>
    <definedName name="I_fixed_calls_res_D3_HY">'[1]Variable Inputs'!$R$390:$AM$390</definedName>
    <definedName name="I_fixed_calls_res_HY">'[1]Variable Inputs'!$R$383:$AM$383</definedName>
    <definedName name="I_fixed_site_capex">'[2]Variable Inputs'!$M$413</definedName>
    <definedName name="I_general_managers">'[2]Current Inputs'!$E$96:$T$96</definedName>
    <definedName name="I_general_managers_HY">'[1]Current Inputs'!$R$99:$AM$99</definedName>
    <definedName name="I_GSM_Cov">'[2]Variable Inputs'!$E$414:$T$414</definedName>
    <definedName name="I_GSM_Cov_highway">'[2]Variable Inputs'!$E$415:$T$415</definedName>
    <definedName name="I_GSM_Cov_highway_HY">'[1]Variable Inputs'!$R$416:$AM$416</definedName>
    <definedName name="I_GSM_Cov_HY">'[1]Variable Inputs'!$R$415:$AM$415</definedName>
    <definedName name="I_GSM_GOS">'[2]Variable Inputs'!$F$412</definedName>
    <definedName name="I_gsm_only">'[2]Financial Summary'!$E$9</definedName>
    <definedName name="I_GSM_reuse">'[2]Variable Inputs'!$J$412</definedName>
    <definedName name="I_GSM_Spectrum">'[2]Variable Inputs'!$H$412</definedName>
    <definedName name="I_handfset_cost_Trend">'[2]Current Inputs'!$E$155:$T$155</definedName>
    <definedName name="I_handset_cost">'[2]Current Inputs'!$E$154</definedName>
    <definedName name="I_handset_cost_HY">'[1]Current Inputs'!$R$157:$AM$157</definedName>
    <definedName name="I_handset_cost_Trend">'[2]Current Inputs'!$E$155:$T$155</definedName>
    <definedName name="I_handset_cost_Trend_HY">'[1]Current Inputs'!$R$158:$AM$158</definedName>
    <definedName name="i_handset_sub_pct">'[2]Variable Inputs'!$E$398</definedName>
    <definedName name="I_handset_subsidy">'[2]Current Inputs'!$E$153:$T$153</definedName>
    <definedName name="I_handset_subsidy_HY">'[1]Current Inputs'!$R$156:$AM$156</definedName>
    <definedName name="I_ic_per_min">'[2]Current Inputs'!$E$36:$T$36</definedName>
    <definedName name="I_ic_per_min_HY">'[1]Current Inputs'!$R$36:$AM$36</definedName>
    <definedName name="I_ic_per_min_int">'[2]Current Inputs'!$E$34:$T$34</definedName>
    <definedName name="I_ic_per_min_int_HY">'[1]Current Inputs'!$R$34:$AM$34</definedName>
    <definedName name="I_ic_trend">'[2]Current Inputs'!$E$37:$T$37</definedName>
    <definedName name="I_ic_trend_HY">'[1]Current Inputs'!$R$37:$AM$37</definedName>
    <definedName name="I_ic_trend_int">'[2]Current Inputs'!$E$35:$T$35</definedName>
    <definedName name="I_ic_trend_int_HY">'[1]Current Inputs'!$R$35:$AM$35</definedName>
    <definedName name="I_incoming_ic_per_minute">'[2]Current Inputs'!$E$32:$T$32</definedName>
    <definedName name="I_incoming_ic_per_minute_HY">'[1]Current Inputs'!$R$32:$AM$32</definedName>
    <definedName name="I_incoming_ic_trend">'[2]Current Inputs'!$E$33:$T$33</definedName>
    <definedName name="I_incoming_ic_trend_HY">'[1]Current Inputs'!$R$33:$AM$33</definedName>
    <definedName name="I_initial_e1_cost">'[2]Current Inputs'!$E$133</definedName>
    <definedName name="I_int_calls_bus">'[2]Variable Inputs'!$E$367:$T$367</definedName>
    <definedName name="I_int_calls_bus_HY">'[1]Variable Inputs'!$R$368:$AM$368</definedName>
    <definedName name="I_int_calls_expat">'[2]Variable Inputs'!$E$376:$T$376</definedName>
    <definedName name="I_int_calls_expat_HY">'[1]Variable Inputs'!$R$377:$AM$377</definedName>
    <definedName name="I_int_calls_res">'[2]Variable Inputs'!$E$385:$T$385</definedName>
    <definedName name="I_int_calls_res_HY">'[1]Variable Inputs'!$R$386:$AM$386</definedName>
    <definedName name="I_license_fee">'[2]Current Inputs'!$E$163:$T$163</definedName>
    <definedName name="I_license_fee_HY">'[1]Current Inputs'!$R$172:$AM$172</definedName>
    <definedName name="I_license_scenario">'[2]Financial Summary'!$E$6</definedName>
    <definedName name="I_LL_16mb_opex">'[2]Current Inputs'!$E$136</definedName>
    <definedName name="I_LL_16mb_opex_HY">'[1]Current Inputs'!$R$139:$AM$139</definedName>
    <definedName name="I_LL_2mb_opex">'[2]Current Inputs'!$E$134</definedName>
    <definedName name="I_LL_2mb_opex_HY">'[1]Current Inputs'!$R$137:$AM$137</definedName>
    <definedName name="I_LL_32mb_opex">'[2]Current Inputs'!$E$137</definedName>
    <definedName name="I_LL_32mb_opex_HY">'[1]Current Inputs'!$R$140:$AM$140</definedName>
    <definedName name="I_LL_8mb_opex">'[2]Current Inputs'!$E$135</definedName>
    <definedName name="I_LL_8mb_opex_HY">'[1]Current Inputs'!$R$138:$AM$138</definedName>
    <definedName name="I_LL_cost_Trend">'[2]Current Inputs'!$E$138:$T$138</definedName>
    <definedName name="I_LL_cost_Trend_HY">'[1]Current Inputs'!$R$141:$AM$141</definedName>
    <definedName name="I_management">'[2]Current Inputs'!$E$94:$T$96</definedName>
    <definedName name="I_Management_HY">'[1]Current Inputs'!$R$97:$AM$99</definedName>
    <definedName name="I_market_scenario">'[2]Financial Summary'!$E$5</definedName>
    <definedName name="I_marketing_staff">'[2]Current Inputs'!$E$90:$T$90</definedName>
    <definedName name="I_marketing_staff_HY">'[1]Current Inputs'!$R$93:$AM$93</definedName>
    <definedName name="I_merchant_banking">'[1]Current Inputs'!$E$165:$O$165</definedName>
    <definedName name="I_merchant_banking_HY">'[1]Current Inputs'!$R$165:$AM$165</definedName>
    <definedName name="I_mob_share_array">'[2]Variable Inputs'!#REF!</definedName>
    <definedName name="I_months_in_operation">'[2]Current Inputs'!$E$19:$T$19</definedName>
    <definedName name="I_months_in_operation_HY">'[1]Current Inputs'!$R$19:$AM$19</definedName>
    <definedName name="I_mthly_chg_annual_change">'[2]Variable Inputs'!$E$79</definedName>
    <definedName name="I_mthly_chg_bus_cont">'[2]Variable Inputs'!$E$76</definedName>
    <definedName name="I_mthly_chg_expat_cont">'[2]Variable Inputs'!$E$77</definedName>
    <definedName name="I_mthly_chg_res_cont">'[2]Variable Inputs'!$E$78</definedName>
    <definedName name="I_Network_blocking_prob">'[2]Variable Inputs'!$M$412</definedName>
    <definedName name="I_network_plan_staff">'[2]Current Inputs'!$E$85:$T$85</definedName>
    <definedName name="I_network_plan_staff_HY">'[1]Current Inputs'!$R$88:$AM$88</definedName>
    <definedName name="I_network_staff">'[2]Current Inputs'!$E$78:$T$80</definedName>
    <definedName name="I_network_staff_HY">'[1]Current Inputs'!$R$81:$AM$83</definedName>
    <definedName name="i_num_of_operators">'[2]Current Inputs'!$E$15:$T$15</definedName>
    <definedName name="i_num_operators">'[2]Variable Inputs'!$E$405</definedName>
    <definedName name="I_operator">'[2]Financial Summary'!$E$7</definedName>
    <definedName name="I_operator_license_fee">'[2]Variable Inputs'!$E$410:$T$410</definedName>
    <definedName name="I_operator_license_fee_HY">'[1]Variable Inputs'!$R$411:$AM$411</definedName>
    <definedName name="i_operator_name">'[2]Financial Summary'!$AG$4</definedName>
    <definedName name="I_other_mobile_calls_bus">'[2]Variable Inputs'!$E$365:$T$365</definedName>
    <definedName name="I_other_mobile_calls_bus_HY">'[1]Variable Inputs'!$R$366:$AM$366</definedName>
    <definedName name="I_other_mobile_calls_expat">'[2]Variable Inputs'!$E$374:$T$374</definedName>
    <definedName name="I_other_mobile_calls_expat_HY">'[1]Variable Inputs'!$R$375:$AM$375</definedName>
    <definedName name="I_other_mobile_calls_res">'[2]Variable Inputs'!$E$383:$T$383</definedName>
    <definedName name="I_other_mobile_calls_res_HY">'[1]Variable Inputs'!$R$384:$AM$384</definedName>
    <definedName name="i_other_staff">'[2]Current Inputs'!$E$89:$T$91</definedName>
    <definedName name="I_own_mobile_calls_bus">'[2]Variable Inputs'!$E$366:$T$366</definedName>
    <definedName name="I_own_mobile_calls_bus_HY">'[1]Variable Inputs'!$R$367:$AM$367</definedName>
    <definedName name="I_own_mobile_calls_expat">'[2]Variable Inputs'!$E$375:$T$375</definedName>
    <definedName name="I_own_mobile_calls_expat_HY">'[1]Variable Inputs'!$R$376:$AM$376</definedName>
    <definedName name="I_own_mobile_calls_res">'[2]Variable Inputs'!$E$384:$T$384</definedName>
    <definedName name="I_own_mobile_calls_res_HY">'[1]Variable Inputs'!$R$385:$AM$385</definedName>
    <definedName name="i_pct_busy_hour">'[2]Variable Inputs'!$E$400</definedName>
    <definedName name="i_ppd_chg">'[2]Variable Inputs'!$E$102:$T$102</definedName>
    <definedName name="i_ppd_chg_HY">'[1]Variable Inputs'!$R$103:$AM$103</definedName>
    <definedName name="I_public_bh_proportion">'[2]Current Inputs'!$E$51:$T$51</definedName>
    <definedName name="I_public_bh_proportion_HY">'[1]Current Inputs'!$R$54:$AM$54</definedName>
    <definedName name="I_public_busy_days_per_month">'[2]Current Inputs'!$E$50:$T$50</definedName>
    <definedName name="I_public_busy_days_per_month_HY">'[1]Current Inputs'!$R$53:$AM$53</definedName>
    <definedName name="i_real_local_salaries">'[2]Current Inputs'!$E$101:$E$109</definedName>
    <definedName name="i_res_cont_d_usage">'[2]Variable Inputs'!$E$311</definedName>
    <definedName name="i_res_cont_high_off_d_tariff">'[2]Variable Inputs'!$E$353</definedName>
    <definedName name="i_res_cont_high_peak_d_tariff">'[2]Variable Inputs'!$E$352</definedName>
    <definedName name="i_res_cont_low_off_d_tariff">'[2]Variable Inputs'!$E$351</definedName>
    <definedName name="i_res_cont_low_peak_d_tariff">'[2]Variable Inputs'!$E$350</definedName>
    <definedName name="i_res_cont_min_incl_int">'[2]Variable Inputs'!$E$178</definedName>
    <definedName name="i_res_cont_min_incl_M_F">'[2]Variable Inputs'!$E$175:$G$175</definedName>
    <definedName name="i_res_cont_min_incl_M_M">'[2]Variable Inputs'!$E$176</definedName>
    <definedName name="i_res_cont_min_incl_onnet">'[2]Variable Inputs'!$E$177</definedName>
    <definedName name="i_res_cont_min_incl_total">'[2]Variable Inputs'!$E$173</definedName>
    <definedName name="i_res_cont_sms_basic_incl">'[2]Variable Inputs'!$E$295</definedName>
    <definedName name="i_res_cont_sms_basic_tariff">'[2]Variable Inputs'!$E$263</definedName>
    <definedName name="i_res_cont_sms_int_incl">'[2]Variable Inputs'!$E$297</definedName>
    <definedName name="i_res_cont_sms_int_tariff">'[2]Variable Inputs'!$E$265</definedName>
    <definedName name="i_res_cont_sms_usage">'[2]Variable Inputs'!$E$226</definedName>
    <definedName name="i_res_cont_sms_VAS_incl">'[2]Variable Inputs'!$E$296</definedName>
    <definedName name="i_res_cont_sms_VAS_tariff">'[2]Variable Inputs'!$E$264</definedName>
    <definedName name="i_res_cont_tariff_roam">'[2]Variable Inputs'!$E$209</definedName>
    <definedName name="i_res_cont_v_int">'[2]Variable Inputs'!$E$137</definedName>
    <definedName name="i_res_cont_v_off">'[2]Variable Inputs'!$E$116</definedName>
    <definedName name="i_res_cont_v_off_M_F">'[2]Variable Inputs'!$E$132:$G$132</definedName>
    <definedName name="i_res_cont_v_off_M_M">'[2]Variable Inputs'!$E$134</definedName>
    <definedName name="i_res_cont_v_off_onnet">'[2]Variable Inputs'!$E$136</definedName>
    <definedName name="i_res_cont_v_peak">'[2]Variable Inputs'!$E$115</definedName>
    <definedName name="i_res_cont_v_peak_M_F">'[2]Variable Inputs'!$E$131:$G$131</definedName>
    <definedName name="i_res_cont_v_peak_M_M">'[2]Variable Inputs'!$E$133</definedName>
    <definedName name="i_res_cont_v_peak_onnet">'[2]Variable Inputs'!$E$135</definedName>
    <definedName name="i_res_cont_v_roam">'[2]Variable Inputs'!$E$195</definedName>
    <definedName name="I_res_cust_cont_pct">'[2]Variable Inputs'!$E$54:$T$54</definedName>
    <definedName name="i_res_d_tariff_chg">'[2]Variable Inputs'!$E$359:$T$359</definedName>
    <definedName name="i_res_d_tariff_chg_HY">'[1]Variable Inputs'!$R$360:$AM$360</definedName>
    <definedName name="i_res_d_usage_chg">'[2]Variable Inputs'!$E$317:$T$317</definedName>
    <definedName name="i_res_d_usage_chg_HY">'[1]Variable Inputs'!$R$318:$AM$318</definedName>
    <definedName name="i_res_min_incl_chg_pct">'[2]Variable Inputs'!$E$184:$T$184</definedName>
    <definedName name="i_res_min_incl_chg_pct_HY">'[1]Variable Inputs'!$R$185:$AM$185</definedName>
    <definedName name="i_res_ppd_d_usage">'[2]Variable Inputs'!$E$312</definedName>
    <definedName name="i_res_ppd_high_off_d_tariff">'[2]Variable Inputs'!$E$358</definedName>
    <definedName name="i_res_ppd_high_peak_d_tariff">'[2]Variable Inputs'!$E$357</definedName>
    <definedName name="i_res_ppd_low_off_d_tariff">'[2]Variable Inputs'!$E$356</definedName>
    <definedName name="i_res_ppd_low_peak_d_tariff">'[2]Variable Inputs'!$E$355</definedName>
    <definedName name="i_res_ppd_min_incl_int">'[2]Variable Inputs'!$E$183</definedName>
    <definedName name="i_res_ppd_min_incl_M_F">'[2]Variable Inputs'!$E$180</definedName>
    <definedName name="i_res_ppd_min_incl_M_M">'[2]Variable Inputs'!$E$181</definedName>
    <definedName name="i_res_ppd_min_incl_onnet">'[2]Variable Inputs'!$E$182</definedName>
    <definedName name="i_res_ppd_min_incl_total">'[2]Variable Inputs'!$E$179</definedName>
    <definedName name="i_res_ppd_sms_basic_incl">'[2]Variable Inputs'!$E$299</definedName>
    <definedName name="i_res_ppd_sms_basic_tariff">'[2]Variable Inputs'!$E$267</definedName>
    <definedName name="i_res_ppd_sms_int_incl">'[2]Variable Inputs'!$E$301</definedName>
    <definedName name="i_res_ppd_sms_int_tariff">'[2]Variable Inputs'!$E$269</definedName>
    <definedName name="i_res_ppd_sms_VAS_incl">'[2]Variable Inputs'!$E$300</definedName>
    <definedName name="i_res_ppd_sms_VAS_tariff">'[2]Variable Inputs'!$E$268</definedName>
    <definedName name="i_res_ppd_tariff_roam">'[2]Variable Inputs'!$E$210</definedName>
    <definedName name="i_res_ppd_v_int">'[2]Variable Inputs'!$E$145</definedName>
    <definedName name="i_res_ppd_v_off">'[2]Variable Inputs'!$E$120</definedName>
    <definedName name="i_res_ppd_v_off_M_F">'[2]Variable Inputs'!$E$140:$G$140</definedName>
    <definedName name="i_res_ppd_v_off_M_M">'[2]Variable Inputs'!$E$142</definedName>
    <definedName name="i_res_ppd_v_off_onnet">'[2]Variable Inputs'!$E$144</definedName>
    <definedName name="i_res_ppd_v_peak">'[2]Variable Inputs'!$E$119</definedName>
    <definedName name="i_res_ppd_v_peak_M_F">'[2]Variable Inputs'!$E$139:$G$139</definedName>
    <definedName name="i_res_ppd_v_peak_M_M">'[2]Variable Inputs'!$E$141</definedName>
    <definedName name="i_res_ppd_v_peak_onnet">'[2]Variable Inputs'!$E$143</definedName>
    <definedName name="i_res_ppd_v_roam">'[2]Variable Inputs'!$E$196</definedName>
    <definedName name="i_res_ppsms_sms_usage">'[2]Variable Inputs'!$E$227</definedName>
    <definedName name="i_res_sms_incl_chg">'[2]Variable Inputs'!$E$302:$T$302</definedName>
    <definedName name="i_res_sms_incl_chg_HY">'[1]Variable Inputs'!$R$303:$AM$303</definedName>
    <definedName name="i_res_sms_tariff_chg">'[2]Variable Inputs'!$E$270:$T$270</definedName>
    <definedName name="i_res_sms_tariff_chg_HY">'[1]Variable Inputs'!$R$271:$AM$271</definedName>
    <definedName name="i_res_sms_usage_chg">'[2]Variable Inputs'!$E$232:$T$232</definedName>
    <definedName name="i_res_sms_usage_chg_HY">'[1]Variable Inputs'!$R$233:$AM$233</definedName>
    <definedName name="i_res_tariff_roam_chg">'[2]Variable Inputs'!$E$211:$T$211</definedName>
    <definedName name="i_res_tariff_roam_chg_HY">'[1]Variable Inputs'!$R$212:$AM$212</definedName>
    <definedName name="i_res_v_chg_pct">'[2]Variable Inputs'!$E$146</definedName>
    <definedName name="i_res_v_roam_chg">'[2]Variable Inputs'!$E$197:$T$197</definedName>
    <definedName name="i_res_v_roam_chg_HY">'[1]Variable Inputs'!$R$198:$AM$198</definedName>
    <definedName name="i_roaming_allowed">'[2]Current Inputs'!$E$17</definedName>
    <definedName name="I_salary_growth">'[2]Current Inputs'!$E$99:$T$99</definedName>
    <definedName name="I_salary_growth_HY">'[1]Current Inputs'!$R$102:$AM$102</definedName>
    <definedName name="I_sales_staff">'[2]Current Inputs'!$E$89:$T$89</definedName>
    <definedName name="I_sales_staff_HY">'[1]Current Inputs'!$R$92:$AM$92</definedName>
    <definedName name="i_saturation">'[2]Variable Inputs'!$E$8</definedName>
    <definedName name="i_scenario_name">'[2]Current Inputs'!$E$5</definedName>
    <definedName name="I_sharable_rural">'[2]Variable Inputs'!$L$412</definedName>
    <definedName name="I_sharable_suburban">'[2]Variable Inputs'!$K$412</definedName>
    <definedName name="i_share_GA">'[2]Variable Inputs'!$E$44:$T$53</definedName>
    <definedName name="I_short_spectrum">'[2]Financial Summary'!$E$8</definedName>
    <definedName name="i_site_rental_costs">'[2]Current Inputs'!$E$122:$E$126</definedName>
    <definedName name="I_site_rental_increase">'[2]Current Inputs'!$E$129:$T$129</definedName>
    <definedName name="I_site_rental_increase_HY">'[1]Current Inputs'!$R$132:$AM$132</definedName>
    <definedName name="I_site_staff">'[2]Current Inputs'!$E$82:$T$83</definedName>
    <definedName name="I_site_staff_HY">'[1]Current Inputs'!$R$85:$AM$86</definedName>
    <definedName name="i_sms_int_prop">'[2]Variable Inputs'!$E$237:$T$237</definedName>
    <definedName name="i_sms_int_prop_change">'[2]Variable Inputs'!$E$238</definedName>
    <definedName name="i_sms_int_prop_HY">'[1]Variable Inputs'!$R$238:$AM$238</definedName>
    <definedName name="i_sms_VAS_prop">'[2]Variable Inputs'!$E$235:$T$235</definedName>
    <definedName name="i_sms_VAS_prop_change">'[2]Variable Inputs'!$E$236</definedName>
    <definedName name="i_sms_VAS_prop_HY">'[1]Variable Inputs'!$R$236:$AM$236</definedName>
    <definedName name="I_staff_expenses">'[2]Current Inputs'!$E$112:$T$113</definedName>
    <definedName name="I_staff_expenses_HY">'[1]Current Inputs'!$R$115:$AM$116</definedName>
    <definedName name="I_symmetry_trigger">'[1]Current Inputs'!$E$39</definedName>
    <definedName name="I_traffic_ratios">'[2]Current Inputs'!$E$59:$T$62</definedName>
    <definedName name="I_traffic_ratios_HY">'[1]Current Inputs'!$R$62:$AM$65</definedName>
    <definedName name="I_v_peak_pct">'[2]Variable Inputs'!$E$56</definedName>
    <definedName name="I_v_peak_pct_cont">'[2]Variable Inputs'!$E$56</definedName>
    <definedName name="I_v_peak_pct_ppd">'[2]Variable Inputs'!$E$57</definedName>
    <definedName name="I_voice_usage_bus_cont">'[2]Variable Inputs'!$E$61</definedName>
    <definedName name="I_voice_usage_bus_pct_chg">'[2]Variable Inputs'!$E$64</definedName>
    <definedName name="I_voice_usage_bus_ppd">'[2]Variable Inputs'!$E$62</definedName>
    <definedName name="i_voice_usage_cont_chg">'[2]Variable Inputs'!$E$63:$T$63</definedName>
    <definedName name="i_voice_usage_cont_chg_HY">'[1]Variable Inputs'!$R$64:$AM$64</definedName>
    <definedName name="I_voice_usage_expat_cont">'[2]Variable Inputs'!$E$66</definedName>
    <definedName name="I_voice_usage_expat_pct_chg">'[2]Variable Inputs'!$E$68</definedName>
    <definedName name="I_voice_usage_expat_ppd">'[2]Variable Inputs'!$E$67</definedName>
    <definedName name="i_voice_usage_ppd_chg">'[2]Variable Inputs'!$E$64:$T$64</definedName>
    <definedName name="i_voice_usage_ppd_chg_HY">'[1]Variable Inputs'!$R$65:$AM$65</definedName>
    <definedName name="I_voice_usage_res_cont">'[2]Variable Inputs'!$E$70</definedName>
    <definedName name="I_voice_usage_res_pct_chg">'[2]Variable Inputs'!$E$72</definedName>
    <definedName name="I_voice_usage_res_ppd">'[2]Variable Inputs'!$E$71</definedName>
    <definedName name="i_year_a">'[2]Variable Inputs'!$E$9</definedName>
    <definedName name="i_year_b">'[2]Variable Inputs'!$E$10</definedName>
    <definedName name="ic_charge">[2]OpEx!$D$197:$S$197</definedName>
    <definedName name="ic_charge_HY">[1]OpEx!$D$197:$Y$197</definedName>
    <definedName name="ic_per_min_HY">[1]OpEx!$D$162:$Y$162</definedName>
    <definedName name="ic_rev_per_sub_block">[2]Revenues!$F$633:$U$633</definedName>
    <definedName name="ic_sens_factor" localSheetId="12">#REF!</definedName>
    <definedName name="ic_sens_factor">#REF!</definedName>
    <definedName name="imp_capex">[2]Capex!$G$899:$V$899</definedName>
    <definedName name="imp_capex_HY">[1]Capex!$G$906:$AB$906</definedName>
    <definedName name="imp_cum_capex">[2]Capex!$G$953:$V$953</definedName>
    <definedName name="implied_pop_coverage">'[2]Market Share'!$F$11:$U$11</definedName>
    <definedName name="import_tax">[2]Capex!$G$904:$V$904</definedName>
    <definedName name="import_tax_HY">[1]Capex!$G$911:$AB$911</definedName>
    <definedName name="in_cap_HY">[1]Capex!$G$47:$AB$47</definedName>
    <definedName name="in_millions">'[2]Current Inputs'!$E$166</definedName>
    <definedName name="inc_BSC_100">[2]Capex!$G$653:$V$653</definedName>
    <definedName name="inc_BSC_100_HY">[1]Capex!$G$652:$AB$652</definedName>
    <definedName name="inc_BSC_1000">[2]Capex!$G$650:$V$650</definedName>
    <definedName name="inc_BSC_1000_HY">[1]Capex!$G$649:$AB$649</definedName>
    <definedName name="inc_BSC_450">[2]Capex!$G$652:$V$652</definedName>
    <definedName name="inc_BSC_450_HY">[1]Capex!$G$651:$AB$651</definedName>
    <definedName name="inc_BSC_700">[2]Capex!$G$651:$V$651</definedName>
    <definedName name="inc_BSC_700_HY">[1]Capex!$G$650:$AB$650</definedName>
    <definedName name="inc_BSC_software">[2]Capex!$G$659:$V$659</definedName>
    <definedName name="inc_BSC_software_HY">[1]Capex!$G$655:$AB$655</definedName>
    <definedName name="inc_hware_gsn">[2]Capex!$G$112:$V$112</definedName>
    <definedName name="inc_hware_gsn_HY">[1]Capex!$G$112:$AB$112</definedName>
    <definedName name="inc_MSC_2056_res">[2]Capex!$G$97:$V$97</definedName>
    <definedName name="inc_MSC_2056_rest">[2]Capex!$G$97:$V$97</definedName>
    <definedName name="inc_MSC_2056_rest_HY">[1]Capex!$G$97:$AB$97</definedName>
    <definedName name="inc_MSC_2560_mus">[2]Capex!$G$89:$V$89</definedName>
    <definedName name="inc_MSC_2560_mus_HY">[1]Capex!$G$89:$AB$89</definedName>
    <definedName name="inc_MSC_5120">[2]Capex!$G$88:$V$88</definedName>
    <definedName name="inc_MSC_5120_HY">[1]Capex!$G$88:$AB$88</definedName>
    <definedName name="inc_MSC_896">[2]Capex!$G$93:$V$93</definedName>
    <definedName name="inc_MSC_896_HY">[1]Capex!$G$93:$AB$93</definedName>
    <definedName name="inc_oss_hware">[2]Capex!$G$136:$V$136</definedName>
    <definedName name="inc_oss_hware_HY">[1]Capex!$G$136:$AB$136</definedName>
    <definedName name="inc_oss_sware_bsc">[2]Capex!$G$138:$V$138</definedName>
    <definedName name="inc_oss_sware_bsc_HY">[1]Capex!$G$138:$AB$138</definedName>
    <definedName name="inc_oss_sware_trx">[2]Capex!$G$137:$V$137</definedName>
    <definedName name="inc_oss_sware_trx_HY">[1]Capex!$G$137:$AB$137</definedName>
    <definedName name="inc_sware_gsn_sub">[2]Capex!$G$117:$V$117</definedName>
    <definedName name="inc_sware_gsn_sub_HY">[1]Capex!$G$117:$AB$117</definedName>
    <definedName name="inc_sware_gsn_traf">[2]Capex!$G$118:$V$118</definedName>
    <definedName name="inc_sware_gsn_traf_HY">[1]Capex!$G$118:$AB$118</definedName>
    <definedName name="incoming_ic_per_minute">[2]Revenues!$F$627:$U$627</definedName>
    <definedName name="incoming_ic_per_minute_HY">[1]Revenues!$F$724:$AA$724</definedName>
    <definedName name="incoming_ic_rev">[2]Revenues!$F$634:$U$634</definedName>
    <definedName name="incoming_ic_rev_HY">[1]Revenues!$F$732:$AA$732</definedName>
    <definedName name="incoming_int_rev">[2]Revenues!$F$634:$U$634</definedName>
    <definedName name="incoming_SMS_per_month">[2]Revenues!$F$423:$U$423</definedName>
    <definedName name="incoming_SMS_per_month_HY">[1]Revenues!$F$491:$AA$491</definedName>
    <definedName name="incoming_SMS_prop">[2]Revenues!$F$421:$U$421</definedName>
    <definedName name="incoming_SMS_prop_HY">[1]Revenues!$F$489:$AA$489</definedName>
    <definedName name="incoming_voice_bus_cont">[2]Revenues!$F$386:$U$386</definedName>
    <definedName name="incoming_voice_bus_cont_HY">[1]Revenues!$F$454:$AA$454</definedName>
    <definedName name="incoming_voice_bus_ppd">[2]Revenues!$F$387:$U$387</definedName>
    <definedName name="incoming_voice_bus_ppd_HY">[1]Revenues!$F$455:$AA$455</definedName>
    <definedName name="incoming_voice_expat_cont">[2]Revenues!$F$390:$U$390</definedName>
    <definedName name="incoming_voice_expat_cont_HY">[1]Revenues!$F$458:$AA$458</definedName>
    <definedName name="incoming_voice_expat_ppd">[2]Revenues!$F$391:$U$391</definedName>
    <definedName name="incoming_voice_expat_ppd_HY">[1]Revenues!$F$459:$AA$459</definedName>
    <definedName name="incoming_voice_res_cont">[2]Revenues!$F$394:$U$394</definedName>
    <definedName name="incoming_voice_res_cont_HY">[1]Revenues!$F$462:$AA$462</definedName>
    <definedName name="incoming_voice_res_ppd">[2]Revenues!$F$395:$U$395</definedName>
    <definedName name="incoming_voice_res_ppd_HY">[1]Revenues!$F$463:$AA$463</definedName>
    <definedName name="incr_hlr_hware">[2]Capex!$G$153:$V$153</definedName>
    <definedName name="incr_hlr_hware_HY">[1]Capex!$G$153:$AB$153</definedName>
    <definedName name="incr_hlr_sware">[2]Capex!$G$154:$V$154</definedName>
    <definedName name="incr_hlr_sware_HY">[1]Capex!$G$154:$AB$154</definedName>
    <definedName name="incremental_bsc_HY">[1]Capex!$G$654:$AB$654</definedName>
    <definedName name="incremental_ex_buildings_HY">[1]Capex!$G$677:$AB$677</definedName>
    <definedName name="incremental_Highway_macro">[2]Capex!$G$604:$V$604</definedName>
    <definedName name="incremental_Highway_macro_HY">[1]Capex!$G$604:$AB$604</definedName>
    <definedName name="incremental_micro">[2]Capex!$G$611:$V$611</definedName>
    <definedName name="incremental_micro_HY">[1]Capex!$G$611:$AB$611</definedName>
    <definedName name="incremental_non_net_buildings">[2]Capex!$G$999:$V$999</definedName>
    <definedName name="incremental_non_net_buildings_HY">[1]Capex!$G$1006:$AB$1006</definedName>
    <definedName name="incremental_pico">[2]Capex!$G$618:$V$618</definedName>
    <definedName name="incremental_pico_HY">[1]Capex!$G$618:$AB$618</definedName>
    <definedName name="incremental_Rural_macro">[2]Capex!$G$597:$V$597</definedName>
    <definedName name="incremental_Rural_macro_HY">[1]Capex!$G$597:$AB$597</definedName>
    <definedName name="incremental_Suburban_macro">[2]Capex!$G$590:$V$590</definedName>
    <definedName name="incremental_Suburban_macro_HY">[1]Capex!$G$590:$AB$590</definedName>
    <definedName name="incremental_trx">[2]Capex!$G$625:$V$625</definedName>
    <definedName name="incremental_trx_HY">[1]Capex!$G$625:$AB$625</definedName>
    <definedName name="incremental_urban_macro">[2]Capex!$G$583:$V$583</definedName>
    <definedName name="incremental_urban_macro_HY">[1]Capex!$G$583:$AB$583</definedName>
    <definedName name="Inflation_to_use">'[1]Macro-economic Assumptions'!$R$8</definedName>
    <definedName name="initial_licence_depn">[2]Depreciation!$V$117:$V$132</definedName>
    <definedName name="initial_licence_fee">[2]Capex!$G$908:$V$908</definedName>
    <definedName name="initial_licence_fee_HY">[1]Capex!$G$915:$AB$915</definedName>
    <definedName name="installed_LL_backbone">[2]Capex!$G$831:$V$834</definedName>
    <definedName name="installed_LL_backbone_16mb">[2]Capex!$G$833:$V$833</definedName>
    <definedName name="installed_LL_backbone_16mb_HY">[1]Capex!$G$829:$AB$829</definedName>
    <definedName name="installed_LL_backbone_2mb">[2]Capex!$G$831:$V$831</definedName>
    <definedName name="installed_LL_backbone_2mb_HY">[1]Capex!$G$827:$AB$827</definedName>
    <definedName name="installed_LL_backbone_32mb">[2]Capex!$G$834:$V$834</definedName>
    <definedName name="installed_LL_backbone_32mb_HY">[1]Capex!$G$830:$AB$830</definedName>
    <definedName name="installed_LL_backbone_8mb">[2]Capex!$G$832:$V$832</definedName>
    <definedName name="installed_LL_backbone_8mb_HY">[1]Capex!$G$828:$AB$828</definedName>
    <definedName name="installed_TRX">[2]Capex!$G$575:$V$575</definedName>
    <definedName name="installed_TRX_HY">[1]Capex!$G$575:$AB$575</definedName>
    <definedName name="int_payments">'[2]Funds and Valuation'!$E$24:$T$24</definedName>
    <definedName name="int_payments_HY">'[1]Funds and Valuation (HY)'!$E$21:$Z$21</definedName>
    <definedName name="interconnect_debtor_days">[2]Revenues!$F$791:$U$791</definedName>
    <definedName name="Interest_Income">'[2]Funds and Valuation'!$E$87:$T$87</definedName>
    <definedName name="Interest_Income_HY">'[1]Funds and Valuation (HY)'!$E$84:$Z$84</definedName>
    <definedName name="interest_on_supplier_credit">'[2]Funds and Valuation'!$E$69:$T$69</definedName>
    <definedName name="interest_on_supplier_credit_HY">'[1]Funds and Valuation (HY)'!$E$66:$Z$66</definedName>
    <definedName name="interest_payment_on_debt">'[2]Funds and Valuation'!$E$76:$T$76</definedName>
    <definedName name="interest_payment_on_debt_HY">'[1]Funds and Valuation (HY)'!$E$73:$Z$73</definedName>
    <definedName name="Interest_to_use">'[1]Macro-economic Assumptions'!$R$9</definedName>
    <definedName name="inventory_HY">'[1]Funds and Valuation (HY)'!$E$32:$Z$32</definedName>
    <definedName name="irr_ebitda_multiplier">'[2]Funds and Valuation'!$E$110</definedName>
    <definedName name="irr_firm_value">'[2]Funds and Valuation'!$E$111</definedName>
    <definedName name="irr_free_cash">'[2]Funds and Valuation'!$E$109</definedName>
    <definedName name="irr_with_perpetuity">'[2]Funds and Valuation'!$E$112</definedName>
    <definedName name="jaca" localSheetId="12">#REF!</definedName>
    <definedName name="jaca">#REF!</definedName>
    <definedName name="jkjj">[2]Cashflow!$L$26</definedName>
    <definedName name="k">[2]Cashflow!$G$12</definedName>
    <definedName name="leased_backbone">'[2]Current Inputs'!$C$65</definedName>
    <definedName name="Licence_application_fee_cost_HY">'[1]licence cost calculation'!$C$155:$X$155</definedName>
    <definedName name="licence_cost">[2]OpEx!$D$273:$S$273</definedName>
    <definedName name="licence_cost_HY">[1]OpEx!$D$273:$Y$273</definedName>
    <definedName name="Licence_Registration_cost_HY">'[1]licence cost calculation'!$C$157:$X$157</definedName>
    <definedName name="licence_sens_factor" localSheetId="12">#REF!</definedName>
    <definedName name="licence_sens_factor">#REF!</definedName>
    <definedName name="Licence_survey_fee_cost_HY">'[1]licence cost calculation'!$C$156:$X$156</definedName>
    <definedName name="license_scenario_name">'[2]Financial Summary'!$AC$4:$AC$18</definedName>
    <definedName name="List.atm.nodes">[3]List!$AW$7:$AY$24</definedName>
    <definedName name="List.DXX.nodes">[3]List!$AS$7:$AU$194</definedName>
    <definedName name="List.hdsl.nodes">[3]List!$BA$7:$BB$109</definedName>
    <definedName name="List.NE.name">[6]List!$AH$7:$AH$186</definedName>
    <definedName name="List.NetworkElements">[3]List!$AG$7:$AJ$186</definedName>
    <definedName name="LL_backbone_costs_16mb">[2]Capex!$G$62:$V$62</definedName>
    <definedName name="LL_backbone_costs_16mb_HY">[1]Capex!$G$62:$AB$62</definedName>
    <definedName name="LL_backbone_costs_2mb">[2]Capex!$G$60:$V$60</definedName>
    <definedName name="LL_backbone_costs_2mb_HY">[1]Capex!$G$60:$AB$60</definedName>
    <definedName name="LL_backbone_costs_32mb">[2]Capex!$G$63:$V$63</definedName>
    <definedName name="LL_backbone_costs_32mb_HY">[1]Capex!$G$63:$AB$63</definedName>
    <definedName name="LL_backbone_costs_8mb">[2]Capex!$G$61:$V$61</definedName>
    <definedName name="LL_backbone_costs_8mb_HY">[1]Capex!$G$61:$AB$61</definedName>
    <definedName name="LL_capex_bbone">[2]Capex!$G$862:$V$862</definedName>
    <definedName name="LL_capex_bbone_HY">[1]Capex!$G$858:$AB$858</definedName>
    <definedName name="ll_sens_factor" localSheetId="12">#REF!</definedName>
    <definedName name="ll_sens_factor">#REF!</definedName>
    <definedName name="local_currency_site_costs">[2]OpEx!$D$142:$S$145</definedName>
    <definedName name="local_flagfall_incoming">[2]Revenues!$F$629:$U$629</definedName>
    <definedName name="local_inflation">[2]Market!$E$13:$T$13</definedName>
    <definedName name="local_inflation_HY">[1]Market!$E$15:$Z$15</definedName>
    <definedName name="low_mwave_cap">[2]Capex!$G$52:$V$52</definedName>
    <definedName name="low_mwave_cap_HY">[1]Capex!$G$52:$AB$52</definedName>
    <definedName name="low_usage_outgoing">[2]Revenues!$F$114:$U$114</definedName>
    <definedName name="m1_bus_cont_d_usage">'[2]Market Scenario 1 - base case'!$E$299</definedName>
    <definedName name="m1_bus_cont_high_off_d_tariff">'[2]Market Scenario 1 - base case'!$E$321</definedName>
    <definedName name="m1_bus_cont_high_peak_d_tariff">'[2]Market Scenario 1 - base case'!$E$320</definedName>
    <definedName name="m1_bus_cont_low_off_d_tariff">'[2]Market Scenario 1 - base case'!$E$319</definedName>
    <definedName name="m1_bus_cont_low_peak_d_tariff">'[2]Market Scenario 1 - base case'!$E$318</definedName>
    <definedName name="m1_bus_cont_min_incl_int">'[2]Market Scenario 1 - base case'!$E$152</definedName>
    <definedName name="m1_bus_cont_min_incl_M_F">'[2]Market Scenario 1 - base case'!$E$149:$G$149</definedName>
    <definedName name="m1_bus_cont_min_incl_M_M">'[2]Market Scenario 1 - base case'!$E$150</definedName>
    <definedName name="m1_bus_cont_min_incl_onnet">'[2]Market Scenario 1 - base case'!$E$151</definedName>
    <definedName name="m1_bus_cont_min_incl_total">'[2]Market Scenario 1 - base case'!$E$147</definedName>
    <definedName name="m1_bus_cont_sms_basic_incl">'[2]Market Scenario 1 - base case'!$E$268</definedName>
    <definedName name="m1_bus_cont_sms_basic_tariff">'[2]Market Scenario 1 - base case'!$E$236</definedName>
    <definedName name="m1_bus_cont_sms_int_incl">'[2]Market Scenario 1 - base case'!$E$270</definedName>
    <definedName name="m1_bus_cont_sms_int_tariff">'[2]Market Scenario 1 - base case'!$E$238</definedName>
    <definedName name="m1_bus_cont_sms_usage">'[2]Market Scenario 1 - base case'!$E$215</definedName>
    <definedName name="m1_bus_cont_sms_VAS_incl">'[2]Market Scenario 1 - base case'!$E$269</definedName>
    <definedName name="m1_bus_cont_sms_VAS_tariff">'[2]Market Scenario 1 - base case'!$E$237</definedName>
    <definedName name="m1_bus_cont_tariff_roam">'[2]Market Scenario 1 - base case'!$E$201</definedName>
    <definedName name="m1_bus_cont_v_int">'[2]Market Scenario 1 - base case'!$E$97</definedName>
    <definedName name="m1_bus_cont_v_off">'[2]Market Scenario 1 - base case'!$E$92</definedName>
    <definedName name="m1_bus_cont_v_off_M_F">'[2]Market Scenario 1 - base case'!$E$92:$G$92</definedName>
    <definedName name="m1_bus_cont_v_off_M_M">'[2]Market Scenario 1 - base case'!$E$94</definedName>
    <definedName name="m1_bus_cont_v_off_onnet">'[2]Market Scenario 1 - base case'!$E$96</definedName>
    <definedName name="m1_bus_cont_v_peak">'[2]Market Scenario 1 - base case'!$E$91</definedName>
    <definedName name="m1_bus_cont_v_peak_M_F">'[2]Market Scenario 1 - base case'!$E$91:$G$91</definedName>
    <definedName name="m1_bus_cont_v_peak_M_M">'[2]Market Scenario 1 - base case'!$E$93</definedName>
    <definedName name="m1_bus_cont_v_peak_onnet">'[2]Market Scenario 1 - base case'!$E$95</definedName>
    <definedName name="m1_bus_cont_v_roam">'[2]Market Scenario 1 - base case'!$E$187</definedName>
    <definedName name="m1_bus_cust_cont_pct">'[2]Market Scenario 1 - base case'!$E$50:$T$50</definedName>
    <definedName name="m1_bus_cust_pct">'[2]Market Scenario 1 - base case'!$E$49:$T$49</definedName>
    <definedName name="m1_bus_d_tariff_chg">'[2]Market Scenario 1 - base case'!$E$327:$T$327</definedName>
    <definedName name="m1_bus_d_usage_chg">'[2]Market Scenario 1 - base case'!$E$307:$T$307</definedName>
    <definedName name="m1_bus_min_incl_chg_pct">'[2]Market Scenario 1 - base case'!$E$158:$T$158</definedName>
    <definedName name="m1_bus_ppd_d_usage">'[2]Market Scenario 1 - base case'!$E$300</definedName>
    <definedName name="m1_bus_ppd_high_off_d_tariff">'[2]Market Scenario 1 - base case'!$E$326</definedName>
    <definedName name="m1_bus_ppd_high_peak_d_tariff">'[2]Market Scenario 1 - base case'!$E$325</definedName>
    <definedName name="m1_bus_ppd_low_off_d_tariff">'[2]Market Scenario 1 - base case'!$E$324</definedName>
    <definedName name="m1_bus_ppd_low_peak_d_tariff">'[2]Market Scenario 1 - base case'!$E$323</definedName>
    <definedName name="m1_bus_ppd_min_incl_int">'[2]Market Scenario 1 - base case'!$E$157</definedName>
    <definedName name="m1_bus_ppd_min_incl_M_F">'[2]Market Scenario 1 - base case'!$E$154</definedName>
    <definedName name="m1_bus_ppd_min_incl_M_M">'[2]Market Scenario 1 - base case'!$E$155</definedName>
    <definedName name="m1_bus_ppd_min_incl_onnet">'[2]Market Scenario 1 - base case'!$E$156</definedName>
    <definedName name="m1_bus_ppd_min_incl_total">'[2]Market Scenario 1 - base case'!$E$153</definedName>
    <definedName name="m1_bus_ppd_sms_basic_incl">'[2]Market Scenario 1 - base case'!$E$272</definedName>
    <definedName name="m1_bus_ppd_sms_basic_tariff">'[2]Market Scenario 1 - base case'!$E$240</definedName>
    <definedName name="m1_bus_ppd_sms_int_incl">'[2]Market Scenario 1 - base case'!$E$274</definedName>
    <definedName name="m1_bus_ppd_sms_int_tariff">'[2]Market Scenario 1 - base case'!$E$242</definedName>
    <definedName name="m1_bus_ppd_sms_VAS_incl">'[2]Market Scenario 1 - base case'!$E$273</definedName>
    <definedName name="m1_bus_ppd_sms_VAS_tariff">'[2]Market Scenario 1 - base case'!$E$241</definedName>
    <definedName name="m1_bus_ppd_tariff_roam">'[2]Market Scenario 1 - base case'!$E$202</definedName>
    <definedName name="m1_bus_ppd_v_int">'[2]Market Scenario 1 - base case'!$E$105</definedName>
    <definedName name="m1_bus_ppd_v_off">'[2]Market Scenario 1 - base case'!$E$100</definedName>
    <definedName name="m1_bus_ppd_v_off_M_F">'[2]Market Scenario 1 - base case'!$E$100:$G$100</definedName>
    <definedName name="m1_bus_ppd_v_off_M_M">'[2]Market Scenario 1 - base case'!$E$102</definedName>
    <definedName name="m1_bus_ppd_v_off_onnet">'[2]Market Scenario 1 - base case'!$E$104</definedName>
    <definedName name="m1_bus_ppd_v_peak">'[2]Market Scenario 1 - base case'!$E$99</definedName>
    <definedName name="m1_bus_ppd_v_peak_M_F">'[2]Market Scenario 1 - base case'!$E$99:$G$99</definedName>
    <definedName name="m1_bus_ppd_v_peak_M_M">'[2]Market Scenario 1 - base case'!$E$101</definedName>
    <definedName name="m1_bus_ppd_v_peak_onnet">'[2]Market Scenario 1 - base case'!$E$103</definedName>
    <definedName name="m1_bus_ppd_v_roam">'[2]Market Scenario 1 - base case'!$E$188</definedName>
    <definedName name="m1_bus_ppsms_sms_usage">'[2]Market Scenario 1 - base case'!$E$216</definedName>
    <definedName name="m1_bus_sms_incl_chg">'[2]Market Scenario 1 - base case'!$E$275:$T$275</definedName>
    <definedName name="m1_bus_sms_tariff_chg">'[2]Market Scenario 1 - base case'!$E$243:$T$243</definedName>
    <definedName name="m1_bus_sms_usage_chg">'[2]Market Scenario 1 - base case'!$E$223:$T$223</definedName>
    <definedName name="m1_bus_tariff_roam_chg">'[2]Market Scenario 1 - base case'!$E$203:$T$203</definedName>
    <definedName name="m1_bus_v_chg_pct">'[2]Market Scenario 1 - base case'!$E$106</definedName>
    <definedName name="m1_bus_v_roam_chg">'[2]Market Scenario 1 - base case'!$E$189:$T$189</definedName>
    <definedName name="m1_churn">'[2]Market Scenario 1 - base case'!$E$15:$T$37</definedName>
    <definedName name="m1_cont_chg">'[2]Market Scenario 1 - base case'!$E$90:$T$90</definedName>
    <definedName name="m1_conxn_bus_contract">'[2]Market Scenario 1 - base case'!$E$79</definedName>
    <definedName name="m1_conxn_bus_prepay">'[2]Market Scenario 1 - base case'!$E$82</definedName>
    <definedName name="m1_conxn_expat_contract">'[2]Market Scenario 1 - base case'!$E$80</definedName>
    <definedName name="m1_conxn_expat_prepay">'[2]Market Scenario 1 - base case'!$E$83</definedName>
    <definedName name="m1_conxn_fee_annual_change">'[2]Market Scenario 1 - base case'!$E$85</definedName>
    <definedName name="m1_conxn_resi_contract">'[2]Market Scenario 1 - base case'!$E$81</definedName>
    <definedName name="m1_conxn_resi_prepay">'[2]Market Scenario 1 - base case'!$E$84</definedName>
    <definedName name="m1_d_off_pct">'[2]Market Scenario 1 - base case'!$E$313:$T$313</definedName>
    <definedName name="m1_d_peak_pct">'[2]Market Scenario 1 - base case'!$E$312:$T$312</definedName>
    <definedName name="m1_dist_channel_deal">'[2]Market Scenario 1 - base case'!$E$385</definedName>
    <definedName name="m1_dist_channel_dir">'[2]Market Scenario 1 - base case'!$E$386</definedName>
    <definedName name="m1_dist_channel_whole" localSheetId="12">#REF!</definedName>
    <definedName name="m1_dist_channel_whole">#REF!</definedName>
    <definedName name="m1_expat_cont_d_usage">'[2]Market Scenario 1 - base case'!$E$301</definedName>
    <definedName name="m1_expat_cont_high_off_d_tariff">'[2]Market Scenario 1 - base case'!$E$333</definedName>
    <definedName name="m1_expat_cont_high_peak_d_tariff">'[2]Market Scenario 1 - base case'!$E$332</definedName>
    <definedName name="m1_expat_cont_low_off_d_tariff">'[2]Market Scenario 1 - base case'!$E$331</definedName>
    <definedName name="m1_expat_cont_low_peak_d_tariff">'[2]Market Scenario 1 - base case'!$E$330</definedName>
    <definedName name="m1_expat_cont_min_incl_int">'[2]Market Scenario 1 - base case'!$E$164</definedName>
    <definedName name="m1_expat_cont_min_incl_M_F">'[2]Market Scenario 1 - base case'!$E$161:$G$161</definedName>
    <definedName name="m1_expat_cont_min_incl_M_M">'[2]Market Scenario 1 - base case'!$E$162</definedName>
    <definedName name="m1_expat_cont_min_incl_onnet">'[2]Market Scenario 1 - base case'!$E$163</definedName>
    <definedName name="m1_expat_cont_min_incl_total">'[2]Market Scenario 1 - base case'!$E$159</definedName>
    <definedName name="m1_expat_cont_sms_basic_incl">'[2]Market Scenario 1 - base case'!$E$278</definedName>
    <definedName name="m1_expat_cont_sms_basic_tariff">'[2]Market Scenario 1 - base case'!$E$246</definedName>
    <definedName name="m1_expat_cont_sms_int_incl">'[2]Market Scenario 1 - base case'!$E$280</definedName>
    <definedName name="m1_expat_cont_sms_int_tariff">'[2]Market Scenario 1 - base case'!$E$248</definedName>
    <definedName name="m1_expat_cont_sms_usage">'[2]Market Scenario 1 - base case'!$E$217</definedName>
    <definedName name="m1_expat_cont_sms_VAS_incl">'[2]Market Scenario 1 - base case'!$E$279</definedName>
    <definedName name="m1_expat_cont_sms_VAS_tariff">'[2]Market Scenario 1 - base case'!$E$247</definedName>
    <definedName name="m1_expat_cont_tariff_roam">'[2]Market Scenario 1 - base case'!$E$205</definedName>
    <definedName name="m1_expat_cont_v_int">'[2]Market Scenario 1 - base case'!$E$115</definedName>
    <definedName name="m1_expat_cont_v_off">'[2]Market Scenario 1 - base case'!$E$110</definedName>
    <definedName name="m1_expat_cont_v_off_M_F">'[2]Market Scenario 1 - base case'!$E$110:$G$110</definedName>
    <definedName name="m1_expat_cont_v_off_M_M">'[2]Market Scenario 1 - base case'!$E$112</definedName>
    <definedName name="m1_expat_cont_v_off_onnet">'[2]Market Scenario 1 - base case'!$E$114</definedName>
    <definedName name="m1_expat_cont_v_peak">'[2]Market Scenario 1 - base case'!$E$109</definedName>
    <definedName name="m1_expat_cont_v_peak_M_F">'[2]Market Scenario 1 - base case'!$E$109:$G$109</definedName>
    <definedName name="m1_expat_cont_v_peak_M_M">'[2]Market Scenario 1 - base case'!$E$111</definedName>
    <definedName name="m1_expat_cont_v_peak_onnet">'[2]Market Scenario 1 - base case'!$E$113</definedName>
    <definedName name="m1_expat_cont_v_roam">'[2]Market Scenario 1 - base case'!$E$191</definedName>
    <definedName name="m1_expat_cust_cont_pct">'[2]Market Scenario 1 - base case'!$E$53:$T$53</definedName>
    <definedName name="m1_expat_cust_prop">'[2]Market Scenario 1 - base case'!$E$51:$T$51</definedName>
    <definedName name="m1_expat_d_tariff_chg">'[2]Market Scenario 1 - base case'!$E$339:$T$339</definedName>
    <definedName name="m1_expat_d_usage_chg">'[2]Market Scenario 1 - base case'!$E$308:$T$308</definedName>
    <definedName name="m1_expat_min_incl_chg_pct">'[2]Market Scenario 1 - base case'!$E$170:$T$170</definedName>
    <definedName name="m1_expat_ppd_d_usage">'[2]Market Scenario 1 - base case'!$E$302</definedName>
    <definedName name="m1_expat_ppd_high_off_d_tariff">'[2]Market Scenario 1 - base case'!$E$338</definedName>
    <definedName name="m1_expat_ppd_high_peak_d_tariff">'[2]Market Scenario 1 - base case'!$E$337</definedName>
    <definedName name="m1_expat_ppd_low_off_d_tariff">'[2]Market Scenario 1 - base case'!$E$336</definedName>
    <definedName name="m1_expat_ppd_low_peak_d_tariff">'[2]Market Scenario 1 - base case'!$E$335</definedName>
    <definedName name="m1_expat_ppd_min_incl_int">'[2]Market Scenario 1 - base case'!$E$169</definedName>
    <definedName name="m1_expat_ppd_min_incl_M_F">'[2]Market Scenario 1 - base case'!$E$166</definedName>
    <definedName name="m1_expat_ppd_min_incl_M_M">'[2]Market Scenario 1 - base case'!$E$167</definedName>
    <definedName name="m1_expat_ppd_min_incl_onnet">'[2]Market Scenario 1 - base case'!$E$168</definedName>
    <definedName name="m1_expat_ppd_min_incl_total">'[2]Market Scenario 1 - base case'!$E$165</definedName>
    <definedName name="m1_expat_ppd_sms_basic_incl">'[2]Market Scenario 1 - base case'!$E$282</definedName>
    <definedName name="m1_expat_ppd_sms_basic_tariff">'[2]Market Scenario 1 - base case'!$E$250</definedName>
    <definedName name="m1_expat_ppd_sms_int_incl">'[2]Market Scenario 1 - base case'!$E$284</definedName>
    <definedName name="m1_expat_ppd_sms_int_tariff">'[2]Market Scenario 1 - base case'!$E$252</definedName>
    <definedName name="m1_expat_ppd_sms_VAS_incl">'[2]Market Scenario 1 - base case'!$E$283</definedName>
    <definedName name="m1_expat_ppd_sms_VAS_tariff">'[2]Market Scenario 1 - base case'!$E$251</definedName>
    <definedName name="m1_expat_ppd_tariff_roam">'[2]Market Scenario 1 - base case'!$E$206</definedName>
    <definedName name="m1_expat_ppd_v_int">'[2]Market Scenario 1 - base case'!$E$123</definedName>
    <definedName name="m1_expat_ppd_v_off">'[2]Market Scenario 1 - base case'!$E$118</definedName>
    <definedName name="m1_expat_ppd_v_off_M_F">'[2]Market Scenario 1 - base case'!$E$118:$G$118</definedName>
    <definedName name="m1_expat_ppd_v_off_M_M">'[2]Market Scenario 1 - base case'!$E$120</definedName>
    <definedName name="m1_expat_ppd_v_off_onnet">'[2]Market Scenario 1 - base case'!$E$122</definedName>
    <definedName name="m1_expat_ppd_v_peak">'[2]Market Scenario 1 - base case'!$E$117</definedName>
    <definedName name="m1_expat_ppd_v_peak_M_F">'[2]Market Scenario 1 - base case'!$E$117:$G$117</definedName>
    <definedName name="m1_expat_ppd_v_peak_M_M">'[2]Market Scenario 1 - base case'!$E$119</definedName>
    <definedName name="m1_expat_ppd_v_peak_onnet">'[2]Market Scenario 1 - base case'!$E$121</definedName>
    <definedName name="m1_expat_ppd_v_roam">'[2]Market Scenario 1 - base case'!$E$192</definedName>
    <definedName name="m1_expat_ppsms_sms_usage">'[2]Market Scenario 1 - base case'!$E$218</definedName>
    <definedName name="m1_expat_sms_incl_chg">'[2]Market Scenario 1 - base case'!$E$285:$T$285</definedName>
    <definedName name="m1_expat_sms_tariff_chg">'[2]Market Scenario 1 - base case'!$E$253:$T$253</definedName>
    <definedName name="m1_expat_sms_usage_chg">'[2]Market Scenario 1 - base case'!$E$224:$T$224</definedName>
    <definedName name="m1_expat_tariff_roam_chg">'[2]Market Scenario 1 - base case'!$E$207:$T$207</definedName>
    <definedName name="m1_expat_v_chg_pct">'[2]Market Scenario 1 - base case'!$E$124</definedName>
    <definedName name="m1_expat_v_roam_chg">'[2]Market Scenario 1 - base case'!$E$193:$T$193</definedName>
    <definedName name="m1_handset_sub_pct">'[2]Market Scenario 1 - base case'!$E$388</definedName>
    <definedName name="m1_mthly_chg_annual_change">'[2]Market Scenario 1 - base case'!$E$75</definedName>
    <definedName name="m1_mthly_chg_bus_cont">'[2]Market Scenario 1 - base case'!$E$72</definedName>
    <definedName name="m1_mthly_chg_expat_cont">'[2]Market Scenario 1 - base case'!$E$73</definedName>
    <definedName name="m1_mthly_chg_res_cont">'[2]Market Scenario 1 - base case'!$E$74</definedName>
    <definedName name="m1_outgoing_calls">'[2]Market Scenario 1 - base case'!$E$355:$T$380</definedName>
    <definedName name="m1_pct_busy_hour">'[2]Market Scenario 1 - base case'!$E$390</definedName>
    <definedName name="m1_ppd_chg">'[2]Market Scenario 1 - base case'!$E$98:$T$98</definedName>
    <definedName name="m1_res_cont_d_usage">'[2]Market Scenario 1 - base case'!$E$303</definedName>
    <definedName name="m1_res_cont_high_off_d_tariff">'[2]Market Scenario 1 - base case'!$E$345</definedName>
    <definedName name="m1_res_cont_high_peak_d_tariff">'[2]Market Scenario 1 - base case'!$E$344</definedName>
    <definedName name="m1_res_cont_low_off_d_tariff">'[2]Market Scenario 1 - base case'!$E$343</definedName>
    <definedName name="m1_res_cont_low_peak_d_tariff">'[2]Market Scenario 1 - base case'!$E$342</definedName>
    <definedName name="m1_res_cont_min_incl_int">'[2]Market Scenario 1 - base case'!$E$176</definedName>
    <definedName name="m1_res_cont_min_incl_M_F">'[2]Market Scenario 1 - base case'!$E$173:$G$173</definedName>
    <definedName name="m1_res_cont_min_incl_M_M">'[2]Market Scenario 1 - base case'!$E$174</definedName>
    <definedName name="m1_res_cont_min_incl_onnet">'[2]Market Scenario 1 - base case'!$E$175</definedName>
    <definedName name="m1_res_cont_min_incl_total">'[2]Market Scenario 1 - base case'!$E$171</definedName>
    <definedName name="m1_res_cont_sms_basic_incl">'[2]Market Scenario 1 - base case'!$E$288</definedName>
    <definedName name="m1_res_cont_sms_basic_tariff">'[2]Market Scenario 1 - base case'!$E$256</definedName>
    <definedName name="m1_res_cont_sms_int_incl">'[2]Market Scenario 1 - base case'!$E$290</definedName>
    <definedName name="m1_res_cont_sms_int_tariff">'[2]Market Scenario 1 - base case'!$E$258</definedName>
    <definedName name="m1_res_cont_sms_usage">'[2]Market Scenario 1 - base case'!$E$219</definedName>
    <definedName name="m1_res_cont_sms_VAS_incl">'[2]Market Scenario 1 - base case'!$E$289</definedName>
    <definedName name="m1_res_cont_sms_VAS_tariff">'[2]Market Scenario 1 - base case'!$E$257</definedName>
    <definedName name="m1_res_cont_tariff_roam">'[2]Market Scenario 1 - base case'!$E$209</definedName>
    <definedName name="m1_res_cont_v_int">'[2]Market Scenario 1 - base case'!$E$133</definedName>
    <definedName name="m1_res_cont_v_off">'[2]Market Scenario 1 - base case'!$E$128</definedName>
    <definedName name="m1_res_cont_v_off_M_F">'[2]Market Scenario 1 - base case'!$E$128:$G$128</definedName>
    <definedName name="m1_res_cont_v_off_M_M">'[2]Market Scenario 1 - base case'!$E$130</definedName>
    <definedName name="m1_res_cont_v_off_onnet">'[2]Market Scenario 1 - base case'!$E$132</definedName>
    <definedName name="m1_res_cont_v_peak">'[2]Market Scenario 1 - base case'!$E$127</definedName>
    <definedName name="m1_res_cont_v_peak_M_F">'[2]Market Scenario 1 - base case'!$E$127:$G$127</definedName>
    <definedName name="m1_res_cont_v_peak_M_M">'[2]Market Scenario 1 - base case'!$E$129</definedName>
    <definedName name="m1_res_cont_v_peak_onnet">'[2]Market Scenario 1 - base case'!$E$131</definedName>
    <definedName name="m1_res_cont_v_roam">'[2]Market Scenario 1 - base case'!$E$195</definedName>
    <definedName name="m1_res_cust_cont_pct">'[2]Market Scenario 1 - base case'!$E$54:$T$54</definedName>
    <definedName name="m1_res_d_tariff_chg">'[2]Market Scenario 1 - base case'!$E$351:$T$351</definedName>
    <definedName name="m1_res_d_usage_chg">'[2]Market Scenario 1 - base case'!$E$309:$T$309</definedName>
    <definedName name="m1_res_min_incl_chg_pct">'[2]Market Scenario 1 - base case'!$E$182:$T$182</definedName>
    <definedName name="m1_res_ppd_d_usage">'[2]Market Scenario 1 - base case'!$E$304</definedName>
    <definedName name="m1_res_ppd_high_off_d_tariff">'[2]Market Scenario 1 - base case'!$E$350</definedName>
    <definedName name="m1_res_ppd_high_peak_d_tariff">'[2]Market Scenario 1 - base case'!$E$349</definedName>
    <definedName name="m1_res_ppd_low_off_d_tariff">'[2]Market Scenario 1 - base case'!$E$348</definedName>
    <definedName name="m1_res_ppd_low_peak_d_tariff">'[2]Market Scenario 1 - base case'!$E$347</definedName>
    <definedName name="m1_res_ppd_min_incl_int">'[2]Market Scenario 1 - base case'!$E$181</definedName>
    <definedName name="m1_res_ppd_min_incl_M_F">'[2]Market Scenario 1 - base case'!$E$178</definedName>
    <definedName name="m1_res_ppd_min_incl_M_M">'[2]Market Scenario 1 - base case'!$E$179</definedName>
    <definedName name="m1_res_ppd_min_incl_onnet">'[2]Market Scenario 1 - base case'!$E$180</definedName>
    <definedName name="m1_res_ppd_min_incl_total">'[2]Market Scenario 1 - base case'!$E$177</definedName>
    <definedName name="m1_res_ppd_sms_basic_incl">'[2]Market Scenario 1 - base case'!$E$292</definedName>
    <definedName name="m1_res_ppd_sms_basic_tariff">'[2]Market Scenario 1 - base case'!$E$260</definedName>
    <definedName name="m1_res_ppd_sms_int_incl">'[2]Market Scenario 1 - base case'!$E$294</definedName>
    <definedName name="m1_res_ppd_sms_int_tariff">'[2]Market Scenario 1 - base case'!$E$262</definedName>
    <definedName name="m1_res_ppd_sms_VAS_incl">'[2]Market Scenario 1 - base case'!$E$293</definedName>
    <definedName name="m1_res_ppd_sms_VAS_tariff">'[2]Market Scenario 1 - base case'!$E$261</definedName>
    <definedName name="m1_res_ppd_tariff_roam">'[2]Market Scenario 1 - base case'!$E$210</definedName>
    <definedName name="m1_res_ppd_v_int">'[2]Market Scenario 1 - base case'!$E$141</definedName>
    <definedName name="m1_res_ppd_v_off">'[2]Market Scenario 1 - base case'!$E$136</definedName>
    <definedName name="m1_res_ppd_v_off_M_F">'[2]Market Scenario 1 - base case'!$E$136:$G$136</definedName>
    <definedName name="m1_res_ppd_v_off_M_M">'[2]Market Scenario 1 - base case'!$E$138</definedName>
    <definedName name="m1_res_ppd_v_off_onnet">'[2]Market Scenario 1 - base case'!$E$140</definedName>
    <definedName name="m1_res_ppd_v_peak">'[2]Market Scenario 1 - base case'!$E$135</definedName>
    <definedName name="m1_res_ppd_v_peak_M_F">'[2]Market Scenario 1 - base case'!$E$135:$G$135</definedName>
    <definedName name="m1_res_ppd_v_peak_M_M">'[2]Market Scenario 1 - base case'!$E$137</definedName>
    <definedName name="m1_res_ppd_v_peak_onnet">'[2]Market Scenario 1 - base case'!$E$139</definedName>
    <definedName name="m1_res_ppd_v_roam">'[2]Market Scenario 1 - base case'!$E$196</definedName>
    <definedName name="m1_res_ppsms_sms_usage">'[2]Market Scenario 1 - base case'!$E$220</definedName>
    <definedName name="m1_res_sms_incl_chg">'[2]Market Scenario 1 - base case'!$E$295:$T$295</definedName>
    <definedName name="m1_res_sms_tariff_chg">'[2]Market Scenario 1 - base case'!$E$263:$T$263</definedName>
    <definedName name="m1_res_sms_usage_chg">'[2]Market Scenario 1 - base case'!$E$225:$T$225</definedName>
    <definedName name="m1_res_tariff_roam_chg">'[2]Market Scenario 1 - base case'!$E$211:$T$211</definedName>
    <definedName name="m1_res_v_chg_pct">'[2]Market Scenario 1 - base case'!$E$142</definedName>
    <definedName name="m1_res_v_roam_chg">'[2]Market Scenario 1 - base case'!$E$197:$T$197</definedName>
    <definedName name="m1_saturation">'[2]Market Scenario 1 - base case'!$E$6</definedName>
    <definedName name="m1_share_GA">'[2]Market Scenario 1 - base case'!$E$41:$T$50</definedName>
    <definedName name="m1_sms_int_prop">'[2]Market Scenario 1 - base case'!$E$230:$T$230</definedName>
    <definedName name="m1_sms_int_prop_change">'[2]Market Scenario 1 - base case'!$E$231</definedName>
    <definedName name="m1_sms_VAS_prop">'[2]Market Scenario 1 - base case'!$E$228:$T$228</definedName>
    <definedName name="m1_sms_VAS_prop_change">'[2]Market Scenario 1 - base case'!$E$229</definedName>
    <definedName name="m1_v_peak_pct_cont">'[2]Market Scenario 1 - base case'!$E$52</definedName>
    <definedName name="m1_v_peak_pct_ppd">'[2]Market Scenario 1 - base case'!$E$53</definedName>
    <definedName name="m1_voice_usage_bus_cont">'[2]Market Scenario 1 - base case'!$E$58</definedName>
    <definedName name="m1_voice_usage_bus_pct_chg">'[2]Market Scenario 1 - base case'!$E$61</definedName>
    <definedName name="m1_voice_usage_bus_ppd">'[2]Market Scenario 1 - base case'!$E$59</definedName>
    <definedName name="m1_voice_usage_cont_chg">'[2]Market Scenario 1 - base case'!$E$60:$T$60</definedName>
    <definedName name="m1_voice_usage_expat_cont">'[2]Market Scenario 1 - base case'!$E$63</definedName>
    <definedName name="m1_voice_usage_expat_pct_chg">'[2]Market Scenario 1 - base case'!$E$65</definedName>
    <definedName name="m1_voice_usage_expat_ppd">'[2]Market Scenario 1 - base case'!$E$64</definedName>
    <definedName name="m1_voice_usage_ppd_chg">'[2]Market Scenario 1 - base case'!$E$61:$T$61</definedName>
    <definedName name="m1_voice_usage_res_cont">'[2]Market Scenario 1 - base case'!$E$67</definedName>
    <definedName name="m1_voice_usage_res_pct_chg">'[2]Market Scenario 1 - base case'!$E$69</definedName>
    <definedName name="m1_voice_usage_res_ppd">'[2]Market Scenario 1 - base case'!$E$68</definedName>
    <definedName name="m1_year_a">'[2]Market Scenario 1 - base case'!$E$7</definedName>
    <definedName name="m1_year_b">'[2]Market Scenario 1 - base case'!$E$8</definedName>
    <definedName name="m2_bus_cont_d_usage">'[2]Market Scenario 2 - Price war'!$E$299</definedName>
    <definedName name="m2_bus_cont_high_off_d_tariff">'[2]Market Scenario 2 - Price war'!$E$321</definedName>
    <definedName name="m2_bus_cont_high_peak_d_tariff">'[2]Market Scenario 2 - Price war'!$E$320</definedName>
    <definedName name="m2_bus_cont_low_off_d_tariff">'[2]Market Scenario 2 - Price war'!$E$319</definedName>
    <definedName name="m2_bus_cont_low_peak_d_tariff">'[2]Market Scenario 2 - Price war'!$E$318</definedName>
    <definedName name="m2_bus_cont_min_incl_int">'[2]Market Scenario 2 - Price war'!$E$152</definedName>
    <definedName name="m2_bus_cont_min_incl_M_F">'[2]Market Scenario 2 - Price war'!$E$149:$G$149</definedName>
    <definedName name="m2_bus_cont_min_incl_M_M">'[2]Market Scenario 2 - Price war'!$E$150</definedName>
    <definedName name="m2_bus_cont_min_incl_onnet">'[2]Market Scenario 2 - Price war'!$E$151</definedName>
    <definedName name="m2_bus_cont_min_incl_total">'[2]Market Scenario 2 - Price war'!$E$147</definedName>
    <definedName name="m2_bus_cont_sms_basic_incl">'[2]Market Scenario 2 - Price war'!$E$268</definedName>
    <definedName name="m2_bus_cont_sms_basic_tariff">'[2]Market Scenario 2 - Price war'!$E$236</definedName>
    <definedName name="m2_bus_cont_sms_int_incl">'[2]Market Scenario 2 - Price war'!$E$270</definedName>
    <definedName name="m2_bus_cont_sms_int_tariff">'[2]Market Scenario 2 - Price war'!$E$238</definedName>
    <definedName name="m2_bus_cont_sms_usage">'[2]Market Scenario 2 - Price war'!$E$215</definedName>
    <definedName name="m2_bus_cont_sms_VAS_incl">'[2]Market Scenario 2 - Price war'!$E$269</definedName>
    <definedName name="m2_bus_cont_sms_VAS_tariff">'[2]Market Scenario 2 - Price war'!$E$237</definedName>
    <definedName name="m2_bus_cont_tariff_roam">'[2]Market Scenario 2 - Price war'!$E$201</definedName>
    <definedName name="m2_bus_cont_v_int">'[2]Market Scenario 2 - Price war'!$E$97</definedName>
    <definedName name="m2_bus_cont_v_off_M_F">'[2]Market Scenario 2 - Price war'!$E$92:$G$92</definedName>
    <definedName name="m2_bus_cont_v_off_M_M">'[2]Market Scenario 2 - Price war'!$E$94</definedName>
    <definedName name="m2_bus_cont_v_off_onnet">'[2]Market Scenario 2 - Price war'!$E$96</definedName>
    <definedName name="m2_bus_cont_v_peak_M_F">'[2]Market Scenario 2 - Price war'!$E$91:$G$91</definedName>
    <definedName name="m2_bus_cont_v_peak_M_M">'[2]Market Scenario 2 - Price war'!$E$93</definedName>
    <definedName name="m2_bus_cont_v_peak_onnet">'[2]Market Scenario 2 - Price war'!$E$95</definedName>
    <definedName name="m2_bus_cont_v_roam">'[2]Market Scenario 2 - Price war'!$E$187</definedName>
    <definedName name="m2_bus_d_tariff_chg">'[2]Market Scenario 2 - Price war'!$E$327:$T$327</definedName>
    <definedName name="m2_bus_d_usage_chg">'[2]Market Scenario 2 - Price war'!$E$307:$T$307</definedName>
    <definedName name="m2_bus_min_incl_chg_pct">'[2]Market Scenario 2 - Price war'!$E$158:$T$158</definedName>
    <definedName name="m2_bus_ppd_d_usage">'[2]Market Scenario 2 - Price war'!$E$300</definedName>
    <definedName name="m2_bus_ppd_high_off_d_tariff">'[2]Market Scenario 2 - Price war'!$E$326</definedName>
    <definedName name="m2_bus_ppd_high_peak_d_tariff">'[2]Market Scenario 2 - Price war'!$E$325</definedName>
    <definedName name="m2_bus_ppd_low_off_d_tariff">'[2]Market Scenario 2 - Price war'!$E$324</definedName>
    <definedName name="m2_bus_ppd_low_peak_d_tariff">'[2]Market Scenario 2 - Price war'!$E$323</definedName>
    <definedName name="m2_bus_ppd_min_incl_int">'[2]Market Scenario 2 - Price war'!$E$157</definedName>
    <definedName name="m2_bus_ppd_min_incl_M_F">'[2]Market Scenario 2 - Price war'!$E$154</definedName>
    <definedName name="m2_bus_ppd_min_incl_M_M">'[2]Market Scenario 2 - Price war'!$E$155</definedName>
    <definedName name="m2_bus_ppd_min_incl_onnet">'[2]Market Scenario 2 - Price war'!$E$156</definedName>
    <definedName name="m2_bus_ppd_min_incl_total">'[2]Market Scenario 2 - Price war'!$E$153</definedName>
    <definedName name="m2_bus_ppd_sms_basic_incl">'[2]Market Scenario 2 - Price war'!$E$272</definedName>
    <definedName name="m2_bus_ppd_sms_basic_tariff">'[2]Market Scenario 2 - Price war'!$E$240</definedName>
    <definedName name="m2_bus_ppd_sms_int_incl">'[2]Market Scenario 2 - Price war'!$E$274</definedName>
    <definedName name="m2_bus_ppd_sms_int_tariff">'[2]Market Scenario 2 - Price war'!$E$242</definedName>
    <definedName name="m2_bus_ppd_sms_VAS_incl">'[2]Market Scenario 2 - Price war'!$E$273</definedName>
    <definedName name="m2_bus_ppd_sms_VAS_tariff">'[2]Market Scenario 2 - Price war'!$E$241</definedName>
    <definedName name="m2_bus_ppd_tariff_roam">'[2]Market Scenario 2 - Price war'!$E$202</definedName>
    <definedName name="m2_bus_ppd_v_int">'[2]Market Scenario 2 - Price war'!$E$105</definedName>
    <definedName name="m2_bus_ppd_v_off_M_F">'[2]Market Scenario 2 - Price war'!$E$100:$G$100</definedName>
    <definedName name="m2_bus_ppd_v_off_M_M">'[2]Market Scenario 2 - Price war'!$E$102</definedName>
    <definedName name="m2_bus_ppd_v_off_onnet">'[2]Market Scenario 2 - Price war'!$E$104</definedName>
    <definedName name="m2_bus_ppd_v_peak_M_F">'[2]Market Scenario 2 - Price war'!$E$99:$G$99</definedName>
    <definedName name="m2_bus_ppd_v_peak_M_M">'[2]Market Scenario 2 - Price war'!$E$101</definedName>
    <definedName name="m2_bus_ppd_v_peak_onnet">'[2]Market Scenario 2 - Price war'!$E$103</definedName>
    <definedName name="m2_bus_ppd_v_roam">'[2]Market Scenario 2 - Price war'!$E$188</definedName>
    <definedName name="m2_bus_ppsms_sms_usage">'[2]Market Scenario 2 - Price war'!$E$216</definedName>
    <definedName name="m2_bus_sms_incl_chg">'[2]Market Scenario 2 - Price war'!$E$275:$T$275</definedName>
    <definedName name="m2_bus_sms_tariff_chg">'[2]Market Scenario 2 - Price war'!$E$243:$T$243</definedName>
    <definedName name="m2_bus_sms_usage_chg">'[2]Market Scenario 2 - Price war'!$E$223:$T$223</definedName>
    <definedName name="m2_bus_tariff_roam_chg">'[2]Market Scenario 2 - Price war'!$E$203:$T$203</definedName>
    <definedName name="m2_bus_v_roam_chg">'[2]Market Scenario 2 - Price war'!$E$189:$T$189</definedName>
    <definedName name="m2_churn">'[2]Market Scenario 2 - Price war'!$E$15:$T$37</definedName>
    <definedName name="m2_cont_chg">'[2]Market Scenario 2 - Price war'!$E$90:$T$90</definedName>
    <definedName name="m2_conxn_bus_contract">'[2]Market Scenario 2 - Price war'!$E$79</definedName>
    <definedName name="m2_conxn_bus_prepay">'[2]Market Scenario 2 - Price war'!$E$82</definedName>
    <definedName name="m2_conxn_expat_contract">'[2]Market Scenario 2 - Price war'!$E$80</definedName>
    <definedName name="m2_conxn_expat_prepay">'[2]Market Scenario 2 - Price war'!$E$83</definedName>
    <definedName name="m2_conxn_fee_annual_change">'[2]Market Scenario 2 - Price war'!$E$85</definedName>
    <definedName name="m2_conxn_resi_contract">'[2]Market Scenario 2 - Price war'!$E$81</definedName>
    <definedName name="m2_conxn_resi_prepay">'[2]Market Scenario 2 - Price war'!$E$84</definedName>
    <definedName name="m2_d_off_pct">'[2]Market Scenario 2 - Price war'!$E$313:$T$313</definedName>
    <definedName name="m2_d_peak_pct">'[2]Market Scenario 2 - Price war'!$E$312:$T$312</definedName>
    <definedName name="m2_dist_channel_deal">'[2]Market Scenario 2 - Price war'!$E$385</definedName>
    <definedName name="m2_dist_channel_whole">'[2]Market Scenario 2 - Price war'!$E$384</definedName>
    <definedName name="m2_expat_cont_d_usage">'[2]Market Scenario 2 - Price war'!$E$301</definedName>
    <definedName name="m2_expat_cont_high_off_d_tariff">'[2]Market Scenario 2 - Price war'!$E$333</definedName>
    <definedName name="m2_expat_cont_high_peak_d_tariff">'[2]Market Scenario 2 - Price war'!$E$332</definedName>
    <definedName name="m2_expat_cont_low_off_d_tariff">'[2]Market Scenario 2 - Price war'!$E$331</definedName>
    <definedName name="m2_expat_cont_low_peak_d_tariff">'[2]Market Scenario 2 - Price war'!$E$330</definedName>
    <definedName name="m2_expat_cont_min_incl_int">'[2]Market Scenario 2 - Price war'!$E$164</definedName>
    <definedName name="m2_expat_cont_min_incl_M_F">'[2]Market Scenario 2 - Price war'!$E$161:$G$161</definedName>
    <definedName name="m2_expat_cont_min_incl_M_M">'[2]Market Scenario 2 - Price war'!$E$162</definedName>
    <definedName name="m2_expat_cont_min_incl_onnet">'[2]Market Scenario 2 - Price war'!$E$163</definedName>
    <definedName name="m2_expat_cont_min_incl_total">'[2]Market Scenario 2 - Price war'!$E$159</definedName>
    <definedName name="m2_expat_cont_sms_basic_incl">'[2]Market Scenario 2 - Price war'!$E$278</definedName>
    <definedName name="m2_expat_cont_sms_basic_tariff">'[2]Market Scenario 2 - Price war'!$E$246</definedName>
    <definedName name="m2_expat_cont_sms_int_incl">'[2]Market Scenario 2 - Price war'!$E$280</definedName>
    <definedName name="m2_expat_cont_sms_int_tariff">'[2]Market Scenario 2 - Price war'!$E$248</definedName>
    <definedName name="m2_expat_cont_sms_usage">'[2]Market Scenario 2 - Price war'!$E$217</definedName>
    <definedName name="m2_expat_cont_sms_VAS_incl">'[2]Market Scenario 2 - Price war'!$E$279</definedName>
    <definedName name="m2_expat_cont_sms_VAS_tariff">'[2]Market Scenario 2 - Price war'!$E$247</definedName>
    <definedName name="m2_expat_cont_tariff_roam">'[2]Market Scenario 2 - Price war'!$E$205</definedName>
    <definedName name="m2_expat_cont_v_int">'[2]Market Scenario 2 - Price war'!$E$115</definedName>
    <definedName name="m2_expat_cont_v_off_M_F">'[2]Market Scenario 2 - Price war'!$E$110:$G$110</definedName>
    <definedName name="m2_expat_cont_v_off_M_M">'[2]Market Scenario 2 - Price war'!$E$112</definedName>
    <definedName name="m2_expat_cont_v_off_onnet">'[2]Market Scenario 2 - Price war'!$E$114</definedName>
    <definedName name="m2_expat_cont_v_peak_M_F">'[2]Market Scenario 2 - Price war'!$E$109:$G$109</definedName>
    <definedName name="m2_expat_cont_v_peak_M_M">'[2]Market Scenario 2 - Price war'!$E$111</definedName>
    <definedName name="m2_expat_cont_v_peak_onnet">'[2]Market Scenario 2 - Price war'!$E$113</definedName>
    <definedName name="m2_expat_cont_v_roam">'[2]Market Scenario 2 - Price war'!$E$191</definedName>
    <definedName name="m2_expat_d_tariff_chg">'[2]Market Scenario 2 - Price war'!$E$339:$T$339</definedName>
    <definedName name="m2_expat_d_usage_chg">'[2]Market Scenario 2 - Price war'!$E$308:$T$308</definedName>
    <definedName name="m2_expat_min_incl_chg_pct">'[2]Market Scenario 2 - Price war'!$E$170:$T$170</definedName>
    <definedName name="m2_expat_ppd_d_usage">'[2]Market Scenario 2 - Price war'!$E$302</definedName>
    <definedName name="m2_expat_ppd_high_off_d_tariff">'[2]Market Scenario 2 - Price war'!$E$338</definedName>
    <definedName name="m2_expat_ppd_high_peak_d_tariff">'[2]Market Scenario 2 - Price war'!$E$337</definedName>
    <definedName name="m2_expat_ppd_low_off_d_tariff">'[2]Market Scenario 2 - Price war'!$E$336</definedName>
    <definedName name="m2_expat_ppd_low_peak_d_tariff">'[2]Market Scenario 2 - Price war'!$E$335</definedName>
    <definedName name="m2_expat_ppd_min_incl_int">'[2]Market Scenario 2 - Price war'!$E$169</definedName>
    <definedName name="m2_expat_ppd_min_incl_M_F">'[2]Market Scenario 2 - Price war'!$E$166</definedName>
    <definedName name="m2_expat_ppd_min_incl_M_M">'[2]Market Scenario 2 - Price war'!$E$167</definedName>
    <definedName name="m2_expat_ppd_min_incl_onnet">'[2]Market Scenario 2 - Price war'!$E$168</definedName>
    <definedName name="m2_expat_ppd_min_incl_total">'[2]Market Scenario 2 - Price war'!$E$165</definedName>
    <definedName name="m2_expat_ppd_sms_basic_incl">'[2]Market Scenario 2 - Price war'!$E$282</definedName>
    <definedName name="m2_expat_ppd_sms_basic_tariff">'[2]Market Scenario 2 - Price war'!$E$250</definedName>
    <definedName name="m2_expat_ppd_sms_int_incl">'[2]Market Scenario 2 - Price war'!$E$284</definedName>
    <definedName name="m2_expat_ppd_sms_int_tariff">'[2]Market Scenario 2 - Price war'!$E$252</definedName>
    <definedName name="m2_expat_ppd_sms_VAS_incl">'[2]Market Scenario 2 - Price war'!$E$283</definedName>
    <definedName name="m2_expat_ppd_sms_VAS_tariff">'[2]Market Scenario 2 - Price war'!$E$251</definedName>
    <definedName name="m2_expat_ppd_tariff_roam">'[2]Market Scenario 2 - Price war'!$E$206</definedName>
    <definedName name="m2_expat_ppd_v_int">'[2]Market Scenario 2 - Price war'!$E$123</definedName>
    <definedName name="m2_expat_ppd_v_off_M_F">'[2]Market Scenario 2 - Price war'!$E$118:$G$118</definedName>
    <definedName name="m2_expat_ppd_v_off_M_M">'[2]Market Scenario 2 - Price war'!$E$120</definedName>
    <definedName name="m2_expat_ppd_v_off_onnet">'[2]Market Scenario 2 - Price war'!$E$122</definedName>
    <definedName name="m2_expat_ppd_v_peak_M_F">'[2]Market Scenario 2 - Price war'!$E$117:$G$117</definedName>
    <definedName name="m2_expat_ppd_v_peak_M_M">'[2]Market Scenario 2 - Price war'!$E$119</definedName>
    <definedName name="m2_expat_ppd_v_peak_onnet">'[2]Market Scenario 2 - Price war'!$E$121</definedName>
    <definedName name="m2_expat_ppd_v_roam">'[2]Market Scenario 2 - Price war'!$E$192</definedName>
    <definedName name="m2_expat_ppsms_sms_usage">'[2]Market Scenario 2 - Price war'!$E$218</definedName>
    <definedName name="m2_expat_sms_incl_chg">'[2]Market Scenario 2 - Price war'!$E$285:$T$285</definedName>
    <definedName name="m2_expat_sms_tariff_chg">'[2]Market Scenario 2 - Price war'!$E$253:$T$253</definedName>
    <definedName name="m2_expat_sms_usage_chg">'[2]Market Scenario 2 - Price war'!$E$224:$T$224</definedName>
    <definedName name="m2_expat_tariff_roam_chg">'[2]Market Scenario 2 - Price war'!$E$207:$T$207</definedName>
    <definedName name="m2_expat_v_roam_chg">'[2]Market Scenario 2 - Price war'!$E$193:$T$193</definedName>
    <definedName name="m2_handset_sub_pct">'[2]Market Scenario 2 - Price war'!$E$388</definedName>
    <definedName name="m2_mthly_chg_annual_change">'[2]Market Scenario 2 - Price war'!$E$75</definedName>
    <definedName name="m2_mthly_chg_bus_cont">'[2]Market Scenario 2 - Price war'!$E$72</definedName>
    <definedName name="m2_mthly_chg_expat_cont">'[2]Market Scenario 2 - Price war'!$E$73</definedName>
    <definedName name="m2_mthly_chg_res_cont">'[2]Market Scenario 2 - Price war'!$E$74</definedName>
    <definedName name="m2_outgoing_calls">'[2]Market Scenario 2 - Price war'!$E$355:$T$380</definedName>
    <definedName name="m2_pct_busy_hour">'[2]Market Scenario 2 - Price war'!$E$390</definedName>
    <definedName name="m2_ppd_chg">'[2]Market Scenario 2 - Price war'!$E$98:$T$98</definedName>
    <definedName name="m2_res_cont_d_usage">'[2]Market Scenario 2 - Price war'!$E$303</definedName>
    <definedName name="m2_res_cont_high_off_d_tariff">'[2]Market Scenario 2 - Price war'!$E$345</definedName>
    <definedName name="m2_res_cont_high_peak_d_tariff">'[2]Market Scenario 2 - Price war'!$E$344</definedName>
    <definedName name="m2_res_cont_low_off_d_tariff">'[2]Market Scenario 2 - Price war'!$E$343</definedName>
    <definedName name="m2_res_cont_low_peak_d_tariff">'[2]Market Scenario 2 - Price war'!$E$342</definedName>
    <definedName name="m2_res_cont_min_incl_int">'[2]Market Scenario 2 - Price war'!$E$176</definedName>
    <definedName name="m2_res_cont_min_incl_M_F">'[2]Market Scenario 2 - Price war'!$E$173:$G$173</definedName>
    <definedName name="m2_res_cont_min_incl_M_M">'[2]Market Scenario 2 - Price war'!$E$174</definedName>
    <definedName name="m2_res_cont_min_incl_onnet">'[2]Market Scenario 2 - Price war'!$E$175</definedName>
    <definedName name="m2_res_cont_min_incl_total">'[2]Market Scenario 2 - Price war'!$E$171</definedName>
    <definedName name="m2_res_cont_sms_basic_incl">'[2]Market Scenario 2 - Price war'!$E$288</definedName>
    <definedName name="m2_res_cont_sms_basic_tariff">'[2]Market Scenario 2 - Price war'!$E$256</definedName>
    <definedName name="m2_res_cont_sms_int_incl">'[2]Market Scenario 2 - Price war'!$E$290</definedName>
    <definedName name="m2_res_cont_sms_int_tariff">'[2]Market Scenario 2 - Price war'!$E$258</definedName>
    <definedName name="m2_res_cont_sms_usage">'[2]Market Scenario 2 - Price war'!$E$219</definedName>
    <definedName name="m2_res_cont_sms_VAS_incl">'[2]Market Scenario 2 - Price war'!$E$289</definedName>
    <definedName name="m2_res_cont_sms_VAS_tariff">'[2]Market Scenario 2 - Price war'!$E$257</definedName>
    <definedName name="m2_res_cont_tariff_roam">'[2]Market Scenario 2 - Price war'!$E$209</definedName>
    <definedName name="m2_res_cont_v_int">'[2]Market Scenario 2 - Price war'!$E$133</definedName>
    <definedName name="m2_res_cont_v_off_M_F">'[2]Market Scenario 2 - Price war'!$E$128:$G$128</definedName>
    <definedName name="m2_res_cont_v_off_M_M">'[2]Market Scenario 2 - Price war'!$E$130</definedName>
    <definedName name="m2_res_cont_v_off_onnet">'[2]Market Scenario 2 - Price war'!$E$132</definedName>
    <definedName name="m2_res_cont_v_peak_M_F">'[2]Market Scenario 2 - Price war'!$E$127:$G$127</definedName>
    <definedName name="m2_res_cont_v_peak_M_M">'[2]Market Scenario 2 - Price war'!$E$129</definedName>
    <definedName name="m2_res_cont_v_peak_onnet">'[2]Market Scenario 2 - Price war'!$E$131</definedName>
    <definedName name="m2_res_cont_v_roam">'[2]Market Scenario 2 - Price war'!$E$195</definedName>
    <definedName name="m2_res_d_tariff_chg">'[2]Market Scenario 2 - Price war'!$E$351:$T$351</definedName>
    <definedName name="m2_res_d_usage_chg">'[2]Market Scenario 2 - Price war'!$E$309:$T$309</definedName>
    <definedName name="m2_res_min_incl_chg_pct">'[2]Market Scenario 2 - Price war'!$E$182:$T$182</definedName>
    <definedName name="m2_res_ppd_d_usage">'[2]Market Scenario 2 - Price war'!$E$304</definedName>
    <definedName name="m2_res_ppd_high_off_d_tariff">'[2]Market Scenario 2 - Price war'!$E$350</definedName>
    <definedName name="m2_res_ppd_high_peak_d_tariff">'[2]Market Scenario 2 - Price war'!$E$349</definedName>
    <definedName name="m2_res_ppd_low_off_d_tariff">'[2]Market Scenario 2 - Price war'!$E$348</definedName>
    <definedName name="m2_res_ppd_low_peak_d_tariff">'[2]Market Scenario 2 - Price war'!$E$347</definedName>
    <definedName name="m2_res_ppd_min_incl_int">'[2]Market Scenario 2 - Price war'!$E$181</definedName>
    <definedName name="m2_res_ppd_min_incl_M_F">'[2]Market Scenario 2 - Price war'!$E$178</definedName>
    <definedName name="m2_res_ppd_min_incl_M_M">'[2]Market Scenario 2 - Price war'!$E$179</definedName>
    <definedName name="m2_res_ppd_min_incl_onnet">'[2]Market Scenario 2 - Price war'!$E$180</definedName>
    <definedName name="m2_res_ppd_min_incl_total">'[2]Market Scenario 2 - Price war'!$E$177</definedName>
    <definedName name="m2_res_ppd_sms_basic_incl">'[2]Market Scenario 2 - Price war'!$E$292</definedName>
    <definedName name="m2_res_ppd_sms_basic_tariff">'[2]Market Scenario 2 - Price war'!$E$260</definedName>
    <definedName name="m2_res_ppd_sms_int_incl">'[2]Market Scenario 2 - Price war'!$E$294</definedName>
    <definedName name="m2_res_ppd_sms_int_tariff">'[2]Market Scenario 2 - Price war'!$E$262</definedName>
    <definedName name="m2_res_ppd_sms_VAS_incl">'[2]Market Scenario 2 - Price war'!$E$293</definedName>
    <definedName name="m2_res_ppd_sms_VAS_tariff">'[2]Market Scenario 2 - Price war'!$E$261</definedName>
    <definedName name="m2_res_ppd_tariff_roam">'[2]Market Scenario 2 - Price war'!$E$210</definedName>
    <definedName name="m2_res_ppd_v_int">'[2]Market Scenario 2 - Price war'!$E$141</definedName>
    <definedName name="m2_res_ppd_v_off_M_F">'[2]Market Scenario 2 - Price war'!$E$136:$G$136</definedName>
    <definedName name="m2_res_ppd_v_off_M_M">'[2]Market Scenario 2 - Price war'!$E$138</definedName>
    <definedName name="m2_res_ppd_v_off_onnet">'[2]Market Scenario 2 - Price war'!$E$140</definedName>
    <definedName name="m2_res_ppd_v_peak_M_F">'[2]Market Scenario 2 - Price war'!$E$135:$G$135</definedName>
    <definedName name="m2_res_ppd_v_peak_M_M">'[2]Market Scenario 2 - Price war'!$E$137</definedName>
    <definedName name="m2_res_ppd_v_peak_onnet">'[2]Market Scenario 2 - Price war'!$E$139</definedName>
    <definedName name="m2_res_ppd_v_roam">'[2]Market Scenario 2 - Price war'!$E$196</definedName>
    <definedName name="m2_res_ppsms_sms_usage">'[2]Market Scenario 2 - Price war'!$E$220</definedName>
    <definedName name="m2_res_sms_incl_chg">'[2]Market Scenario 2 - Price war'!$E$295:$T$295</definedName>
    <definedName name="m2_res_sms_tariff_chg">'[2]Market Scenario 2 - Price war'!$E$263:$T$263</definedName>
    <definedName name="m2_res_sms_usage_chg">'[2]Market Scenario 2 - Price war'!$E$225:$T$225</definedName>
    <definedName name="m2_res_tariff_roam_chg">'[2]Market Scenario 2 - Price war'!$E$211:$T$211</definedName>
    <definedName name="m2_res_v_roam_chg">'[2]Market Scenario 2 - Price war'!$E$197:$T$197</definedName>
    <definedName name="m2_saturation">'[2]Market Scenario 2 - Price war'!$E$6</definedName>
    <definedName name="m2_share_GA">'[2]Market Scenario 2 - Price war'!$E$41:$T$50</definedName>
    <definedName name="m2_sms_int_prop">'[2]Market Scenario 2 - Price war'!$E$230:$T$230</definedName>
    <definedName name="m2_sms_VAS_prop">'[2]Market Scenario 2 - Price war'!$E$228:$T$228</definedName>
    <definedName name="m2_v_peak_pct_cont">'[2]Market Scenario 2 - Price war'!$E$52</definedName>
    <definedName name="m2_v_peak_pct_ppd">'[2]Market Scenario 2 - Price war'!$E$53</definedName>
    <definedName name="m2_voice_usage_bus_cont">'[2]Market Scenario 2 - Price war'!$E$58</definedName>
    <definedName name="m2_voice_usage_bus_ppd">'[2]Market Scenario 2 - Price war'!$E$59</definedName>
    <definedName name="m2_voice_usage_cont_chg">'[2]Market Scenario 2 - Price war'!$E$60:$T$60</definedName>
    <definedName name="m2_voice_usage_expat_cont">'[2]Market Scenario 2 - Price war'!$E$63</definedName>
    <definedName name="m2_voice_usage_expat_ppd">'[2]Market Scenario 2 - Price war'!$E$64</definedName>
    <definedName name="m2_voice_usage_ppd_chg">'[2]Market Scenario 2 - Price war'!$E$61:$T$61</definedName>
    <definedName name="m2_voice_usage_res_cont">'[2]Market Scenario 2 - Price war'!$E$67</definedName>
    <definedName name="m2_voice_usage_res_ppd">'[2]Market Scenario 2 - Price war'!$E$68</definedName>
    <definedName name="m2_year_a">'[2]Market Scenario 2 - Price war'!$E$7</definedName>
    <definedName name="m2_year_b">'[2]Market Scenario 2 - Price war'!$E$8</definedName>
    <definedName name="m3_bus_cont_d_usage">'[2]Market Scenario 3 - Omantel fig'!$E$299</definedName>
    <definedName name="m3_bus_cont_high_off_d_tariff">'[2]Market Scenario 3 - Omantel fig'!$E$321</definedName>
    <definedName name="m3_bus_cont_high_peak_d_tariff">'[2]Market Scenario 3 - Omantel fig'!$E$320</definedName>
    <definedName name="m3_bus_cont_low_off_d_tariff">'[2]Market Scenario 3 - Omantel fig'!$E$319</definedName>
    <definedName name="m3_bus_cont_low_peak_d_tariff">'[2]Market Scenario 3 - Omantel fig'!$E$318</definedName>
    <definedName name="m3_bus_cont_min_incl_int">'[2]Market Scenario 3 - Omantel fig'!$E$152</definedName>
    <definedName name="m3_bus_cont_min_incl_M_F">'[2]Market Scenario 3 - Omantel fig'!$E$149:$G$149</definedName>
    <definedName name="m3_bus_cont_min_incl_M_M">'[2]Market Scenario 3 - Omantel fig'!$E$150</definedName>
    <definedName name="m3_bus_cont_min_incl_onnet">'[2]Market Scenario 3 - Omantel fig'!$E$151</definedName>
    <definedName name="m3_bus_cont_min_incl_total">'[2]Market Scenario 3 - Omantel fig'!$E$147</definedName>
    <definedName name="m3_bus_cont_sms_basic_incl">'[2]Market Scenario 3 - Omantel fig'!$E$268</definedName>
    <definedName name="m3_bus_cont_sms_basic_tariff">'[2]Market Scenario 3 - Omantel fig'!$E$236</definedName>
    <definedName name="m3_bus_cont_sms_int_incl">'[2]Market Scenario 3 - Omantel fig'!$E$270</definedName>
    <definedName name="m3_bus_cont_sms_int_tariff">'[2]Market Scenario 3 - Omantel fig'!$E$238</definedName>
    <definedName name="m3_bus_cont_sms_usage">'[2]Market Scenario 3 - Omantel fig'!$E$215</definedName>
    <definedName name="m3_bus_cont_sms_VAS_incl">'[2]Market Scenario 3 - Omantel fig'!$E$269</definedName>
    <definedName name="m3_bus_cont_sms_VAS_tariff">'[2]Market Scenario 3 - Omantel fig'!$E$237</definedName>
    <definedName name="m3_bus_cont_tariff_roam">'[2]Market Scenario 3 - Omantel fig'!$E$201</definedName>
    <definedName name="m3_bus_cont_v_int">'[2]Market Scenario 3 - Omantel fig'!$E$97</definedName>
    <definedName name="m3_bus_cont_v_off_M_F">'[2]Market Scenario 3 - Omantel fig'!$E$92:$G$92</definedName>
    <definedName name="m3_bus_cont_v_off_M_M">'[2]Market Scenario 3 - Omantel fig'!$E$94</definedName>
    <definedName name="m3_bus_cont_v_off_onnet">'[2]Market Scenario 3 - Omantel fig'!$E$96</definedName>
    <definedName name="m3_bus_cont_v_peak_M_F">'[2]Market Scenario 3 - Omantel fig'!$E$91:$G$91</definedName>
    <definedName name="m3_bus_cont_v_peak_M_M">'[2]Market Scenario 3 - Omantel fig'!$E$93</definedName>
    <definedName name="m3_bus_cont_v_peak_onnet">'[2]Market Scenario 3 - Omantel fig'!$E$95</definedName>
    <definedName name="m3_bus_cont_v_roam">'[2]Market Scenario 3 - Omantel fig'!$E$187</definedName>
    <definedName name="m3_bus_d_tariff_chg">'[2]Market Scenario 3 - Omantel fig'!$E$327:$T$327</definedName>
    <definedName name="m3_bus_d_usage_chg">'[2]Market Scenario 3 - Omantel fig'!$E$307:$T$307</definedName>
    <definedName name="m3_bus_min_incl_chg_pct">'[2]Market Scenario 3 - Omantel fig'!$E$158:$T$158</definedName>
    <definedName name="m3_bus_ppd_d_usage">'[2]Market Scenario 3 - Omantel fig'!$E$300</definedName>
    <definedName name="m3_bus_ppd_high_off_d_tariff">'[2]Market Scenario 3 - Omantel fig'!$E$326</definedName>
    <definedName name="m3_bus_ppd_high_peak_d_tariff">'[2]Market Scenario 3 - Omantel fig'!$E$325</definedName>
    <definedName name="m3_bus_ppd_low_off_d_tariff">'[2]Market Scenario 3 - Omantel fig'!$E$324</definedName>
    <definedName name="m3_bus_ppd_low_peak_d_tariff">'[2]Market Scenario 3 - Omantel fig'!$E$323</definedName>
    <definedName name="m3_bus_ppd_min_incl_int">'[2]Market Scenario 3 - Omantel fig'!$E$157</definedName>
    <definedName name="m3_bus_ppd_min_incl_M_F">'[2]Market Scenario 3 - Omantel fig'!$E$154</definedName>
    <definedName name="m3_bus_ppd_min_incl_M_M">'[2]Market Scenario 3 - Omantel fig'!$E$155</definedName>
    <definedName name="m3_bus_ppd_min_incl_onnet">'[2]Market Scenario 3 - Omantel fig'!$E$156</definedName>
    <definedName name="m3_bus_ppd_min_incl_total">'[2]Market Scenario 3 - Omantel fig'!$E$153</definedName>
    <definedName name="m3_bus_ppd_sms_basic_incl">'[2]Market Scenario 3 - Omantel fig'!$E$272</definedName>
    <definedName name="m3_bus_ppd_sms_basic_tariff">'[2]Market Scenario 3 - Omantel fig'!$E$240</definedName>
    <definedName name="m3_bus_ppd_sms_int_incl">'[2]Market Scenario 3 - Omantel fig'!$E$274</definedName>
    <definedName name="m3_bus_ppd_sms_int_tariff">'[2]Market Scenario 3 - Omantel fig'!$E$242</definedName>
    <definedName name="m3_bus_ppd_sms_VAS_incl">'[2]Market Scenario 3 - Omantel fig'!$E$273</definedName>
    <definedName name="m3_bus_ppd_sms_VAS_tariff">'[2]Market Scenario 3 - Omantel fig'!$E$241</definedName>
    <definedName name="m3_bus_ppd_tariff_roam">'[2]Market Scenario 3 - Omantel fig'!$E$202</definedName>
    <definedName name="m3_bus_ppd_v_int">'[2]Market Scenario 3 - Omantel fig'!$E$105</definedName>
    <definedName name="m3_bus_ppd_v_off_M_F">'[2]Market Scenario 3 - Omantel fig'!$E$100:$G$100</definedName>
    <definedName name="m3_bus_ppd_v_off_M_M">'[2]Market Scenario 3 - Omantel fig'!$E$102</definedName>
    <definedName name="m3_bus_ppd_v_off_onnet">'[2]Market Scenario 3 - Omantel fig'!$E$104</definedName>
    <definedName name="m3_bus_ppd_v_peak_M_F">'[2]Market Scenario 3 - Omantel fig'!$E$99:$G$99</definedName>
    <definedName name="m3_bus_ppd_v_peak_M_M">'[2]Market Scenario 3 - Omantel fig'!$E$101</definedName>
    <definedName name="m3_bus_ppd_v_peak_onnet">'[2]Market Scenario 3 - Omantel fig'!$E$103</definedName>
    <definedName name="m3_bus_ppd_v_roam">'[2]Market Scenario 3 - Omantel fig'!$E$188</definedName>
    <definedName name="m3_bus_ppsms_sms_usage">'[2]Market Scenario 3 - Omantel fig'!$E$216</definedName>
    <definedName name="m3_bus_sms_incl_chg">'[2]Market Scenario 3 - Omantel fig'!$E$275:$T$275</definedName>
    <definedName name="m3_bus_sms_tariff_chg">'[2]Market Scenario 3 - Omantel fig'!$E$243:$T$243</definedName>
    <definedName name="m3_bus_sms_usage_chg">'[2]Market Scenario 3 - Omantel fig'!$E$223:$T$223</definedName>
    <definedName name="m3_bus_tariff_roam_chg">'[2]Market Scenario 3 - Omantel fig'!$E$203:$T$203</definedName>
    <definedName name="m3_bus_v_roam_chg">'[2]Market Scenario 3 - Omantel fig'!$E$189:$T$189</definedName>
    <definedName name="m3_churn">'[2]Market Scenario 3 - Omantel fig'!$E$15:$T$37</definedName>
    <definedName name="m3_cont_chg">'[2]Market Scenario 3 - Omantel fig'!$E$90:$T$90</definedName>
    <definedName name="m3_conxn_bus_contract">'[2]Market Scenario 3 - Omantel fig'!$E$79</definedName>
    <definedName name="m3_conxn_bus_prepay">'[2]Market Scenario 3 - Omantel fig'!$E$82</definedName>
    <definedName name="m3_conxn_expat_contract">'[2]Market Scenario 3 - Omantel fig'!$E$80</definedName>
    <definedName name="m3_conxn_expat_prepay">'[2]Market Scenario 3 - Omantel fig'!$E$83</definedName>
    <definedName name="m3_conxn_fee_annual_change">'[2]Market Scenario 3 - Omantel fig'!$E$85</definedName>
    <definedName name="m3_conxn_resi_contract">'[2]Market Scenario 3 - Omantel fig'!$E$81</definedName>
    <definedName name="m3_conxn_resi_prepay">'[2]Market Scenario 3 - Omantel fig'!$E$84</definedName>
    <definedName name="m3_d_off_pct">'[2]Market Scenario 3 - Omantel fig'!$E$313:$T$313</definedName>
    <definedName name="m3_d_peak_pct">'[2]Market Scenario 3 - Omantel fig'!$E$312:$T$312</definedName>
    <definedName name="m3_dist_channel_deal">'[2]Market Scenario 3 - Omantel fig'!$E$385</definedName>
    <definedName name="m3_dist_channel_whole">'[2]Market Scenario 3 - Omantel fig'!$E$384</definedName>
    <definedName name="m3_expat_cont_d_usage">'[2]Market Scenario 3 - Omantel fig'!$E$301</definedName>
    <definedName name="m3_expat_cont_high_off_d_tariff">'[2]Market Scenario 3 - Omantel fig'!$E$333</definedName>
    <definedName name="m3_expat_cont_high_peak_d_tariff">'[2]Market Scenario 3 - Omantel fig'!$E$332</definedName>
    <definedName name="m3_expat_cont_low_off_d_tariff">'[2]Market Scenario 3 - Omantel fig'!$E$331</definedName>
    <definedName name="m3_expat_cont_low_peak_d_tariff">'[2]Market Scenario 3 - Omantel fig'!$E$330</definedName>
    <definedName name="m3_expat_cont_min_incl_int">'[2]Market Scenario 3 - Omantel fig'!$E$164</definedName>
    <definedName name="m3_expat_cont_min_incl_M_F">'[2]Market Scenario 3 - Omantel fig'!$E$161:$G$161</definedName>
    <definedName name="m3_expat_cont_min_incl_M_M">'[2]Market Scenario 3 - Omantel fig'!$E$162</definedName>
    <definedName name="m3_expat_cont_min_incl_onnet">'[2]Market Scenario 3 - Omantel fig'!$E$163</definedName>
    <definedName name="m3_expat_cont_min_incl_total">'[2]Market Scenario 3 - Omantel fig'!$E$159</definedName>
    <definedName name="m3_expat_cont_sms_basic_incl">'[2]Market Scenario 3 - Omantel fig'!$E$278</definedName>
    <definedName name="m3_expat_cont_sms_basic_tariff">'[2]Market Scenario 3 - Omantel fig'!$E$246</definedName>
    <definedName name="m3_expat_cont_sms_int_incl">'[2]Market Scenario 3 - Omantel fig'!$E$280</definedName>
    <definedName name="m3_expat_cont_sms_int_tariff">'[2]Market Scenario 3 - Omantel fig'!$E$248</definedName>
    <definedName name="m3_expat_cont_sms_usage">'[2]Market Scenario 3 - Omantel fig'!$E$217</definedName>
    <definedName name="m3_expat_cont_sms_VAS_incl">'[2]Market Scenario 3 - Omantel fig'!$E$279</definedName>
    <definedName name="m3_expat_cont_sms_VAS_tariff">'[2]Market Scenario 3 - Omantel fig'!$E$247</definedName>
    <definedName name="m3_expat_cont_tariff_roam">'[2]Market Scenario 3 - Omantel fig'!$E$205</definedName>
    <definedName name="m3_expat_cont_v_int">'[2]Market Scenario 3 - Omantel fig'!$E$115</definedName>
    <definedName name="m3_expat_cont_v_off_M_F">'[2]Market Scenario 3 - Omantel fig'!$E$110:$G$110</definedName>
    <definedName name="m3_expat_cont_v_off_M_M">'[2]Market Scenario 3 - Omantel fig'!$E$112</definedName>
    <definedName name="m3_expat_cont_v_off_onnet">'[2]Market Scenario 3 - Omantel fig'!$E$114</definedName>
    <definedName name="m3_expat_cont_v_peak_M_F">'[2]Market Scenario 3 - Omantel fig'!$E$109:$G$109</definedName>
    <definedName name="m3_expat_cont_v_peak_M_M">'[2]Market Scenario 3 - Omantel fig'!$E$111</definedName>
    <definedName name="m3_expat_cont_v_peak_onnet">'[2]Market Scenario 3 - Omantel fig'!$E$113</definedName>
    <definedName name="m3_expat_cont_v_roam">'[2]Market Scenario 3 - Omantel fig'!$E$191</definedName>
    <definedName name="m3_expat_d_tariff_chg">'[2]Market Scenario 3 - Omantel fig'!$E$339:$T$339</definedName>
    <definedName name="m3_expat_d_usage_chg">'[2]Market Scenario 3 - Omantel fig'!$E$308:$T$308</definedName>
    <definedName name="m3_expat_min_incl_chg_pct">'[2]Market Scenario 3 - Omantel fig'!$E$170:$T$170</definedName>
    <definedName name="m3_expat_ppd_d_usage">'[2]Market Scenario 3 - Omantel fig'!$E$302</definedName>
    <definedName name="m3_expat_ppd_high_off_d_tariff">'[2]Market Scenario 3 - Omantel fig'!$E$338</definedName>
    <definedName name="m3_expat_ppd_high_peak_d_tariff">'[2]Market Scenario 3 - Omantel fig'!$E$337</definedName>
    <definedName name="m3_expat_ppd_low_off_d_tariff">'[2]Market Scenario 3 - Omantel fig'!$E$336</definedName>
    <definedName name="m3_expat_ppd_low_peak_d_tariff">'[2]Market Scenario 3 - Omantel fig'!$E$335</definedName>
    <definedName name="m3_expat_ppd_min_incl_int">'[2]Market Scenario 3 - Omantel fig'!$E$169</definedName>
    <definedName name="m3_expat_ppd_min_incl_M_F">'[2]Market Scenario 3 - Omantel fig'!$E$166</definedName>
    <definedName name="m3_expat_ppd_min_incl_M_M">'[2]Market Scenario 3 - Omantel fig'!$E$167</definedName>
    <definedName name="m3_expat_ppd_min_incl_onnet">'[2]Market Scenario 3 - Omantel fig'!$E$168</definedName>
    <definedName name="m3_expat_ppd_min_incl_total">'[2]Market Scenario 3 - Omantel fig'!$E$165</definedName>
    <definedName name="m3_expat_ppd_sms_basic_incl">'[2]Market Scenario 3 - Omantel fig'!$E$282</definedName>
    <definedName name="m3_expat_ppd_sms_basic_tariff">'[2]Market Scenario 3 - Omantel fig'!$E$250</definedName>
    <definedName name="m3_expat_ppd_sms_int_incl">'[2]Market Scenario 3 - Omantel fig'!$E$284</definedName>
    <definedName name="m3_expat_ppd_sms_int_tariff">'[2]Market Scenario 3 - Omantel fig'!$E$252</definedName>
    <definedName name="m3_expat_ppd_sms_VAS_incl">'[2]Market Scenario 3 - Omantel fig'!$E$283</definedName>
    <definedName name="m3_expat_ppd_sms_VAS_tariff">'[2]Market Scenario 3 - Omantel fig'!$E$251</definedName>
    <definedName name="m3_expat_ppd_tariff_roam">'[2]Market Scenario 3 - Omantel fig'!$E$206</definedName>
    <definedName name="m3_expat_ppd_v_int">'[2]Market Scenario 3 - Omantel fig'!$E$123</definedName>
    <definedName name="m3_expat_ppd_v_off_M_F">'[2]Market Scenario 3 - Omantel fig'!$E$118:$G$118</definedName>
    <definedName name="m3_expat_ppd_v_off_M_M">'[2]Market Scenario 3 - Omantel fig'!$E$120</definedName>
    <definedName name="m3_expat_ppd_v_off_onnet">'[2]Market Scenario 3 - Omantel fig'!$E$122</definedName>
    <definedName name="m3_expat_ppd_v_peak_M_F">'[2]Market Scenario 3 - Omantel fig'!$E$117:$G$117</definedName>
    <definedName name="m3_expat_ppd_v_peak_M_M">'[2]Market Scenario 3 - Omantel fig'!$E$119</definedName>
    <definedName name="m3_expat_ppd_v_peak_onnet">'[2]Market Scenario 3 - Omantel fig'!$E$121</definedName>
    <definedName name="m3_expat_ppd_v_roam">'[2]Market Scenario 3 - Omantel fig'!$E$192</definedName>
    <definedName name="m3_expat_ppsms_sms_usage">'[2]Market Scenario 3 - Omantel fig'!$E$218</definedName>
    <definedName name="m3_expat_sms_incl_chg">'[2]Market Scenario 3 - Omantel fig'!$E$285:$T$285</definedName>
    <definedName name="m3_expat_sms_tariff_chg">'[2]Market Scenario 3 - Omantel fig'!$E$253:$T$253</definedName>
    <definedName name="m3_expat_sms_usage_chg">'[2]Market Scenario 3 - Omantel fig'!$E$224:$T$224</definedName>
    <definedName name="m3_expat_tariff_roam_chg">'[2]Market Scenario 3 - Omantel fig'!$E$207:$T$207</definedName>
    <definedName name="m3_expat_v_roam_chg">'[2]Market Scenario 3 - Omantel fig'!$E$193:$T$193</definedName>
    <definedName name="m3_handset_sub_pct">'[2]Market Scenario 3 - Omantel fig'!$E$388</definedName>
    <definedName name="m3_mthly_chg_annual_change">'[2]Market Scenario 3 - Omantel fig'!$E$75</definedName>
    <definedName name="m3_mthly_chg_bus_cont">'[2]Market Scenario 3 - Omantel fig'!$E$72</definedName>
    <definedName name="m3_mthly_chg_expat_cont">'[2]Market Scenario 3 - Omantel fig'!$E$73</definedName>
    <definedName name="m3_mthly_chg_res_cont">'[2]Market Scenario 3 - Omantel fig'!$E$74</definedName>
    <definedName name="m3_outgoing_calls">'[2]Market Scenario 3 - Omantel fig'!$E$355:$T$380</definedName>
    <definedName name="m3_pct_busy_hour">'[2]Market Scenario 3 - Omantel fig'!$E$390</definedName>
    <definedName name="m3_ppd_chg">'[2]Market Scenario 3 - Omantel fig'!$E$98:$T$98</definedName>
    <definedName name="m3_res_cont_d_usage">'[2]Market Scenario 3 - Omantel fig'!$E$303</definedName>
    <definedName name="m3_res_cont_high_off_d_tariff">'[2]Market Scenario 3 - Omantel fig'!$E$345</definedName>
    <definedName name="m3_res_cont_high_peak_d_tariff">'[2]Market Scenario 3 - Omantel fig'!$E$344</definedName>
    <definedName name="m3_res_cont_low_off_d_tariff">'[2]Market Scenario 3 - Omantel fig'!$E$343</definedName>
    <definedName name="m3_res_cont_low_peak_d_tariff">'[2]Market Scenario 3 - Omantel fig'!$E$342</definedName>
    <definedName name="m3_res_cont_min_incl_int">'[2]Market Scenario 3 - Omantel fig'!$E$176</definedName>
    <definedName name="m3_res_cont_min_incl_M_F">'[2]Market Scenario 3 - Omantel fig'!$E$173:$G$173</definedName>
    <definedName name="m3_res_cont_min_incl_M_M">'[2]Market Scenario 3 - Omantel fig'!$E$174</definedName>
    <definedName name="m3_res_cont_min_incl_onnet">'[2]Market Scenario 3 - Omantel fig'!$E$175</definedName>
    <definedName name="m3_res_cont_min_incl_total">'[2]Market Scenario 3 - Omantel fig'!$E$171</definedName>
    <definedName name="m3_res_cont_sms_basic_incl">'[2]Market Scenario 3 - Omantel fig'!$E$288</definedName>
    <definedName name="m3_res_cont_sms_basic_tariff">'[2]Market Scenario 3 - Omantel fig'!$E$256</definedName>
    <definedName name="m3_res_cont_sms_int_incl">'[2]Market Scenario 3 - Omantel fig'!$E$290</definedName>
    <definedName name="m3_res_cont_sms_int_tariff">'[2]Market Scenario 3 - Omantel fig'!$E$258</definedName>
    <definedName name="m3_res_cont_sms_usage">'[2]Market Scenario 3 - Omantel fig'!$E$219</definedName>
    <definedName name="m3_res_cont_sms_VAS_incl">'[2]Market Scenario 3 - Omantel fig'!$E$289</definedName>
    <definedName name="m3_res_cont_sms_VAS_tariff">'[2]Market Scenario 3 - Omantel fig'!$E$257</definedName>
    <definedName name="m3_res_cont_tariff_roam">'[2]Market Scenario 3 - Omantel fig'!$E$209</definedName>
    <definedName name="m3_res_cont_v_int">'[2]Market Scenario 3 - Omantel fig'!$E$133</definedName>
    <definedName name="m3_res_cont_v_off_M_F">'[2]Market Scenario 3 - Omantel fig'!$E$128:$G$128</definedName>
    <definedName name="m3_res_cont_v_off_M_M">'[2]Market Scenario 3 - Omantel fig'!$E$130</definedName>
    <definedName name="m3_res_cont_v_off_onnet">'[2]Market Scenario 3 - Omantel fig'!$E$132</definedName>
    <definedName name="m3_res_cont_v_peak_M_F">'[2]Market Scenario 3 - Omantel fig'!$E$127:$G$127</definedName>
    <definedName name="m3_res_cont_v_peak_M_M">'[2]Market Scenario 3 - Omantel fig'!$E$129</definedName>
    <definedName name="m3_res_cont_v_peak_onnet">'[2]Market Scenario 3 - Omantel fig'!$E$131</definedName>
    <definedName name="m3_res_cont_v_roam">'[2]Market Scenario 3 - Omantel fig'!$E$195</definedName>
    <definedName name="m3_res_d_tariff_chg">'[2]Market Scenario 3 - Omantel fig'!$E$351:$T$351</definedName>
    <definedName name="m3_res_d_usage_chg">'[2]Market Scenario 3 - Omantel fig'!$E$309:$T$309</definedName>
    <definedName name="m3_res_min_incl_chg_pct">'[2]Market Scenario 3 - Omantel fig'!$E$182:$T$182</definedName>
    <definedName name="m3_res_ppd_d_usage">'[2]Market Scenario 3 - Omantel fig'!$E$304</definedName>
    <definedName name="m3_res_ppd_high_off_d_tariff">'[2]Market Scenario 3 - Omantel fig'!$E$350</definedName>
    <definedName name="m3_res_ppd_high_peak_d_tariff">'[2]Market Scenario 3 - Omantel fig'!$E$349</definedName>
    <definedName name="m3_res_ppd_low_off_d_tariff">'[2]Market Scenario 3 - Omantel fig'!$E$348</definedName>
    <definedName name="m3_res_ppd_low_peak_d_tariff">'[2]Market Scenario 3 - Omantel fig'!$E$347</definedName>
    <definedName name="m3_res_ppd_min_incl_int">'[2]Market Scenario 3 - Omantel fig'!$E$181</definedName>
    <definedName name="m3_res_ppd_min_incl_M_F">'[2]Market Scenario 3 - Omantel fig'!$E$178</definedName>
    <definedName name="m3_res_ppd_min_incl_M_M">'[2]Market Scenario 3 - Omantel fig'!$E$179</definedName>
    <definedName name="m3_res_ppd_min_incl_onnet">'[2]Market Scenario 3 - Omantel fig'!$E$180</definedName>
    <definedName name="m3_res_ppd_min_incl_total">'[2]Market Scenario 3 - Omantel fig'!$E$177</definedName>
    <definedName name="m3_res_ppd_sms_basic_incl">'[2]Market Scenario 3 - Omantel fig'!$E$292</definedName>
    <definedName name="m3_res_ppd_sms_basic_tariff">'[2]Market Scenario 3 - Omantel fig'!$E$260</definedName>
    <definedName name="m3_res_ppd_sms_int_incl">'[2]Market Scenario 3 - Omantel fig'!$E$294</definedName>
    <definedName name="m3_res_ppd_sms_int_tariff">'[2]Market Scenario 3 - Omantel fig'!$E$262</definedName>
    <definedName name="m3_res_ppd_sms_VAS_incl">'[2]Market Scenario 3 - Omantel fig'!$E$293</definedName>
    <definedName name="m3_res_ppd_sms_VAS_tariff">'[2]Market Scenario 3 - Omantel fig'!$E$261</definedName>
    <definedName name="m3_res_ppd_tariff_roam">'[2]Market Scenario 3 - Omantel fig'!$E$210</definedName>
    <definedName name="m3_res_ppd_v_int">'[2]Market Scenario 3 - Omantel fig'!$E$141</definedName>
    <definedName name="m3_res_ppd_v_off_M_F">'[2]Market Scenario 3 - Omantel fig'!$E$136:$G$136</definedName>
    <definedName name="m3_res_ppd_v_off_M_M">'[2]Market Scenario 3 - Omantel fig'!$E$138</definedName>
    <definedName name="m3_res_ppd_v_off_onnet">'[2]Market Scenario 3 - Omantel fig'!$E$140</definedName>
    <definedName name="m3_res_ppd_v_peak_M_F">'[2]Market Scenario 3 - Omantel fig'!$E$135:$G$135</definedName>
    <definedName name="m3_res_ppd_v_peak_M_M">'[2]Market Scenario 3 - Omantel fig'!$E$137</definedName>
    <definedName name="m3_res_ppd_v_peak_onnet">'[2]Market Scenario 3 - Omantel fig'!$E$139</definedName>
    <definedName name="m3_res_ppd_v_roam">'[2]Market Scenario 3 - Omantel fig'!$E$196</definedName>
    <definedName name="m3_res_ppsms_sms_usage">'[2]Market Scenario 3 - Omantel fig'!$E$220</definedName>
    <definedName name="m3_res_sms_incl_chg">'[2]Market Scenario 3 - Omantel fig'!$E$295:$T$295</definedName>
    <definedName name="m3_res_sms_tariff_chg">'[2]Market Scenario 3 - Omantel fig'!$E$263:$T$263</definedName>
    <definedName name="m3_res_sms_usage_chg">'[2]Market Scenario 3 - Omantel fig'!$E$225:$T$225</definedName>
    <definedName name="m3_res_tariff_roam_chg">'[2]Market Scenario 3 - Omantel fig'!$E$211:$T$211</definedName>
    <definedName name="m3_res_v_roam_chg">'[2]Market Scenario 3 - Omantel fig'!$E$197:$T$197</definedName>
    <definedName name="m3_saturation">'[2]Market Scenario 3 - Omantel fig'!$E$6</definedName>
    <definedName name="m3_share_GA">'[2]Market Scenario 3 - Omantel fig'!$E$41:$T$50</definedName>
    <definedName name="m3_sms_int_prop">'[2]Market Scenario 3 - Omantel fig'!$E$230:$T$230</definedName>
    <definedName name="m3_sms_VAS_prop">'[2]Market Scenario 3 - Omantel fig'!$E$228:$T$228</definedName>
    <definedName name="m3_v_peak_pct_cont">'[2]Market Scenario 3 - Omantel fig'!$E$52</definedName>
    <definedName name="m3_v_peak_pct_ppd">'[2]Market Scenario 3 - Omantel fig'!$E$53</definedName>
    <definedName name="m3_voice_usage_bus_cont">'[2]Market Scenario 3 - Omantel fig'!$E$58</definedName>
    <definedName name="m3_voice_usage_bus_ppd">'[2]Market Scenario 3 - Omantel fig'!$E$59</definedName>
    <definedName name="m3_voice_usage_cont_chg">'[2]Market Scenario 3 - Omantel fig'!$E$60:$T$60</definedName>
    <definedName name="m3_voice_usage_expat_cont">'[2]Market Scenario 3 - Omantel fig'!$E$63</definedName>
    <definedName name="m3_voice_usage_expat_ppd">'[2]Market Scenario 3 - Omantel fig'!$E$64</definedName>
    <definedName name="m3_voice_usage_ppd_chg">'[2]Market Scenario 3 - Omantel fig'!$E$61:$T$61</definedName>
    <definedName name="m3_voice_usage_res_cont">'[2]Market Scenario 3 - Omantel fig'!$E$67</definedName>
    <definedName name="m3_voice_usage_res_ppd">'[2]Market Scenario 3 - Omantel fig'!$E$68</definedName>
    <definedName name="m3_year_a">'[2]Market Scenario 3 - Omantel fig'!$E$7</definedName>
    <definedName name="m3_year_b">'[2]Market Scenario 3 - Omantel fig'!$E$8</definedName>
    <definedName name="m4_bus_cont_d_usage">'[2]Market Scenario 4 - Bundled min'!$E$299</definedName>
    <definedName name="m4_bus_cont_high_off_d_tariff">'[2]Market Scenario 4 - Bundled min'!$E$321</definedName>
    <definedName name="m4_bus_cont_high_peak_d_tariff">'[2]Market Scenario 4 - Bundled min'!$E$320</definedName>
    <definedName name="m4_bus_cont_low_off_d_tariff">'[2]Market Scenario 4 - Bundled min'!$E$319</definedName>
    <definedName name="m4_bus_cont_low_peak_d_tariff">'[2]Market Scenario 4 - Bundled min'!$E$318</definedName>
    <definedName name="m4_bus_cont_min_incl_int">'[2]Market Scenario 4 - Bundled min'!$E$152</definedName>
    <definedName name="m4_bus_cont_min_incl_M_F">'[2]Market Scenario 4 - Bundled min'!$E$149:$G$149</definedName>
    <definedName name="m4_bus_cont_min_incl_M_M">'[2]Market Scenario 4 - Bundled min'!$E$150</definedName>
    <definedName name="m4_bus_cont_min_incl_onnet">'[2]Market Scenario 4 - Bundled min'!$E$151</definedName>
    <definedName name="m4_bus_cont_min_incl_total">'[2]Market Scenario 4 - Bundled min'!$E$147</definedName>
    <definedName name="m4_bus_cont_sms_basic_incl">'[2]Market Scenario 4 - Bundled min'!$E$268</definedName>
    <definedName name="m4_bus_cont_sms_basic_tariff">'[2]Market Scenario 4 - Bundled min'!$E$236</definedName>
    <definedName name="m4_bus_cont_sms_int_incl">'[2]Market Scenario 4 - Bundled min'!$E$270</definedName>
    <definedName name="m4_bus_cont_sms_int_tariff">'[2]Market Scenario 4 - Bundled min'!$E$238</definedName>
    <definedName name="m4_bus_cont_sms_usage">'[2]Market Scenario 4 - Bundled min'!$E$215</definedName>
    <definedName name="m4_bus_cont_sms_VAS_incl">'[2]Market Scenario 4 - Bundled min'!$E$269</definedName>
    <definedName name="m4_bus_cont_sms_VAS_tariff">'[2]Market Scenario 4 - Bundled min'!$E$237</definedName>
    <definedName name="m4_bus_cont_tariff_roam">'[2]Market Scenario 4 - Bundled min'!$E$201</definedName>
    <definedName name="m4_bus_cont_v_int">'[2]Market Scenario 4 - Bundled min'!$E$97</definedName>
    <definedName name="m4_bus_cont_v_off_M_F">'[2]Market Scenario 4 - Bundled min'!$E$92:$G$92</definedName>
    <definedName name="m4_bus_cont_v_off_M_M">'[2]Market Scenario 4 - Bundled min'!$E$94</definedName>
    <definedName name="m4_bus_cont_v_off_onnet">'[2]Market Scenario 4 - Bundled min'!$E$96</definedName>
    <definedName name="m4_bus_cont_v_peak_M_F">'[2]Market Scenario 4 - Bundled min'!$E$91:$G$91</definedName>
    <definedName name="m4_bus_cont_v_peak_M_M">'[2]Market Scenario 4 - Bundled min'!$E$93</definedName>
    <definedName name="m4_bus_cont_v_peak_onnet">'[2]Market Scenario 4 - Bundled min'!$E$95</definedName>
    <definedName name="m4_bus_cont_v_roam">'[2]Market Scenario 4 - Bundled min'!$E$187</definedName>
    <definedName name="m4_bus_d_tariff_chg">'[2]Market Scenario 4 - Bundled min'!$E$327:$T$327</definedName>
    <definedName name="m4_bus_d_usage_chg">'[2]Market Scenario 4 - Bundled min'!$E$307:$T$307</definedName>
    <definedName name="m4_bus_min_incl_chg_pct">'[2]Market Scenario 4 - Bundled min'!$E$158:$T$158</definedName>
    <definedName name="m4_bus_ppd_d_usage">'[2]Market Scenario 4 - Bundled min'!$E$300</definedName>
    <definedName name="m4_bus_ppd_high_off_d_tariff">'[2]Market Scenario 4 - Bundled min'!$E$326</definedName>
    <definedName name="m4_bus_ppd_high_peak_d_tariff">'[2]Market Scenario 4 - Bundled min'!$E$325</definedName>
    <definedName name="m4_bus_ppd_low_off_d_tariff">'[2]Market Scenario 4 - Bundled min'!$E$324</definedName>
    <definedName name="m4_bus_ppd_low_peak_d_tariff">'[2]Market Scenario 4 - Bundled min'!$E$323</definedName>
    <definedName name="m4_bus_ppd_min_incl_int">'[2]Market Scenario 4 - Bundled min'!$E$157</definedName>
    <definedName name="m4_bus_ppd_min_incl_M_F">'[2]Market Scenario 4 - Bundled min'!$E$154</definedName>
    <definedName name="m4_bus_ppd_min_incl_M_M">'[2]Market Scenario 4 - Bundled min'!$E$155</definedName>
    <definedName name="m4_bus_ppd_min_incl_onnet">'[2]Market Scenario 4 - Bundled min'!$E$156</definedName>
    <definedName name="m4_bus_ppd_min_incl_total">'[2]Market Scenario 4 - Bundled min'!$E$153</definedName>
    <definedName name="m4_bus_ppd_sms_basic_incl">'[2]Market Scenario 4 - Bundled min'!$E$272</definedName>
    <definedName name="m4_bus_ppd_sms_basic_tariff">'[2]Market Scenario 4 - Bundled min'!$E$240</definedName>
    <definedName name="m4_bus_ppd_sms_int_incl">'[2]Market Scenario 4 - Bundled min'!$E$274</definedName>
    <definedName name="m4_bus_ppd_sms_int_tariff">'[2]Market Scenario 4 - Bundled min'!$E$242</definedName>
    <definedName name="m4_bus_ppd_sms_VAS_incl">'[2]Market Scenario 4 - Bundled min'!$E$273</definedName>
    <definedName name="m4_bus_ppd_sms_VAS_tariff">'[2]Market Scenario 4 - Bundled min'!$E$241</definedName>
    <definedName name="m4_bus_ppd_tariff_roam">'[2]Market Scenario 4 - Bundled min'!$E$202</definedName>
    <definedName name="m4_bus_ppd_v_int">'[2]Market Scenario 4 - Bundled min'!$E$105</definedName>
    <definedName name="m4_bus_ppd_v_off_M_F">'[2]Market Scenario 4 - Bundled min'!$E$100:$G$100</definedName>
    <definedName name="m4_bus_ppd_v_off_M_M">'[2]Market Scenario 4 - Bundled min'!$E$102</definedName>
    <definedName name="m4_bus_ppd_v_off_onnet">'[2]Market Scenario 4 - Bundled min'!$E$104</definedName>
    <definedName name="m4_bus_ppd_v_peak_M_F">'[2]Market Scenario 4 - Bundled min'!$E$99:$G$99</definedName>
    <definedName name="m4_bus_ppd_v_peak_M_M">'[2]Market Scenario 4 - Bundled min'!$E$101</definedName>
    <definedName name="m4_bus_ppd_v_peak_onnet">'[2]Market Scenario 4 - Bundled min'!$E$103</definedName>
    <definedName name="m4_bus_ppd_v_roam">'[2]Market Scenario 4 - Bundled min'!$E$188</definedName>
    <definedName name="m4_bus_ppsms_sms_usage">'[2]Market Scenario 4 - Bundled min'!$E$216</definedName>
    <definedName name="m4_bus_sms_incl_chg">'[2]Market Scenario 4 - Bundled min'!$E$275:$T$275</definedName>
    <definedName name="m4_bus_sms_tariff_chg">'[2]Market Scenario 4 - Bundled min'!$E$243:$T$243</definedName>
    <definedName name="m4_bus_sms_usage_chg">'[2]Market Scenario 4 - Bundled min'!$E$223:$T$223</definedName>
    <definedName name="m4_bus_tariff_roam_chg">'[2]Market Scenario 4 - Bundled min'!$E$203:$T$203</definedName>
    <definedName name="m4_bus_v_roam_chg">'[2]Market Scenario 4 - Bundled min'!$E$189:$T$189</definedName>
    <definedName name="m4_churn">'[2]Market Scenario 4 - Bundled min'!$E$15:$T$37</definedName>
    <definedName name="m4_cont_chg">'[2]Market Scenario 4 - Bundled min'!$E$90:$T$90</definedName>
    <definedName name="m4_conxn_bus_contract">'[2]Market Scenario 4 - Bundled min'!$E$79</definedName>
    <definedName name="m4_conxn_bus_prepay">'[2]Market Scenario 4 - Bundled min'!$E$82</definedName>
    <definedName name="m4_conxn_expat_contract">'[2]Market Scenario 4 - Bundled min'!$E$80</definedName>
    <definedName name="m4_conxn_expat_prepay">'[2]Market Scenario 4 - Bundled min'!$E$83</definedName>
    <definedName name="m4_conxn_fee_annual_change">'[2]Market Scenario 4 - Bundled min'!$E$85</definedName>
    <definedName name="m4_conxn_resi_contract">'[2]Market Scenario 4 - Bundled min'!$E$81</definedName>
    <definedName name="m4_conxn_resi_prepay">'[2]Market Scenario 4 - Bundled min'!$E$84</definedName>
    <definedName name="m4_d_off_pct">'[2]Market Scenario 4 - Bundled min'!$E$313:$T$313</definedName>
    <definedName name="m4_d_peak_pct">'[2]Market Scenario 4 - Bundled min'!$E$312:$T$312</definedName>
    <definedName name="m4_dist_channel_deal">'[2]Market Scenario 4 - Bundled min'!$E$385</definedName>
    <definedName name="m4_dist_channel_whole">'[2]Market Scenario 4 - Bundled min'!$E$384</definedName>
    <definedName name="m4_expat_cont_d_usage">'[2]Market Scenario 4 - Bundled min'!$E$301</definedName>
    <definedName name="m4_expat_cont_high_off_d_tariff">'[2]Market Scenario 4 - Bundled min'!$E$333</definedName>
    <definedName name="m4_expat_cont_high_peak_d_tariff">'[2]Market Scenario 4 - Bundled min'!$E$332</definedName>
    <definedName name="m4_expat_cont_low_off_d_tariff">'[2]Market Scenario 4 - Bundled min'!$E$331</definedName>
    <definedName name="m4_expat_cont_low_peak_d_tariff">'[2]Market Scenario 4 - Bundled min'!$E$330</definedName>
    <definedName name="m4_expat_cont_min_incl_int">'[2]Market Scenario 4 - Bundled min'!$E$164</definedName>
    <definedName name="m4_expat_cont_min_incl_M_F">'[2]Market Scenario 4 - Bundled min'!$E$161:$G$161</definedName>
    <definedName name="m4_expat_cont_min_incl_M_M">'[2]Market Scenario 4 - Bundled min'!$E$162</definedName>
    <definedName name="m4_expat_cont_min_incl_onnet">'[2]Market Scenario 4 - Bundled min'!$E$163</definedName>
    <definedName name="m4_expat_cont_min_incl_total">'[2]Market Scenario 4 - Bundled min'!$E$159</definedName>
    <definedName name="m4_expat_cont_sms_basic_incl">'[2]Market Scenario 4 - Bundled min'!$E$278</definedName>
    <definedName name="m4_expat_cont_sms_basic_tariff">'[2]Market Scenario 4 - Bundled min'!$E$246</definedName>
    <definedName name="m4_expat_cont_sms_int_incl">'[2]Market Scenario 4 - Bundled min'!$E$280</definedName>
    <definedName name="m4_expat_cont_sms_int_tariff">'[2]Market Scenario 4 - Bundled min'!$E$248</definedName>
    <definedName name="m4_expat_cont_sms_usage">'[2]Market Scenario 4 - Bundled min'!$E$217</definedName>
    <definedName name="m4_expat_cont_sms_VAS_incl">'[2]Market Scenario 4 - Bundled min'!$E$279</definedName>
    <definedName name="m4_expat_cont_sms_VAS_tariff">'[2]Market Scenario 4 - Bundled min'!$E$247</definedName>
    <definedName name="m4_expat_cont_tariff_roam">'[2]Market Scenario 4 - Bundled min'!$E$205</definedName>
    <definedName name="m4_expat_cont_v_int">'[2]Market Scenario 4 - Bundled min'!$E$115</definedName>
    <definedName name="m4_expat_cont_v_off_M_F">'[2]Market Scenario 4 - Bundled min'!$E$110:$G$110</definedName>
    <definedName name="m4_expat_cont_v_off_M_M">'[2]Market Scenario 4 - Bundled min'!$E$112</definedName>
    <definedName name="m4_expat_cont_v_off_onnet">'[2]Market Scenario 4 - Bundled min'!$E$114</definedName>
    <definedName name="m4_expat_cont_v_peak_M_F">'[2]Market Scenario 4 - Bundled min'!$E$109:$G$109</definedName>
    <definedName name="m4_expat_cont_v_peak_M_M">'[2]Market Scenario 4 - Bundled min'!$E$111</definedName>
    <definedName name="m4_expat_cont_v_peak_onnet">'[2]Market Scenario 4 - Bundled min'!$E$113</definedName>
    <definedName name="m4_expat_cont_v_roam">'[2]Market Scenario 4 - Bundled min'!$E$191</definedName>
    <definedName name="m4_expat_d_tariff_chg">'[2]Market Scenario 4 - Bundled min'!$E$339:$T$339</definedName>
    <definedName name="m4_expat_d_usage_chg">'[2]Market Scenario 4 - Bundled min'!$E$308:$T$308</definedName>
    <definedName name="m4_expat_min_incl_chg_pct">'[2]Market Scenario 4 - Bundled min'!$E$170:$T$170</definedName>
    <definedName name="m4_expat_ppd_d_usage">'[2]Market Scenario 4 - Bundled min'!$E$302</definedName>
    <definedName name="m4_expat_ppd_high_off_d_tariff">'[2]Market Scenario 4 - Bundled min'!$E$338</definedName>
    <definedName name="m4_expat_ppd_high_peak_d_tariff">'[2]Market Scenario 4 - Bundled min'!$E$337</definedName>
    <definedName name="m4_expat_ppd_low_off_d_tariff">'[2]Market Scenario 4 - Bundled min'!$E$336</definedName>
    <definedName name="m4_expat_ppd_low_peak_d_tariff">'[2]Market Scenario 4 - Bundled min'!$E$335</definedName>
    <definedName name="m4_expat_ppd_min_incl_int">'[2]Market Scenario 4 - Bundled min'!$E$169</definedName>
    <definedName name="m4_expat_ppd_min_incl_M_F">'[2]Market Scenario 4 - Bundled min'!$E$166</definedName>
    <definedName name="m4_expat_ppd_min_incl_M_M">'[2]Market Scenario 4 - Bundled min'!$E$167</definedName>
    <definedName name="m4_expat_ppd_min_incl_onnet">'[2]Market Scenario 4 - Bundled min'!$E$168</definedName>
    <definedName name="m4_expat_ppd_min_incl_total">'[2]Market Scenario 4 - Bundled min'!$E$165</definedName>
    <definedName name="m4_expat_ppd_sms_basic_incl">'[2]Market Scenario 4 - Bundled min'!$E$282</definedName>
    <definedName name="m4_expat_ppd_sms_basic_tariff">'[2]Market Scenario 4 - Bundled min'!$E$250</definedName>
    <definedName name="m4_expat_ppd_sms_int_incl">'[2]Market Scenario 4 - Bundled min'!$E$284</definedName>
    <definedName name="m4_expat_ppd_sms_int_tariff">'[2]Market Scenario 4 - Bundled min'!$E$252</definedName>
    <definedName name="m4_expat_ppd_sms_VAS_incl">'[2]Market Scenario 4 - Bundled min'!$E$283</definedName>
    <definedName name="m4_expat_ppd_sms_VAS_tariff">'[2]Market Scenario 4 - Bundled min'!$E$251</definedName>
    <definedName name="m4_expat_ppd_tariff_roam">'[2]Market Scenario 4 - Bundled min'!$E$206</definedName>
    <definedName name="m4_expat_ppd_v_int">'[2]Market Scenario 4 - Bundled min'!$E$123</definedName>
    <definedName name="m4_expat_ppd_v_off_M_F">'[2]Market Scenario 4 - Bundled min'!$E$118:$G$118</definedName>
    <definedName name="m4_expat_ppd_v_off_M_M">'[2]Market Scenario 4 - Bundled min'!$E$120</definedName>
    <definedName name="m4_expat_ppd_v_off_onnet">'[2]Market Scenario 4 - Bundled min'!$E$122</definedName>
    <definedName name="m4_expat_ppd_v_peak_M_F">'[2]Market Scenario 4 - Bundled min'!$E$117:$G$117</definedName>
    <definedName name="m4_expat_ppd_v_peak_M_M">'[2]Market Scenario 4 - Bundled min'!$E$119</definedName>
    <definedName name="m4_expat_ppd_v_peak_onnet">'[2]Market Scenario 4 - Bundled min'!$E$121</definedName>
    <definedName name="m4_expat_ppd_v_roam">'[2]Market Scenario 4 - Bundled min'!$E$192</definedName>
    <definedName name="m4_expat_ppsms_sms_usage">'[2]Market Scenario 4 - Bundled min'!$E$218</definedName>
    <definedName name="m4_expat_sms_incl_chg">'[2]Market Scenario 4 - Bundled min'!$E$285:$T$285</definedName>
    <definedName name="m4_expat_sms_tariff_chg">'[2]Market Scenario 4 - Bundled min'!$E$253:$T$253</definedName>
    <definedName name="m4_expat_sms_usage_chg">'[2]Market Scenario 4 - Bundled min'!$E$224:$T$224</definedName>
    <definedName name="m4_expat_tariff_roam_chg">'[2]Market Scenario 4 - Bundled min'!$E$207:$T$207</definedName>
    <definedName name="m4_expat_v_roam_chg">'[2]Market Scenario 4 - Bundled min'!$E$193:$T$193</definedName>
    <definedName name="m4_handset_sub_pct">'[2]Market Scenario 4 - Bundled min'!$E$388</definedName>
    <definedName name="m4_mthly_chg_annual_change">'[2]Market Scenario 4 - Bundled min'!$E$75</definedName>
    <definedName name="m4_mthly_chg_bus_cont">'[2]Market Scenario 4 - Bundled min'!$E$72</definedName>
    <definedName name="m4_mthly_chg_expat_cont">'[2]Market Scenario 4 - Bundled min'!$E$73</definedName>
    <definedName name="m4_mthly_chg_res_cont">'[2]Market Scenario 4 - Bundled min'!$E$74</definedName>
    <definedName name="m4_outgoing_calls">'[2]Market Scenario 4 - Bundled min'!$E$355:$T$380</definedName>
    <definedName name="m4_pct_busy_hour">'[2]Market Scenario 4 - Bundled min'!$E$390</definedName>
    <definedName name="m4_ppd_chg">'[2]Market Scenario 4 - Bundled min'!$E$98:$T$98</definedName>
    <definedName name="m4_res_cont_d_usage">'[2]Market Scenario 4 - Bundled min'!$E$303</definedName>
    <definedName name="m4_res_cont_high_off_d_tariff">'[2]Market Scenario 4 - Bundled min'!$E$345</definedName>
    <definedName name="m4_res_cont_high_peak_d_tariff">'[2]Market Scenario 4 - Bundled min'!$E$344</definedName>
    <definedName name="m4_res_cont_low_off_d_tariff">'[2]Market Scenario 4 - Bundled min'!$E$343</definedName>
    <definedName name="m4_res_cont_low_peak_d_tariff">'[2]Market Scenario 4 - Bundled min'!$E$342</definedName>
    <definedName name="m4_res_cont_min_incl_int">'[2]Market Scenario 4 - Bundled min'!$E$176</definedName>
    <definedName name="m4_res_cont_min_incl_M_F">'[2]Market Scenario 4 - Bundled min'!$E$173:$G$173</definedName>
    <definedName name="m4_res_cont_min_incl_M_M">'[2]Market Scenario 4 - Bundled min'!$E$174</definedName>
    <definedName name="m4_res_cont_min_incl_onnet">'[2]Market Scenario 4 - Bundled min'!$E$175</definedName>
    <definedName name="m4_res_cont_min_incl_total">'[2]Market Scenario 4 - Bundled min'!$E$171</definedName>
    <definedName name="m4_res_cont_sms_basic_incl">'[2]Market Scenario 4 - Bundled min'!$E$288</definedName>
    <definedName name="m4_res_cont_sms_basic_tariff">'[2]Market Scenario 4 - Bundled min'!$E$256</definedName>
    <definedName name="m4_res_cont_sms_int_incl">'[2]Market Scenario 4 - Bundled min'!$E$290</definedName>
    <definedName name="m4_res_cont_sms_int_tariff">'[2]Market Scenario 4 - Bundled min'!$E$258</definedName>
    <definedName name="m4_res_cont_sms_usage">'[2]Market Scenario 4 - Bundled min'!$E$219</definedName>
    <definedName name="m4_res_cont_sms_VAS_incl">'[2]Market Scenario 4 - Bundled min'!$E$289</definedName>
    <definedName name="m4_res_cont_sms_VAS_tariff">'[2]Market Scenario 4 - Bundled min'!$E$257</definedName>
    <definedName name="m4_res_cont_tariff_roam">'[2]Market Scenario 4 - Bundled min'!$E$209</definedName>
    <definedName name="m4_res_cont_v_int">'[2]Market Scenario 4 - Bundled min'!$E$133</definedName>
    <definedName name="m4_res_cont_v_off_M_F">'[2]Market Scenario 4 - Bundled min'!$E$128:$G$128</definedName>
    <definedName name="m4_res_cont_v_off_M_M">'[2]Market Scenario 4 - Bundled min'!$E$130</definedName>
    <definedName name="m4_res_cont_v_off_onnet">'[2]Market Scenario 4 - Bundled min'!$E$132</definedName>
    <definedName name="m4_res_cont_v_peak_M_F">'[2]Market Scenario 4 - Bundled min'!$E$127:$G$127</definedName>
    <definedName name="m4_res_cont_v_peak_M_M">'[2]Market Scenario 4 - Bundled min'!$E$129</definedName>
    <definedName name="m4_res_cont_v_peak_onnet">'[2]Market Scenario 4 - Bundled min'!$E$131</definedName>
    <definedName name="m4_res_cont_v_roam">'[2]Market Scenario 4 - Bundled min'!$E$195</definedName>
    <definedName name="m4_res_d_tariff_chg">'[2]Market Scenario 4 - Bundled min'!$E$351:$T$351</definedName>
    <definedName name="m4_res_d_usage_chg">'[2]Market Scenario 4 - Bundled min'!$E$309:$T$309</definedName>
    <definedName name="m4_res_min_incl_chg_pct">'[2]Market Scenario 4 - Bundled min'!$E$182:$T$182</definedName>
    <definedName name="m4_res_ppd_d_usage">'[2]Market Scenario 4 - Bundled min'!$E$304</definedName>
    <definedName name="m4_res_ppd_high_off_d_tariff">'[2]Market Scenario 4 - Bundled min'!$E$350</definedName>
    <definedName name="m4_res_ppd_high_peak_d_tariff">'[2]Market Scenario 4 - Bundled min'!$E$349</definedName>
    <definedName name="m4_res_ppd_low_off_d_tariff">'[2]Market Scenario 4 - Bundled min'!$E$348</definedName>
    <definedName name="m4_res_ppd_low_peak_d_tariff">'[2]Market Scenario 4 - Bundled min'!$E$347</definedName>
    <definedName name="m4_res_ppd_min_incl_int">'[2]Market Scenario 4 - Bundled min'!$E$181</definedName>
    <definedName name="m4_res_ppd_min_incl_M_F">'[2]Market Scenario 4 - Bundled min'!$E$178</definedName>
    <definedName name="m4_res_ppd_min_incl_M_M">'[2]Market Scenario 4 - Bundled min'!$E$179</definedName>
    <definedName name="m4_res_ppd_min_incl_onnet">'[2]Market Scenario 4 - Bundled min'!$E$180</definedName>
    <definedName name="m4_res_ppd_min_incl_total">'[2]Market Scenario 4 - Bundled min'!$E$177</definedName>
    <definedName name="m4_res_ppd_sms_basic_incl">'[2]Market Scenario 4 - Bundled min'!$E$292</definedName>
    <definedName name="m4_res_ppd_sms_basic_tariff">'[2]Market Scenario 4 - Bundled min'!$E$260</definedName>
    <definedName name="m4_res_ppd_sms_int_incl">'[2]Market Scenario 4 - Bundled min'!$E$294</definedName>
    <definedName name="m4_res_ppd_sms_int_tariff">'[2]Market Scenario 4 - Bundled min'!$E$262</definedName>
    <definedName name="m4_res_ppd_sms_VAS_incl">'[2]Market Scenario 4 - Bundled min'!$E$293</definedName>
    <definedName name="m4_res_ppd_sms_VAS_tariff">'[2]Market Scenario 4 - Bundled min'!$E$261</definedName>
    <definedName name="m4_res_ppd_tariff_roam">'[2]Market Scenario 4 - Bundled min'!$E$210</definedName>
    <definedName name="m4_res_ppd_v_int">'[2]Market Scenario 4 - Bundled min'!$E$141</definedName>
    <definedName name="m4_res_ppd_v_off_M_F">'[2]Market Scenario 4 - Bundled min'!$E$136:$G$136</definedName>
    <definedName name="m4_res_ppd_v_off_M_M">'[2]Market Scenario 4 - Bundled min'!$E$138</definedName>
    <definedName name="m4_res_ppd_v_off_onnet">'[2]Market Scenario 4 - Bundled min'!$E$140</definedName>
    <definedName name="m4_res_ppd_v_peak_M_F">'[2]Market Scenario 4 - Bundled min'!$E$135:$G$135</definedName>
    <definedName name="m4_res_ppd_v_peak_M_M">'[2]Market Scenario 4 - Bundled min'!$E$137</definedName>
    <definedName name="m4_res_ppd_v_peak_onnet">'[2]Market Scenario 4 - Bundled min'!$E$139</definedName>
    <definedName name="m4_res_ppd_v_roam">'[2]Market Scenario 4 - Bundled min'!$E$196</definedName>
    <definedName name="m4_res_ppsms_sms_usage">'[2]Market Scenario 4 - Bundled min'!$E$220</definedName>
    <definedName name="m4_res_sms_incl_chg">'[2]Market Scenario 4 - Bundled min'!$E$295:$T$295</definedName>
    <definedName name="m4_res_sms_tariff_chg">'[2]Market Scenario 4 - Bundled min'!$E$263:$T$263</definedName>
    <definedName name="m4_res_sms_usage_chg">'[2]Market Scenario 4 - Bundled min'!$E$225:$T$225</definedName>
    <definedName name="m4_res_tariff_roam_chg">'[2]Market Scenario 4 - Bundled min'!$E$211:$T$211</definedName>
    <definedName name="m4_res_v_roam_chg">'[2]Market Scenario 4 - Bundled min'!$E$197:$T$197</definedName>
    <definedName name="m4_saturation">'[2]Market Scenario 4 - Bundled min'!$E$6</definedName>
    <definedName name="m4_share_GA">'[2]Market Scenario 4 - Bundled min'!$E$41:$T$50</definedName>
    <definedName name="m4_sms_int_prop">'[2]Market Scenario 4 - Bundled min'!$E$230:$T$230</definedName>
    <definedName name="m4_sms_VAS_prop">'[2]Market Scenario 4 - Bundled min'!$E$228:$T$228</definedName>
    <definedName name="m4_v_peak_pct_cont">'[2]Market Scenario 4 - Bundled min'!$E$52</definedName>
    <definedName name="m4_v_peak_pct_ppd">'[2]Market Scenario 4 - Bundled min'!$E$53</definedName>
    <definedName name="m4_voice_usage_bus_cont">'[2]Market Scenario 4 - Bundled min'!$E$58</definedName>
    <definedName name="m4_voice_usage_bus_ppd">'[2]Market Scenario 4 - Bundled min'!$E$59</definedName>
    <definedName name="m4_voice_usage_cont_chg">'[2]Market Scenario 4 - Bundled min'!$E$60:$T$60</definedName>
    <definedName name="m4_voice_usage_expat_cont">'[2]Market Scenario 4 - Bundled min'!$E$63</definedName>
    <definedName name="m4_voice_usage_expat_ppd">'[2]Market Scenario 4 - Bundled min'!$E$64</definedName>
    <definedName name="m4_voice_usage_ppd_chg">'[2]Market Scenario 4 - Bundled min'!$E$61:$T$61</definedName>
    <definedName name="m4_voice_usage_res_cont">'[2]Market Scenario 4 - Bundled min'!$E$67</definedName>
    <definedName name="m4_voice_usage_res_ppd">'[2]Market Scenario 4 - Bundled min'!$E$68</definedName>
    <definedName name="m4_year_a">'[2]Market Scenario 4 - Bundled min'!$E$7</definedName>
    <definedName name="m4_year_b">'[2]Market Scenario 4 - Bundled min'!$E$8</definedName>
    <definedName name="m5_bus_cont_d_usage">'[2]Market Scenario 5 - spare 2'!$E$299</definedName>
    <definedName name="m5_bus_cont_high_off_d_tariff">'[2]Market Scenario 5 - spare 2'!$E$321</definedName>
    <definedName name="m5_bus_cont_high_peak_d_tariff">'[2]Market Scenario 5 - spare 2'!$E$320</definedName>
    <definedName name="m5_bus_cont_low_off_d_tariff">'[2]Market Scenario 5 - spare 2'!$E$319</definedName>
    <definedName name="m5_bus_cont_low_peak_d_tariff">'[2]Market Scenario 5 - spare 2'!$E$318</definedName>
    <definedName name="m5_bus_cont_min_incl_int">'[2]Market Scenario 5 - spare 2'!$E$152</definedName>
    <definedName name="m5_bus_cont_min_incl_M_F">'[2]Market Scenario 5 - spare 2'!$E$149:$G$149</definedName>
    <definedName name="m5_bus_cont_min_incl_M_M">'[2]Market Scenario 5 - spare 2'!$E$150</definedName>
    <definedName name="m5_bus_cont_min_incl_onnet">'[2]Market Scenario 5 - spare 2'!$E$151</definedName>
    <definedName name="m5_bus_cont_min_incl_total">'[2]Market Scenario 5 - spare 2'!$E$147</definedName>
    <definedName name="m5_bus_cont_sms_basic_incl">'[2]Market Scenario 5 - spare 2'!$E$268</definedName>
    <definedName name="m5_bus_cont_sms_basic_tariff">'[2]Market Scenario 5 - spare 2'!$E$236</definedName>
    <definedName name="m5_bus_cont_sms_int_incl">'[2]Market Scenario 5 - spare 2'!$E$270</definedName>
    <definedName name="m5_bus_cont_sms_int_tariff">'[2]Market Scenario 5 - spare 2'!$E$238</definedName>
    <definedName name="m5_bus_cont_sms_usage">'[2]Market Scenario 5 - spare 2'!$E$215</definedName>
    <definedName name="m5_bus_cont_sms_VAS_incl">'[2]Market Scenario 5 - spare 2'!$E$269</definedName>
    <definedName name="m5_bus_cont_sms_VAS_tariff">'[2]Market Scenario 5 - spare 2'!$E$237</definedName>
    <definedName name="m5_bus_cont_tariff_roam">'[2]Market Scenario 5 - spare 2'!$E$201</definedName>
    <definedName name="m5_bus_cont_v_int">'[2]Market Scenario 5 - spare 2'!$E$97</definedName>
    <definedName name="m5_bus_cont_v_off_M_F">'[2]Market Scenario 5 - spare 2'!$E$92:$G$92</definedName>
    <definedName name="m5_bus_cont_v_off_M_M">'[2]Market Scenario 5 - spare 2'!$E$94</definedName>
    <definedName name="m5_bus_cont_v_off_onnet">'[2]Market Scenario 5 - spare 2'!$E$96</definedName>
    <definedName name="m5_bus_cont_v_peak_M_F">'[2]Market Scenario 5 - spare 2'!$E$91:$G$91</definedName>
    <definedName name="m5_bus_cont_v_peak_M_M">'[2]Market Scenario 5 - spare 2'!$E$93</definedName>
    <definedName name="m5_bus_cont_v_peak_onnet">'[2]Market Scenario 5 - spare 2'!$E$95</definedName>
    <definedName name="m5_bus_cont_v_roam">'[2]Market Scenario 5 - spare 2'!$E$187</definedName>
    <definedName name="m5_bus_d_tariff_chg">'[2]Market Scenario 5 - spare 2'!$E$327:$T$327</definedName>
    <definedName name="m5_bus_d_usage_chg">'[2]Market Scenario 5 - spare 2'!$E$307:$T$307</definedName>
    <definedName name="m5_bus_min_incl_chg_pct">'[2]Market Scenario 5 - spare 2'!$E$158:$T$158</definedName>
    <definedName name="m5_bus_ppd_d_usage">'[2]Market Scenario 5 - spare 2'!$E$300</definedName>
    <definedName name="m5_bus_ppd_high_off_d_tariff">'[2]Market Scenario 5 - spare 2'!$E$326</definedName>
    <definedName name="m5_bus_ppd_high_peak_d_tariff">'[2]Market Scenario 5 - spare 2'!$E$325</definedName>
    <definedName name="m5_bus_ppd_low_off_d_tariff">'[2]Market Scenario 5 - spare 2'!$E$324</definedName>
    <definedName name="m5_bus_ppd_low_peak_d_tariff">'[2]Market Scenario 5 - spare 2'!$E$323</definedName>
    <definedName name="m5_bus_ppd_min_incl_int">'[2]Market Scenario 5 - spare 2'!$E$157</definedName>
    <definedName name="m5_bus_ppd_min_incl_M_F">'[2]Market Scenario 5 - spare 2'!$E$154</definedName>
    <definedName name="m5_bus_ppd_min_incl_M_M">'[2]Market Scenario 5 - spare 2'!$E$155</definedName>
    <definedName name="m5_bus_ppd_min_incl_onnet">'[2]Market Scenario 5 - spare 2'!$E$156</definedName>
    <definedName name="m5_bus_ppd_min_incl_total">'[2]Market Scenario 5 - spare 2'!$E$153</definedName>
    <definedName name="m5_bus_ppd_sms_basic_incl">'[2]Market Scenario 5 - spare 2'!$E$272</definedName>
    <definedName name="m5_bus_ppd_sms_basic_tariff">'[2]Market Scenario 5 - spare 2'!$E$240</definedName>
    <definedName name="m5_bus_ppd_sms_int_incl">'[2]Market Scenario 5 - spare 2'!$E$274</definedName>
    <definedName name="m5_bus_ppd_sms_int_tariff">'[2]Market Scenario 5 - spare 2'!$E$242</definedName>
    <definedName name="m5_bus_ppd_sms_VAS_incl">'[2]Market Scenario 5 - spare 2'!$E$273</definedName>
    <definedName name="m5_bus_ppd_sms_VAS_tariff">'[2]Market Scenario 5 - spare 2'!$E$241</definedName>
    <definedName name="m5_bus_ppd_tariff_roam">'[2]Market Scenario 5 - spare 2'!$E$202</definedName>
    <definedName name="m5_bus_ppd_v_int">'[2]Market Scenario 5 - spare 2'!$E$105</definedName>
    <definedName name="m5_bus_ppd_v_off_M_F">'[2]Market Scenario 5 - spare 2'!$E$100:$G$100</definedName>
    <definedName name="m5_bus_ppd_v_off_M_M">'[2]Market Scenario 5 - spare 2'!$E$102</definedName>
    <definedName name="m5_bus_ppd_v_off_onnet">'[2]Market Scenario 5 - spare 2'!$E$104</definedName>
    <definedName name="m5_bus_ppd_v_peak_M_F">'[2]Market Scenario 5 - spare 2'!$E$99:$G$99</definedName>
    <definedName name="m5_bus_ppd_v_peak_M_M">'[2]Market Scenario 5 - spare 2'!$E$101</definedName>
    <definedName name="m5_bus_ppd_v_peak_onnet">'[2]Market Scenario 5 - spare 2'!$E$103</definedName>
    <definedName name="m5_bus_ppd_v_roam">'[2]Market Scenario 5 - spare 2'!$E$188</definedName>
    <definedName name="m5_bus_ppsms_sms_usage">'[2]Market Scenario 5 - spare 2'!$E$216</definedName>
    <definedName name="m5_bus_sms_incl_chg">'[2]Market Scenario 5 - spare 2'!$E$275:$T$275</definedName>
    <definedName name="m5_bus_sms_tariff_chg">'[2]Market Scenario 5 - spare 2'!$E$243:$T$243</definedName>
    <definedName name="m5_bus_sms_usage_chg">'[2]Market Scenario 5 - spare 2'!$E$223:$T$223</definedName>
    <definedName name="m5_bus_tariff_roam_chg">'[2]Market Scenario 5 - spare 2'!$E$203:$T$203</definedName>
    <definedName name="m5_bus_v_roam_chg">'[2]Market Scenario 5 - spare 2'!$E$189:$T$189</definedName>
    <definedName name="m5_churn">'[2]Market Scenario 5 - spare 2'!$E$15:$T$37</definedName>
    <definedName name="m5_cont_chg">'[2]Market Scenario 5 - spare 2'!$E$90:$T$90</definedName>
    <definedName name="m5_conxn_bus_contract">'[2]Market Scenario 5 - spare 2'!$E$79</definedName>
    <definedName name="m5_conxn_bus_prepay">'[2]Market Scenario 5 - spare 2'!$E$82</definedName>
    <definedName name="m5_conxn_expat_contract">'[2]Market Scenario 5 - spare 2'!$E$80</definedName>
    <definedName name="m5_conxn_expat_prepay">'[2]Market Scenario 5 - spare 2'!$E$83</definedName>
    <definedName name="m5_conxn_fee_annual_change">'[2]Market Scenario 5 - spare 2'!$E$85</definedName>
    <definedName name="m5_conxn_resi_contract">'[2]Market Scenario 5 - spare 2'!$E$81</definedName>
    <definedName name="m5_conxn_resi_prepay">'[2]Market Scenario 5 - spare 2'!$E$84</definedName>
    <definedName name="m5_d_off_pct">'[2]Market Scenario 5 - spare 2'!$E$313:$T$313</definedName>
    <definedName name="m5_d_peak_pct">'[2]Market Scenario 5 - spare 2'!$E$312:$T$312</definedName>
    <definedName name="m5_dist_channel_deal">'[2]Market Scenario 5 - spare 2'!$E$385</definedName>
    <definedName name="m5_dist_channel_whole">'[2]Market Scenario 5 - spare 2'!$E$384</definedName>
    <definedName name="m5_expat_cont_d_usage">'[2]Market Scenario 5 - spare 2'!$E$301</definedName>
    <definedName name="m5_expat_cont_high_off_d_tariff">'[2]Market Scenario 5 - spare 2'!$E$333</definedName>
    <definedName name="m5_expat_cont_high_peak_d_tariff">'[2]Market Scenario 5 - spare 2'!$E$332</definedName>
    <definedName name="m5_expat_cont_low_off_d_tariff">'[2]Market Scenario 5 - spare 2'!$E$331</definedName>
    <definedName name="m5_expat_cont_low_peak_d_tariff">'[2]Market Scenario 5 - spare 2'!$E$330</definedName>
    <definedName name="m5_expat_cont_min_incl_int">'[2]Market Scenario 5 - spare 2'!$E$164</definedName>
    <definedName name="m5_expat_cont_min_incl_M_F">'[2]Market Scenario 5 - spare 2'!$E$161:$G$161</definedName>
    <definedName name="m5_expat_cont_min_incl_M_M">'[2]Market Scenario 5 - spare 2'!$E$162</definedName>
    <definedName name="m5_expat_cont_min_incl_onnet">'[2]Market Scenario 5 - spare 2'!$E$163</definedName>
    <definedName name="m5_expat_cont_min_incl_total">'[2]Market Scenario 5 - spare 2'!$E$159</definedName>
    <definedName name="m5_expat_cont_sms_basic_incl">'[2]Market Scenario 5 - spare 2'!$E$278</definedName>
    <definedName name="m5_expat_cont_sms_basic_tariff">'[2]Market Scenario 5 - spare 2'!$E$246</definedName>
    <definedName name="m5_expat_cont_sms_int_incl">'[2]Market Scenario 5 - spare 2'!$E$280</definedName>
    <definedName name="m5_expat_cont_sms_int_tariff">'[2]Market Scenario 5 - spare 2'!$E$248</definedName>
    <definedName name="m5_expat_cont_sms_usage">'[2]Market Scenario 5 - spare 2'!$E$217</definedName>
    <definedName name="m5_expat_cont_sms_VAS_incl">'[2]Market Scenario 5 - spare 2'!$E$279</definedName>
    <definedName name="m5_expat_cont_sms_VAS_tariff">'[2]Market Scenario 5 - spare 2'!$E$247</definedName>
    <definedName name="m5_expat_cont_tariff_roam">'[2]Market Scenario 5 - spare 2'!$E$205</definedName>
    <definedName name="m5_expat_cont_v_int">'[2]Market Scenario 5 - spare 2'!$E$115</definedName>
    <definedName name="m5_expat_cont_v_off_M_F">'[2]Market Scenario 5 - spare 2'!$E$110:$G$110</definedName>
    <definedName name="m5_expat_cont_v_off_M_M">'[2]Market Scenario 5 - spare 2'!$E$112</definedName>
    <definedName name="m5_expat_cont_v_off_onnet">'[2]Market Scenario 5 - spare 2'!$E$114</definedName>
    <definedName name="m5_expat_cont_v_peak_M_F">'[2]Market Scenario 5 - spare 2'!$E$109:$G$109</definedName>
    <definedName name="m5_expat_cont_v_peak_M_M">'[2]Market Scenario 5 - spare 2'!$E$111</definedName>
    <definedName name="m5_expat_cont_v_peak_onnet">'[2]Market Scenario 5 - spare 2'!$E$113</definedName>
    <definedName name="m5_expat_cont_v_roam">'[2]Market Scenario 5 - spare 2'!$E$191</definedName>
    <definedName name="m5_expat_d_tariff_chg">'[2]Market Scenario 5 - spare 2'!$E$339:$T$339</definedName>
    <definedName name="m5_expat_d_usage_chg">'[2]Market Scenario 5 - spare 2'!$E$308:$T$308</definedName>
    <definedName name="m5_expat_min_incl_chg_pct">'[2]Market Scenario 5 - spare 2'!$E$170:$T$170</definedName>
    <definedName name="m5_expat_ppd_d_usage">'[2]Market Scenario 5 - spare 2'!$E$302</definedName>
    <definedName name="m5_expat_ppd_high_off_d_tariff">'[2]Market Scenario 5 - spare 2'!$E$338</definedName>
    <definedName name="m5_expat_ppd_high_peak_d_tariff">'[2]Market Scenario 5 - spare 2'!$E$337</definedName>
    <definedName name="m5_expat_ppd_low_off_d_tariff">'[2]Market Scenario 5 - spare 2'!$E$336</definedName>
    <definedName name="m5_expat_ppd_low_peak_d_tariff">'[2]Market Scenario 5 - spare 2'!$E$335</definedName>
    <definedName name="m5_expat_ppd_min_incl_int">'[2]Market Scenario 5 - spare 2'!$E$169</definedName>
    <definedName name="m5_expat_ppd_min_incl_M_F">'[2]Market Scenario 5 - spare 2'!$E$166</definedName>
    <definedName name="m5_expat_ppd_min_incl_M_M">'[2]Market Scenario 5 - spare 2'!$E$167</definedName>
    <definedName name="m5_expat_ppd_min_incl_onnet">'[2]Market Scenario 5 - spare 2'!$E$168</definedName>
    <definedName name="m5_expat_ppd_min_incl_total">'[2]Market Scenario 5 - spare 2'!$E$165</definedName>
    <definedName name="m5_expat_ppd_sms_basic_incl">'[2]Market Scenario 5 - spare 2'!$E$282</definedName>
    <definedName name="m5_expat_ppd_sms_basic_tariff">'[2]Market Scenario 5 - spare 2'!$E$250</definedName>
    <definedName name="m5_expat_ppd_sms_int_incl">'[2]Market Scenario 5 - spare 2'!$E$284</definedName>
    <definedName name="m5_expat_ppd_sms_int_tariff">'[2]Market Scenario 5 - spare 2'!$E$252</definedName>
    <definedName name="m5_expat_ppd_sms_VAS_incl">'[2]Market Scenario 5 - spare 2'!$E$283</definedName>
    <definedName name="m5_expat_ppd_sms_VAS_tariff">'[2]Market Scenario 5 - spare 2'!$E$251</definedName>
    <definedName name="m5_expat_ppd_tariff_roam">'[2]Market Scenario 5 - spare 2'!$E$206</definedName>
    <definedName name="m5_expat_ppd_v_int">'[2]Market Scenario 5 - spare 2'!$E$123</definedName>
    <definedName name="m5_expat_ppd_v_off_M_F">'[2]Market Scenario 5 - spare 2'!$E$118:$G$118</definedName>
    <definedName name="m5_expat_ppd_v_off_M_M">'[2]Market Scenario 5 - spare 2'!$E$120</definedName>
    <definedName name="m5_expat_ppd_v_off_onnet">'[2]Market Scenario 5 - spare 2'!$E$122</definedName>
    <definedName name="m5_expat_ppd_v_peak_M_F">'[2]Market Scenario 5 - spare 2'!$E$117:$G$117</definedName>
    <definedName name="m5_expat_ppd_v_peak_M_M">'[2]Market Scenario 5 - spare 2'!$E$119</definedName>
    <definedName name="m5_expat_ppd_v_peak_onnet">'[2]Market Scenario 5 - spare 2'!$E$121</definedName>
    <definedName name="m5_expat_ppd_v_roam">'[2]Market Scenario 5 - spare 2'!$E$192</definedName>
    <definedName name="m5_expat_ppsms_sms_usage">'[2]Market Scenario 5 - spare 2'!$E$218</definedName>
    <definedName name="m5_expat_sms_incl_chg">'[2]Market Scenario 5 - spare 2'!$E$285:$T$285</definedName>
    <definedName name="m5_expat_sms_tariff_chg">'[2]Market Scenario 5 - spare 2'!$E$253:$T$253</definedName>
    <definedName name="m5_expat_sms_usage_chg">'[2]Market Scenario 5 - spare 2'!$E$224:$T$224</definedName>
    <definedName name="m5_expat_tariff_roam_chg">'[2]Market Scenario 5 - spare 2'!$E$207:$T$207</definedName>
    <definedName name="m5_expat_v_roam_chg">'[2]Market Scenario 5 - spare 2'!$E$193:$T$193</definedName>
    <definedName name="m5_handset_sub_pct">'[2]Market Scenario 5 - spare 2'!$E$388</definedName>
    <definedName name="m5_mthly_chg_annual_change">'[2]Market Scenario 5 - spare 2'!$E$75</definedName>
    <definedName name="m5_mthly_chg_bus_cont">'[2]Market Scenario 5 - spare 2'!$E$72</definedName>
    <definedName name="m5_mthly_chg_expat_cont">'[2]Market Scenario 5 - spare 2'!$E$73</definedName>
    <definedName name="m5_mthly_chg_res_cont">'[2]Market Scenario 5 - spare 2'!$E$74</definedName>
    <definedName name="m5_outgoing_calls">'[2]Market Scenario 5 - spare 2'!$E$355:$T$380</definedName>
    <definedName name="m5_pct_busy_hour">'[2]Market Scenario 5 - spare 2'!$E$390</definedName>
    <definedName name="m5_ppd_chg">'[2]Market Scenario 5 - spare 2'!$E$98:$T$98</definedName>
    <definedName name="m5_res_cont_d_usage">'[2]Market Scenario 5 - spare 2'!$E$303</definedName>
    <definedName name="m5_res_cont_high_off_d_tariff">'[2]Market Scenario 5 - spare 2'!$E$345</definedName>
    <definedName name="m5_res_cont_high_peak_d_tariff">'[2]Market Scenario 5 - spare 2'!$E$344</definedName>
    <definedName name="m5_res_cont_low_off_d_tariff">'[2]Market Scenario 5 - spare 2'!$E$343</definedName>
    <definedName name="m5_res_cont_low_peak_d_tariff">'[2]Market Scenario 5 - spare 2'!$E$342</definedName>
    <definedName name="m5_res_cont_min_incl_int">'[2]Market Scenario 5 - spare 2'!$E$176</definedName>
    <definedName name="m5_res_cont_min_incl_M_F">'[2]Market Scenario 5 - spare 2'!$E$173:$G$173</definedName>
    <definedName name="m5_res_cont_min_incl_M_M">'[2]Market Scenario 5 - spare 2'!$E$174</definedName>
    <definedName name="m5_res_cont_min_incl_onnet">'[2]Market Scenario 5 - spare 2'!$E$175</definedName>
    <definedName name="m5_res_cont_min_incl_total">'[2]Market Scenario 5 - spare 2'!$E$171</definedName>
    <definedName name="m5_res_cont_sms_basic_incl">'[2]Market Scenario 5 - spare 2'!$E$288</definedName>
    <definedName name="m5_res_cont_sms_basic_tariff">'[2]Market Scenario 5 - spare 2'!$E$256</definedName>
    <definedName name="m5_res_cont_sms_int_incl">'[2]Market Scenario 5 - spare 2'!$E$290</definedName>
    <definedName name="m5_res_cont_sms_int_tariff">'[2]Market Scenario 5 - spare 2'!$E$258</definedName>
    <definedName name="m5_res_cont_sms_usage">'[2]Market Scenario 5 - spare 2'!$E$219</definedName>
    <definedName name="m5_res_cont_sms_VAS_incl">'[2]Market Scenario 5 - spare 2'!$E$289</definedName>
    <definedName name="m5_res_cont_sms_VAS_tariff">'[2]Market Scenario 5 - spare 2'!$E$257</definedName>
    <definedName name="m5_res_cont_tariff_roam">'[2]Market Scenario 5 - spare 2'!$E$209</definedName>
    <definedName name="m5_res_cont_v_int">'[2]Market Scenario 5 - spare 2'!$E$133</definedName>
    <definedName name="m5_res_cont_v_off_M_F">'[2]Market Scenario 5 - spare 2'!$E$128:$G$128</definedName>
    <definedName name="m5_res_cont_v_off_M_M">'[2]Market Scenario 5 - spare 2'!$E$130</definedName>
    <definedName name="m5_res_cont_v_off_onnet">'[2]Market Scenario 5 - spare 2'!$E$132</definedName>
    <definedName name="m5_res_cont_v_peak_M_F">'[2]Market Scenario 5 - spare 2'!$E$127:$G$127</definedName>
    <definedName name="m5_res_cont_v_peak_M_M">'[2]Market Scenario 5 - spare 2'!$E$129</definedName>
    <definedName name="m5_res_cont_v_peak_onnet">'[2]Market Scenario 5 - spare 2'!$E$131</definedName>
    <definedName name="m5_res_cont_v_roam">'[2]Market Scenario 5 - spare 2'!$E$195</definedName>
    <definedName name="m5_res_d_tariff_chg">'[2]Market Scenario 5 - spare 2'!$E$351:$T$351</definedName>
    <definedName name="m5_res_d_usage_chg">'[2]Market Scenario 5 - spare 2'!$E$309:$T$309</definedName>
    <definedName name="m5_res_min_incl_chg_pct">'[2]Market Scenario 5 - spare 2'!$E$182:$T$182</definedName>
    <definedName name="m5_res_ppd_d_usage">'[2]Market Scenario 5 - spare 2'!$E$304</definedName>
    <definedName name="m5_res_ppd_high_off_d_tariff">'[2]Market Scenario 5 - spare 2'!$E$350</definedName>
    <definedName name="m5_res_ppd_high_peak_d_tariff">'[2]Market Scenario 5 - spare 2'!$E$349</definedName>
    <definedName name="m5_res_ppd_low_off_d_tariff">'[2]Market Scenario 5 - spare 2'!$E$348</definedName>
    <definedName name="m5_res_ppd_low_peak_d_tariff">'[2]Market Scenario 5 - spare 2'!$E$347</definedName>
    <definedName name="m5_res_ppd_min_incl_int">'[2]Market Scenario 5 - spare 2'!$E$181</definedName>
    <definedName name="m5_res_ppd_min_incl_M_F">'[2]Market Scenario 5 - spare 2'!$E$178</definedName>
    <definedName name="m5_res_ppd_min_incl_M_M">'[2]Market Scenario 5 - spare 2'!$E$179</definedName>
    <definedName name="m5_res_ppd_min_incl_onnet">'[2]Market Scenario 5 - spare 2'!$E$180</definedName>
    <definedName name="m5_res_ppd_min_incl_total">'[2]Market Scenario 5 - spare 2'!$E$177</definedName>
    <definedName name="m5_res_ppd_sms_basic_incl">'[2]Market Scenario 5 - spare 2'!$E$292</definedName>
    <definedName name="m5_res_ppd_sms_basic_tariff">'[2]Market Scenario 5 - spare 2'!$E$260</definedName>
    <definedName name="m5_res_ppd_sms_int_incl">'[2]Market Scenario 5 - spare 2'!$E$294</definedName>
    <definedName name="m5_res_ppd_sms_int_tariff">'[2]Market Scenario 5 - spare 2'!$E$262</definedName>
    <definedName name="m5_res_ppd_sms_VAS_incl">'[2]Market Scenario 5 - spare 2'!$E$293</definedName>
    <definedName name="m5_res_ppd_sms_VAS_tariff">'[2]Market Scenario 5 - spare 2'!$E$261</definedName>
    <definedName name="m5_res_ppd_tariff_roam">'[2]Market Scenario 5 - spare 2'!$E$210</definedName>
    <definedName name="m5_res_ppd_v_int">'[2]Market Scenario 5 - spare 2'!$E$141</definedName>
    <definedName name="m5_res_ppd_v_off_M_F">'[2]Market Scenario 5 - spare 2'!$E$136:$G$136</definedName>
    <definedName name="m5_res_ppd_v_off_M_M">'[2]Market Scenario 5 - spare 2'!$E$138</definedName>
    <definedName name="m5_res_ppd_v_off_onnet">'[2]Market Scenario 5 - spare 2'!$E$140</definedName>
    <definedName name="m5_res_ppd_v_peak_M_F">'[2]Market Scenario 5 - spare 2'!$E$135:$G$135</definedName>
    <definedName name="m5_res_ppd_v_peak_M_M">'[2]Market Scenario 5 - spare 2'!$E$137</definedName>
    <definedName name="m5_res_ppd_v_peak_onnet">'[2]Market Scenario 5 - spare 2'!$E$139</definedName>
    <definedName name="m5_res_ppd_v_roam">'[2]Market Scenario 5 - spare 2'!$E$196</definedName>
    <definedName name="m5_res_ppsms_sms_usage">'[2]Market Scenario 5 - spare 2'!$E$220</definedName>
    <definedName name="m5_res_sms_incl_chg">'[2]Market Scenario 5 - spare 2'!$E$295:$T$295</definedName>
    <definedName name="m5_res_sms_tariff_chg">'[2]Market Scenario 5 - spare 2'!$E$263:$T$263</definedName>
    <definedName name="m5_res_sms_usage_chg">'[2]Market Scenario 5 - spare 2'!$E$225:$T$225</definedName>
    <definedName name="m5_res_tariff_roam_chg">'[2]Market Scenario 5 - spare 2'!$E$211:$T$211</definedName>
    <definedName name="m5_res_v_roam_chg">'[2]Market Scenario 5 - spare 2'!$E$197:$T$197</definedName>
    <definedName name="m5_saturation">'[2]Market Scenario 5 - spare 2'!$E$6</definedName>
    <definedName name="m5_share_GA">'[2]Market Scenario 5 - spare 2'!$E$41:$T$50</definedName>
    <definedName name="m5_sms_int_prop">'[2]Market Scenario 5 - spare 2'!$E$230:$T$230</definedName>
    <definedName name="m5_sms_VAS_prop">'[2]Market Scenario 5 - spare 2'!$E$228:$T$228</definedName>
    <definedName name="m5_v_peak_pct_cont">'[2]Market Scenario 5 - spare 2'!$E$52</definedName>
    <definedName name="m5_v_peak_pct_ppd">'[2]Market Scenario 5 - spare 2'!$E$53</definedName>
    <definedName name="m5_voice_usage_bus_cont">'[2]Market Scenario 5 - spare 2'!$E$58</definedName>
    <definedName name="m5_voice_usage_bus_ppd">'[2]Market Scenario 5 - spare 2'!$E$59</definedName>
    <definedName name="m5_voice_usage_cont_chg">'[2]Market Scenario 5 - spare 2'!$E$60:$T$60</definedName>
    <definedName name="m5_voice_usage_expat_cont">'[2]Market Scenario 5 - spare 2'!$E$63</definedName>
    <definedName name="m5_voice_usage_expat_ppd">'[2]Market Scenario 5 - spare 2'!$E$64</definedName>
    <definedName name="m5_voice_usage_ppd_chg">'[2]Market Scenario 5 - spare 2'!$E$61:$T$61</definedName>
    <definedName name="m5_voice_usage_res_cont">'[2]Market Scenario 5 - spare 2'!$E$67</definedName>
    <definedName name="m5_voice_usage_res_ppd">'[2]Market Scenario 5 - spare 2'!$E$68</definedName>
    <definedName name="m5_year_a">'[2]Market Scenario 5 - spare 2'!$E$7</definedName>
    <definedName name="m5_year_b">'[2]Market Scenario 5 - spare 2'!$E$8</definedName>
    <definedName name="m6_bus_cont_d_usage">'[2]Market Scenario 6 - spare 3'!$E$299</definedName>
    <definedName name="m6_bus_cont_high_off_d_tariff">'[2]Market Scenario 6 - spare 3'!$E$321</definedName>
    <definedName name="m6_bus_cont_high_peak_d_tariff">'[2]Market Scenario 6 - spare 3'!$E$320</definedName>
    <definedName name="m6_bus_cont_low_off_d_tariff">'[2]Market Scenario 6 - spare 3'!$E$319</definedName>
    <definedName name="m6_bus_cont_low_peak_d_tariff">'[2]Market Scenario 6 - spare 3'!$E$318</definedName>
    <definedName name="m6_bus_cont_min_incl_int">'[2]Market Scenario 6 - spare 3'!$E$152</definedName>
    <definedName name="m6_bus_cont_min_incl_M_F">'[2]Market Scenario 6 - spare 3'!$E$149:$G$149</definedName>
    <definedName name="m6_bus_cont_min_incl_M_M">'[2]Market Scenario 6 - spare 3'!$E$150</definedName>
    <definedName name="m6_bus_cont_min_incl_onnet">'[2]Market Scenario 6 - spare 3'!$E$151</definedName>
    <definedName name="m6_bus_cont_min_incl_total">'[2]Market Scenario 6 - spare 3'!$E$147</definedName>
    <definedName name="m6_bus_cont_sms_basic_incl">'[2]Market Scenario 6 - spare 3'!$E$268</definedName>
    <definedName name="m6_bus_cont_sms_basic_tariff">'[2]Market Scenario 6 - spare 3'!$E$236</definedName>
    <definedName name="m6_bus_cont_sms_int_incl">'[2]Market Scenario 6 - spare 3'!$E$270</definedName>
    <definedName name="m6_bus_cont_sms_int_tariff">'[2]Market Scenario 6 - spare 3'!$E$238</definedName>
    <definedName name="m6_bus_cont_sms_usage">'[2]Market Scenario 6 - spare 3'!$E$215</definedName>
    <definedName name="m6_bus_cont_sms_VAS_incl">'[2]Market Scenario 6 - spare 3'!$E$269</definedName>
    <definedName name="m6_bus_cont_sms_VAS_tariff">'[2]Market Scenario 6 - spare 3'!$E$237</definedName>
    <definedName name="m6_bus_cont_tariff_roam">'[2]Market Scenario 6 - spare 3'!$E$201</definedName>
    <definedName name="m6_bus_cont_v_int">'[2]Market Scenario 6 - spare 3'!$E$97</definedName>
    <definedName name="m6_bus_cont_v_off_M_F">'[2]Market Scenario 6 - spare 3'!$E$92:$G$92</definedName>
    <definedName name="m6_bus_cont_v_off_M_M">'[2]Market Scenario 6 - spare 3'!$E$94</definedName>
    <definedName name="m6_bus_cont_v_off_onnet">'[2]Market Scenario 6 - spare 3'!$E$96</definedName>
    <definedName name="m6_bus_cont_v_peak_M_F">'[2]Market Scenario 6 - spare 3'!$E$91:$G$91</definedName>
    <definedName name="m6_bus_cont_v_peak_M_M">'[2]Market Scenario 6 - spare 3'!$E$93</definedName>
    <definedName name="m6_bus_cont_v_peak_onnet">'[2]Market Scenario 6 - spare 3'!$E$95</definedName>
    <definedName name="m6_bus_cont_v_roam">'[2]Market Scenario 6 - spare 3'!$E$187</definedName>
    <definedName name="m6_bus_d_tariff_chg">'[2]Market Scenario 6 - spare 3'!$E$327:$T$327</definedName>
    <definedName name="m6_bus_d_usage_chg">'[2]Market Scenario 6 - spare 3'!$E$307:$T$307</definedName>
    <definedName name="m6_bus_min_incl_chg_pct">'[2]Market Scenario 6 - spare 3'!$E$158:$T$158</definedName>
    <definedName name="m6_bus_ppd_d_usage">'[2]Market Scenario 6 - spare 3'!$E$300</definedName>
    <definedName name="m6_bus_ppd_high_off_d_tariff">'[2]Market Scenario 6 - spare 3'!$E$326</definedName>
    <definedName name="m6_bus_ppd_high_peak_d_tariff">'[2]Market Scenario 6 - spare 3'!$E$325</definedName>
    <definedName name="m6_bus_ppd_low_off_d_tariff">'[2]Market Scenario 6 - spare 3'!$E$324</definedName>
    <definedName name="m6_bus_ppd_low_peak_d_tariff">'[2]Market Scenario 6 - spare 3'!$E$323</definedName>
    <definedName name="m6_bus_ppd_min_incl_int">'[2]Market Scenario 6 - spare 3'!$E$157</definedName>
    <definedName name="m6_bus_ppd_min_incl_M_F">'[2]Market Scenario 6 - spare 3'!$E$154</definedName>
    <definedName name="m6_bus_ppd_min_incl_M_M">'[2]Market Scenario 6 - spare 3'!$E$155</definedName>
    <definedName name="m6_bus_ppd_min_incl_onnet">'[2]Market Scenario 6 - spare 3'!$E$156</definedName>
    <definedName name="m6_bus_ppd_min_incl_total">'[2]Market Scenario 6 - spare 3'!$E$153</definedName>
    <definedName name="m6_bus_ppd_sms_basic_incl">'[2]Market Scenario 6 - spare 3'!$E$272</definedName>
    <definedName name="m6_bus_ppd_sms_basic_tariff">'[2]Market Scenario 6 - spare 3'!$E$240</definedName>
    <definedName name="m6_bus_ppd_sms_int_incl">'[2]Market Scenario 6 - spare 3'!$E$274</definedName>
    <definedName name="m6_bus_ppd_sms_int_tariff">'[2]Market Scenario 6 - spare 3'!$E$242</definedName>
    <definedName name="m6_bus_ppd_sms_VAS_incl">'[2]Market Scenario 6 - spare 3'!$E$273</definedName>
    <definedName name="m6_bus_ppd_sms_VAS_tariff">'[2]Market Scenario 6 - spare 3'!$E$241</definedName>
    <definedName name="m6_bus_ppd_tariff_roam">'[2]Market Scenario 6 - spare 3'!$E$202</definedName>
    <definedName name="m6_bus_ppd_v_int">'[2]Market Scenario 6 - spare 3'!$E$105</definedName>
    <definedName name="m6_bus_ppd_v_off_M_F">'[2]Market Scenario 6 - spare 3'!$E$100:$G$100</definedName>
    <definedName name="m6_bus_ppd_v_off_M_M">'[2]Market Scenario 6 - spare 3'!$E$102</definedName>
    <definedName name="m6_bus_ppd_v_off_onnet">'[2]Market Scenario 6 - spare 3'!$E$104</definedName>
    <definedName name="m6_bus_ppd_v_peak_M_F">'[2]Market Scenario 6 - spare 3'!$E$99:$G$99</definedName>
    <definedName name="m6_bus_ppd_v_peak_M_M">'[2]Market Scenario 6 - spare 3'!$E$101</definedName>
    <definedName name="m6_bus_ppd_v_peak_onnet">'[2]Market Scenario 6 - spare 3'!$E$103</definedName>
    <definedName name="m6_bus_ppd_v_roam">'[2]Market Scenario 6 - spare 3'!$E$188</definedName>
    <definedName name="m6_bus_ppsms_sms_usage">'[2]Market Scenario 6 - spare 3'!$E$216</definedName>
    <definedName name="m6_bus_sms_incl_chg">'[2]Market Scenario 6 - spare 3'!$E$275:$T$275</definedName>
    <definedName name="m6_bus_sms_tariff_chg">'[2]Market Scenario 6 - spare 3'!$E$243:$T$243</definedName>
    <definedName name="m6_bus_sms_usage_chg">'[2]Market Scenario 6 - spare 3'!$E$223:$T$223</definedName>
    <definedName name="m6_bus_tariff_roam_chg">'[2]Market Scenario 6 - spare 3'!$E$203:$T$203</definedName>
    <definedName name="m6_bus_v_roam_chg">'[2]Market Scenario 6 - spare 3'!$E$189:$T$189</definedName>
    <definedName name="m6_churn">'[2]Market Scenario 6 - spare 3'!$E$15:$T$37</definedName>
    <definedName name="m6_cont_chg">'[2]Market Scenario 6 - spare 3'!$E$90:$T$90</definedName>
    <definedName name="m6_conxn_bus_contract">'[2]Market Scenario 6 - spare 3'!$E$79</definedName>
    <definedName name="m6_conxn_bus_prepay">'[2]Market Scenario 6 - spare 3'!$E$82</definedName>
    <definedName name="m6_conxn_expat_contract">'[2]Market Scenario 6 - spare 3'!$E$80</definedName>
    <definedName name="m6_conxn_expat_prepay">'[2]Market Scenario 6 - spare 3'!$E$83</definedName>
    <definedName name="m6_conxn_fee_annual_change">'[2]Market Scenario 6 - spare 3'!$E$85</definedName>
    <definedName name="m6_conxn_resi_contract">'[2]Market Scenario 6 - spare 3'!$E$81</definedName>
    <definedName name="m6_conxn_resi_prepay">'[2]Market Scenario 6 - spare 3'!$E$84</definedName>
    <definedName name="m6_d_off_pct">'[2]Market Scenario 6 - spare 3'!$E$313:$T$313</definedName>
    <definedName name="m6_d_peak_pct">'[2]Market Scenario 6 - spare 3'!$E$312:$T$312</definedName>
    <definedName name="m6_dist_channel_deal">'[2]Market Scenario 6 - spare 3'!$E$385</definedName>
    <definedName name="m6_dist_channel_whole">'[2]Market Scenario 6 - spare 3'!$E$384</definedName>
    <definedName name="m6_expat_cont_d_usage">'[2]Market Scenario 6 - spare 3'!$E$301</definedName>
    <definedName name="m6_expat_cont_high_off_d_tariff">'[2]Market Scenario 6 - spare 3'!$E$333</definedName>
    <definedName name="m6_expat_cont_high_peak_d_tariff">'[2]Market Scenario 6 - spare 3'!$E$332</definedName>
    <definedName name="m6_expat_cont_low_off_d_tariff">'[2]Market Scenario 6 - spare 3'!$E$331</definedName>
    <definedName name="m6_expat_cont_low_peak_d_tariff">'[2]Market Scenario 6 - spare 3'!$E$330</definedName>
    <definedName name="m6_expat_cont_min_incl_int">'[2]Market Scenario 6 - spare 3'!$E$164</definedName>
    <definedName name="m6_expat_cont_min_incl_M_F">'[2]Market Scenario 6 - spare 3'!$E$161:$G$161</definedName>
    <definedName name="m6_expat_cont_min_incl_M_M">'[2]Market Scenario 6 - spare 3'!$E$162</definedName>
    <definedName name="m6_expat_cont_min_incl_onnet">'[2]Market Scenario 6 - spare 3'!$E$163</definedName>
    <definedName name="m6_expat_cont_min_incl_total">'[2]Market Scenario 6 - spare 3'!$E$159</definedName>
    <definedName name="m6_expat_cont_sms_basic_incl">'[2]Market Scenario 6 - spare 3'!$E$278</definedName>
    <definedName name="m6_expat_cont_sms_basic_tariff">'[2]Market Scenario 6 - spare 3'!$E$246</definedName>
    <definedName name="m6_expat_cont_sms_int_incl">'[2]Market Scenario 6 - spare 3'!$E$280</definedName>
    <definedName name="m6_expat_cont_sms_int_tariff">'[2]Market Scenario 6 - spare 3'!$E$248</definedName>
    <definedName name="m6_expat_cont_sms_usage">'[2]Market Scenario 6 - spare 3'!$E$217</definedName>
    <definedName name="m6_expat_cont_sms_VAS_incl">'[2]Market Scenario 6 - spare 3'!$E$279</definedName>
    <definedName name="m6_expat_cont_sms_VAS_tariff">'[2]Market Scenario 6 - spare 3'!$E$247</definedName>
    <definedName name="m6_expat_cont_tariff_roam">'[2]Market Scenario 6 - spare 3'!$E$205</definedName>
    <definedName name="m6_expat_cont_v_int">'[2]Market Scenario 6 - spare 3'!$E$115</definedName>
    <definedName name="m6_expat_cont_v_off_M_F">'[2]Market Scenario 6 - spare 3'!$E$110:$G$110</definedName>
    <definedName name="m6_expat_cont_v_off_M_M">'[2]Market Scenario 6 - spare 3'!$E$112</definedName>
    <definedName name="m6_expat_cont_v_off_onnet">'[2]Market Scenario 6 - spare 3'!$E$114</definedName>
    <definedName name="m6_expat_cont_v_peak_M_F">'[2]Market Scenario 6 - spare 3'!$E$109:$G$109</definedName>
    <definedName name="m6_expat_cont_v_peak_M_M">'[2]Market Scenario 6 - spare 3'!$E$111</definedName>
    <definedName name="m6_expat_cont_v_peak_onnet">'[2]Market Scenario 6 - spare 3'!$E$113</definedName>
    <definedName name="m6_expat_cont_v_roam">'[2]Market Scenario 6 - spare 3'!$E$191</definedName>
    <definedName name="m6_expat_d_tariff_chg">'[2]Market Scenario 6 - spare 3'!$E$339:$T$339</definedName>
    <definedName name="m6_expat_d_usage_chg">'[2]Market Scenario 6 - spare 3'!$E$308:$T$308</definedName>
    <definedName name="m6_expat_min_incl_chg_pct">'[2]Market Scenario 6 - spare 3'!$E$170:$T$170</definedName>
    <definedName name="m6_expat_ppd_d_usage">'[2]Market Scenario 6 - spare 3'!$E$302</definedName>
    <definedName name="m6_expat_ppd_high_off_d_tariff">'[2]Market Scenario 6 - spare 3'!$E$338</definedName>
    <definedName name="m6_expat_ppd_high_peak_d_tariff">'[2]Market Scenario 6 - spare 3'!$E$337</definedName>
    <definedName name="m6_expat_ppd_low_off_d_tariff">'[2]Market Scenario 6 - spare 3'!$E$336</definedName>
    <definedName name="m6_expat_ppd_low_peak_d_tariff">'[2]Market Scenario 6 - spare 3'!$E$335</definedName>
    <definedName name="m6_expat_ppd_min_incl_int">'[2]Market Scenario 6 - spare 3'!$E$169</definedName>
    <definedName name="m6_expat_ppd_min_incl_M_F">'[2]Market Scenario 6 - spare 3'!$E$166</definedName>
    <definedName name="m6_expat_ppd_min_incl_M_M">'[2]Market Scenario 6 - spare 3'!$E$167</definedName>
    <definedName name="m6_expat_ppd_min_incl_onnet">'[2]Market Scenario 6 - spare 3'!$E$168</definedName>
    <definedName name="m6_expat_ppd_min_incl_total">'[2]Market Scenario 6 - spare 3'!$E$165</definedName>
    <definedName name="m6_expat_ppd_sms_basic_incl">'[2]Market Scenario 6 - spare 3'!$E$282</definedName>
    <definedName name="m6_expat_ppd_sms_basic_tariff">'[2]Market Scenario 6 - spare 3'!$E$250</definedName>
    <definedName name="m6_expat_ppd_sms_int_incl">'[2]Market Scenario 6 - spare 3'!$E$284</definedName>
    <definedName name="m6_expat_ppd_sms_int_tariff">'[2]Market Scenario 6 - spare 3'!$E$252</definedName>
    <definedName name="m6_expat_ppd_sms_VAS_incl">'[2]Market Scenario 6 - spare 3'!$E$283</definedName>
    <definedName name="m6_expat_ppd_sms_VAS_tariff">'[2]Market Scenario 6 - spare 3'!$E$251</definedName>
    <definedName name="m6_expat_ppd_tariff_roam">'[2]Market Scenario 6 - spare 3'!$E$206</definedName>
    <definedName name="m6_expat_ppd_v_int">'[2]Market Scenario 6 - spare 3'!$E$123</definedName>
    <definedName name="m6_expat_ppd_v_off_M_F">'[2]Market Scenario 6 - spare 3'!$E$118:$G$118</definedName>
    <definedName name="m6_expat_ppd_v_off_M_M">'[2]Market Scenario 6 - spare 3'!$E$120</definedName>
    <definedName name="m6_expat_ppd_v_off_onnet">'[2]Market Scenario 6 - spare 3'!$E$122</definedName>
    <definedName name="m6_expat_ppd_v_peak_M_F">'[2]Market Scenario 6 - spare 3'!$E$117:$G$117</definedName>
    <definedName name="m6_expat_ppd_v_peak_M_M">'[2]Market Scenario 6 - spare 3'!$E$119</definedName>
    <definedName name="m6_expat_ppd_v_peak_onnet">'[2]Market Scenario 6 - spare 3'!$E$121</definedName>
    <definedName name="m6_expat_ppd_v_roam">'[2]Market Scenario 6 - spare 3'!$E$192</definedName>
    <definedName name="m6_expat_ppsms_sms_usage">'[2]Market Scenario 6 - spare 3'!$E$218</definedName>
    <definedName name="m6_expat_sms_incl_chg">'[2]Market Scenario 6 - spare 3'!$E$285:$T$285</definedName>
    <definedName name="m6_expat_sms_tariff_chg">'[2]Market Scenario 6 - spare 3'!$E$253:$T$253</definedName>
    <definedName name="m6_expat_sms_usage_chg">'[2]Market Scenario 6 - spare 3'!$E$224:$T$224</definedName>
    <definedName name="m6_expat_tariff_roam_chg">'[2]Market Scenario 6 - spare 3'!$E$207:$T$207</definedName>
    <definedName name="m6_expat_v_roam_chg">'[2]Market Scenario 6 - spare 3'!$E$193:$T$193</definedName>
    <definedName name="m6_handset_sub_pct">'[2]Market Scenario 6 - spare 3'!$E$388</definedName>
    <definedName name="m6_mthly_chg_annual_change">'[2]Market Scenario 6 - spare 3'!$E$75</definedName>
    <definedName name="m6_mthly_chg_bus_cont">'[2]Market Scenario 6 - spare 3'!$E$72</definedName>
    <definedName name="m6_mthly_chg_expat_cont">'[2]Market Scenario 6 - spare 3'!$E$73</definedName>
    <definedName name="m6_mthly_chg_res_cont">'[2]Market Scenario 6 - spare 3'!$E$74</definedName>
    <definedName name="m6_outgoing_calls">'[2]Market Scenario 6 - spare 3'!$E$355:$T$380</definedName>
    <definedName name="m6_pct_busy_hour">'[2]Market Scenario 6 - spare 3'!$E$390</definedName>
    <definedName name="m6_ppd_chg">'[2]Market Scenario 6 - spare 3'!$E$98:$T$98</definedName>
    <definedName name="m6_res_cont_d_usage">'[2]Market Scenario 6 - spare 3'!$E$303</definedName>
    <definedName name="m6_res_cont_high_off_d_tariff">'[2]Market Scenario 6 - spare 3'!$E$345</definedName>
    <definedName name="m6_res_cont_high_peak_d_tariff">'[2]Market Scenario 6 - spare 3'!$E$344</definedName>
    <definedName name="m6_res_cont_low_off_d_tariff">'[2]Market Scenario 6 - spare 3'!$E$343</definedName>
    <definedName name="m6_res_cont_low_peak_d_tariff">'[2]Market Scenario 6 - spare 3'!$E$342</definedName>
    <definedName name="m6_res_cont_min_incl_int">'[2]Market Scenario 6 - spare 3'!$E$176</definedName>
    <definedName name="m6_res_cont_min_incl_M_F">'[2]Market Scenario 6 - spare 3'!$E$173:$G$173</definedName>
    <definedName name="m6_res_cont_min_incl_M_M">'[2]Market Scenario 6 - spare 3'!$E$174</definedName>
    <definedName name="m6_res_cont_min_incl_onnet">'[2]Market Scenario 6 - spare 3'!$E$175</definedName>
    <definedName name="m6_res_cont_min_incl_total">'[2]Market Scenario 6 - spare 3'!$E$171</definedName>
    <definedName name="m6_res_cont_sms_basic_incl">'[2]Market Scenario 6 - spare 3'!$E$288</definedName>
    <definedName name="m6_res_cont_sms_basic_tariff">'[2]Market Scenario 6 - spare 3'!$E$256</definedName>
    <definedName name="m6_res_cont_sms_int_incl">'[2]Market Scenario 6 - spare 3'!$E$290</definedName>
    <definedName name="m6_res_cont_sms_int_tariff">'[2]Market Scenario 6 - spare 3'!$E$258</definedName>
    <definedName name="m6_res_cont_sms_usage">'[2]Market Scenario 6 - spare 3'!$E$219</definedName>
    <definedName name="m6_res_cont_sms_VAS_incl">'[2]Market Scenario 6 - spare 3'!$E$289</definedName>
    <definedName name="m6_res_cont_sms_VAS_tariff">'[2]Market Scenario 6 - spare 3'!$E$257</definedName>
    <definedName name="m6_res_cont_tariff_roam">'[2]Market Scenario 6 - spare 3'!$E$209</definedName>
    <definedName name="m6_res_cont_v_int">'[2]Market Scenario 6 - spare 3'!$E$133</definedName>
    <definedName name="m6_res_cont_v_off_M_F">'[2]Market Scenario 6 - spare 3'!$E$128:$G$128</definedName>
    <definedName name="m6_res_cont_v_off_M_M">'[2]Market Scenario 6 - spare 3'!$E$130</definedName>
    <definedName name="m6_res_cont_v_off_onnet">'[2]Market Scenario 6 - spare 3'!$E$132</definedName>
    <definedName name="m6_res_cont_v_peak_M_F">'[2]Market Scenario 6 - spare 3'!$E$127:$G$127</definedName>
    <definedName name="m6_res_cont_v_peak_M_M">'[2]Market Scenario 6 - spare 3'!$E$129</definedName>
    <definedName name="m6_res_cont_v_peak_onnet">'[2]Market Scenario 6 - spare 3'!$E$131</definedName>
    <definedName name="m6_res_cont_v_roam">'[2]Market Scenario 6 - spare 3'!$E$195</definedName>
    <definedName name="m6_res_d_tariff_chg">'[2]Market Scenario 6 - spare 3'!$E$351:$T$351</definedName>
    <definedName name="m6_res_d_usage_chg">'[2]Market Scenario 6 - spare 3'!$E$309:$T$309</definedName>
    <definedName name="m6_res_min_incl_chg_pct">'[2]Market Scenario 6 - spare 3'!$E$182:$T$182</definedName>
    <definedName name="m6_res_ppd_d_usage">'[2]Market Scenario 6 - spare 3'!$E$304</definedName>
    <definedName name="m6_res_ppd_high_off_d_tariff">'[2]Market Scenario 6 - spare 3'!$E$350</definedName>
    <definedName name="m6_res_ppd_high_peak_d_tariff">'[2]Market Scenario 6 - spare 3'!$E$349</definedName>
    <definedName name="m6_res_ppd_low_off_d_tariff">'[2]Market Scenario 6 - spare 3'!$E$348</definedName>
    <definedName name="m6_res_ppd_low_peak_d_tariff">'[2]Market Scenario 6 - spare 3'!$E$347</definedName>
    <definedName name="m6_res_ppd_min_incl_int">'[2]Market Scenario 6 - spare 3'!$E$181</definedName>
    <definedName name="m6_res_ppd_min_incl_M_F">'[2]Market Scenario 6 - spare 3'!$E$178</definedName>
    <definedName name="m6_res_ppd_min_incl_M_M">'[2]Market Scenario 6 - spare 3'!$E$179</definedName>
    <definedName name="m6_res_ppd_min_incl_onnet">'[2]Market Scenario 6 - spare 3'!$E$180</definedName>
    <definedName name="m6_res_ppd_min_incl_total">'[2]Market Scenario 6 - spare 3'!$E$177</definedName>
    <definedName name="m6_res_ppd_sms_basic_incl">'[2]Market Scenario 6 - spare 3'!$E$292</definedName>
    <definedName name="m6_res_ppd_sms_basic_tariff">'[2]Market Scenario 6 - spare 3'!$E$260</definedName>
    <definedName name="m6_res_ppd_sms_int_incl">'[2]Market Scenario 6 - spare 3'!$E$294</definedName>
    <definedName name="m6_res_ppd_sms_int_tariff">'[2]Market Scenario 6 - spare 3'!$E$262</definedName>
    <definedName name="m6_res_ppd_sms_VAS_incl">'[2]Market Scenario 6 - spare 3'!$E$293</definedName>
    <definedName name="m6_res_ppd_sms_VAS_tariff">'[2]Market Scenario 6 - spare 3'!$E$261</definedName>
    <definedName name="m6_res_ppd_tariff_roam">'[2]Market Scenario 6 - spare 3'!$E$210</definedName>
    <definedName name="m6_res_ppd_v_int">'[2]Market Scenario 6 - spare 3'!$E$141</definedName>
    <definedName name="m6_res_ppd_v_off_M_F">'[2]Market Scenario 6 - spare 3'!$E$136:$G$136</definedName>
    <definedName name="m6_res_ppd_v_off_M_M">'[2]Market Scenario 6 - spare 3'!$E$138</definedName>
    <definedName name="m6_res_ppd_v_off_onnet">'[2]Market Scenario 6 - spare 3'!$E$140</definedName>
    <definedName name="m6_res_ppd_v_peak_M_F">'[2]Market Scenario 6 - spare 3'!$E$135:$G$135</definedName>
    <definedName name="m6_res_ppd_v_peak_M_M">'[2]Market Scenario 6 - spare 3'!$E$137</definedName>
    <definedName name="m6_res_ppd_v_peak_onnet">'[2]Market Scenario 6 - spare 3'!$E$139</definedName>
    <definedName name="m6_res_ppd_v_roam">'[2]Market Scenario 6 - spare 3'!$E$196</definedName>
    <definedName name="m6_res_ppsms_sms_usage">'[2]Market Scenario 6 - spare 3'!$E$220</definedName>
    <definedName name="m6_res_sms_incl_chg">'[2]Market Scenario 6 - spare 3'!$E$295:$T$295</definedName>
    <definedName name="m6_res_sms_tariff_chg">'[2]Market Scenario 6 - spare 3'!$E$263:$T$263</definedName>
    <definedName name="m6_res_sms_usage_chg">'[2]Market Scenario 6 - spare 3'!$E$225:$T$225</definedName>
    <definedName name="m6_res_tariff_roam_chg">'[2]Market Scenario 6 - spare 3'!$E$211:$T$211</definedName>
    <definedName name="m6_res_v_roam_chg">'[2]Market Scenario 6 - spare 3'!$E$197:$T$197</definedName>
    <definedName name="m6_saturation">'[2]Market Scenario 6 - spare 3'!$E$6</definedName>
    <definedName name="m6_share_GA">'[2]Market Scenario 6 - spare 3'!$E$41:$T$50</definedName>
    <definedName name="m6_sms_int_prop">'[2]Market Scenario 6 - spare 3'!$E$230:$T$230</definedName>
    <definedName name="m6_sms_VAS_prop">'[2]Market Scenario 6 - spare 3'!$E$228:$T$228</definedName>
    <definedName name="m6_v_peak_pct_cont">'[2]Market Scenario 6 - spare 3'!$E$52</definedName>
    <definedName name="m6_v_peak_pct_ppd">'[2]Market Scenario 6 - spare 3'!$E$53</definedName>
    <definedName name="m6_voice_usage_bus_cont">'[2]Market Scenario 6 - spare 3'!$E$58</definedName>
    <definedName name="m6_voice_usage_bus_ppd">'[2]Market Scenario 6 - spare 3'!$E$59</definedName>
    <definedName name="m6_voice_usage_cont_chg">'[2]Market Scenario 6 - spare 3'!$E$60:$T$60</definedName>
    <definedName name="m6_voice_usage_expat_cont">'[2]Market Scenario 6 - spare 3'!$E$63</definedName>
    <definedName name="m6_voice_usage_expat_ppd">'[2]Market Scenario 6 - spare 3'!$E$64</definedName>
    <definedName name="m6_voice_usage_ppd_chg">'[2]Market Scenario 6 - spare 3'!$E$61:$T$61</definedName>
    <definedName name="m6_voice_usage_res_cont">'[2]Market Scenario 6 - spare 3'!$E$67</definedName>
    <definedName name="m6_voice_usage_res_ppd">'[2]Market Scenario 6 - spare 3'!$E$68</definedName>
    <definedName name="m6_year_a">'[2]Market Scenario 6 - spare 3'!$E$7</definedName>
    <definedName name="m6_year_b">'[2]Market Scenario 6 - spare 3'!$E$8</definedName>
    <definedName name="m7_bus_cont_d_usage">'[2]Market Scenario 7 -spare 4'!$E$299</definedName>
    <definedName name="m7_bus_cont_high_off_d_tariff">'[2]Market Scenario 7 -spare 4'!$E$321</definedName>
    <definedName name="m7_bus_cont_high_peak_d_tariff">'[2]Market Scenario 7 -spare 4'!$E$320</definedName>
    <definedName name="m7_bus_cont_low_off_d_tariff">'[2]Market Scenario 7 -spare 4'!$E$319</definedName>
    <definedName name="m7_bus_cont_low_peak_d_tariff">'[2]Market Scenario 7 -spare 4'!$E$318</definedName>
    <definedName name="m7_bus_cont_min_incl_int">'[2]Market Scenario 7 -spare 4'!$E$152</definedName>
    <definedName name="m7_bus_cont_min_incl_M_F">'[2]Market Scenario 7 -spare 4'!$E$149:$G$149</definedName>
    <definedName name="m7_bus_cont_min_incl_M_M">'[2]Market Scenario 7 -spare 4'!$E$150</definedName>
    <definedName name="m7_bus_cont_min_incl_onnet">'[2]Market Scenario 7 -spare 4'!$E$151</definedName>
    <definedName name="m7_bus_cont_min_incl_total">'[2]Market Scenario 7 -spare 4'!$E$147</definedName>
    <definedName name="m7_bus_cont_sms_basic_incl">'[2]Market Scenario 7 -spare 4'!$E$268</definedName>
    <definedName name="m7_bus_cont_sms_basic_tariff">'[2]Market Scenario 7 -spare 4'!$E$236</definedName>
    <definedName name="m7_bus_cont_sms_int_incl">'[2]Market Scenario 7 -spare 4'!$E$270</definedName>
    <definedName name="m7_bus_cont_sms_int_tariff">'[2]Market Scenario 7 -spare 4'!$E$238</definedName>
    <definedName name="m7_bus_cont_sms_usage">'[2]Market Scenario 7 -spare 4'!$E$215</definedName>
    <definedName name="m7_bus_cont_sms_VAS_incl">'[2]Market Scenario 7 -spare 4'!$E$269</definedName>
    <definedName name="m7_bus_cont_sms_VAS_tariff">'[2]Market Scenario 7 -spare 4'!$E$237</definedName>
    <definedName name="m7_bus_cont_tariff_roam">'[2]Market Scenario 7 -spare 4'!$E$201</definedName>
    <definedName name="m7_bus_cont_v_int">'[2]Market Scenario 7 -spare 4'!$E$97</definedName>
    <definedName name="m7_bus_cont_v_off_M_F">'[2]Market Scenario 7 -spare 4'!$E$92:$G$92</definedName>
    <definedName name="m7_bus_cont_v_off_M_M">'[2]Market Scenario 7 -spare 4'!$E$94</definedName>
    <definedName name="m7_bus_cont_v_off_onnet">'[2]Market Scenario 7 -spare 4'!$E$96</definedName>
    <definedName name="m7_bus_cont_v_peak_M_F">'[2]Market Scenario 7 -spare 4'!$E$91:$G$91</definedName>
    <definedName name="m7_bus_cont_v_peak_M_M">'[2]Market Scenario 7 -spare 4'!$E$93</definedName>
    <definedName name="m7_bus_cont_v_peak_onnet">'[2]Market Scenario 7 -spare 4'!$E$95</definedName>
    <definedName name="m7_bus_cont_v_roam">'[2]Market Scenario 7 -spare 4'!$E$187</definedName>
    <definedName name="m7_bus_d_tariff_chg">'[2]Market Scenario 7 -spare 4'!$E$327:$T$327</definedName>
    <definedName name="m7_bus_d_usage_chg">'[2]Market Scenario 7 -spare 4'!$E$307:$T$307</definedName>
    <definedName name="m7_bus_min_incl_chg_pct">'[2]Market Scenario 7 -spare 4'!$E$158:$T$158</definedName>
    <definedName name="m7_bus_ppd_d_usage">'[2]Market Scenario 7 -spare 4'!$E$300</definedName>
    <definedName name="m7_bus_ppd_high_off_d_tariff">'[2]Market Scenario 7 -spare 4'!$E$326</definedName>
    <definedName name="m7_bus_ppd_high_peak_d_tariff">'[2]Market Scenario 7 -spare 4'!$E$325</definedName>
    <definedName name="m7_bus_ppd_low_off_d_tariff">'[2]Market Scenario 7 -spare 4'!$E$324</definedName>
    <definedName name="m7_bus_ppd_low_peak_d_tariff">'[2]Market Scenario 7 -spare 4'!$E$323</definedName>
    <definedName name="m7_bus_ppd_min_incl_int">'[2]Market Scenario 7 -spare 4'!$E$157</definedName>
    <definedName name="m7_bus_ppd_min_incl_M_F">'[2]Market Scenario 7 -spare 4'!$E$154</definedName>
    <definedName name="m7_bus_ppd_min_incl_M_M">'[2]Market Scenario 7 -spare 4'!$E$155</definedName>
    <definedName name="m7_bus_ppd_min_incl_onnet">'[2]Market Scenario 7 -spare 4'!$E$156</definedName>
    <definedName name="m7_bus_ppd_min_incl_total">'[2]Market Scenario 7 -spare 4'!$E$153</definedName>
    <definedName name="m7_bus_ppd_sms_basic_incl">'[2]Market Scenario 7 -spare 4'!$E$272</definedName>
    <definedName name="m7_bus_ppd_sms_basic_tariff">'[2]Market Scenario 7 -spare 4'!$E$240</definedName>
    <definedName name="m7_bus_ppd_sms_int_incl">'[2]Market Scenario 7 -spare 4'!$E$274</definedName>
    <definedName name="m7_bus_ppd_sms_int_tariff">'[2]Market Scenario 7 -spare 4'!$E$242</definedName>
    <definedName name="m7_bus_ppd_sms_VAS_incl">'[2]Market Scenario 7 -spare 4'!$E$273</definedName>
    <definedName name="m7_bus_ppd_sms_VAS_tariff">'[2]Market Scenario 7 -spare 4'!$E$241</definedName>
    <definedName name="m7_bus_ppd_tariff_roam">'[2]Market Scenario 7 -spare 4'!$E$202</definedName>
    <definedName name="m7_bus_ppd_v_int">'[2]Market Scenario 7 -spare 4'!$E$105</definedName>
    <definedName name="m7_bus_ppd_v_off_M_F">'[2]Market Scenario 7 -spare 4'!$E$100:$G$100</definedName>
    <definedName name="m7_bus_ppd_v_off_M_M">'[2]Market Scenario 7 -spare 4'!$E$102</definedName>
    <definedName name="m7_bus_ppd_v_off_onnet">'[2]Market Scenario 7 -spare 4'!$E$104</definedName>
    <definedName name="m7_bus_ppd_v_peak_M_F">'[2]Market Scenario 7 -spare 4'!$E$99:$G$99</definedName>
    <definedName name="m7_bus_ppd_v_peak_M_M">'[2]Market Scenario 7 -spare 4'!$E$101</definedName>
    <definedName name="m7_bus_ppd_v_peak_onnet">'[2]Market Scenario 7 -spare 4'!$E$103</definedName>
    <definedName name="m7_bus_ppd_v_roam">'[2]Market Scenario 7 -spare 4'!$E$188</definedName>
    <definedName name="m7_bus_ppsms_sms_usage">'[2]Market Scenario 7 -spare 4'!$E$216</definedName>
    <definedName name="m7_bus_sms_incl_chg">'[2]Market Scenario 7 -spare 4'!$E$275:$T$275</definedName>
    <definedName name="m7_bus_sms_tariff_chg">'[2]Market Scenario 7 -spare 4'!$E$243:$T$243</definedName>
    <definedName name="m7_bus_sms_usage_chg">'[2]Market Scenario 7 -spare 4'!$E$223:$T$223</definedName>
    <definedName name="m7_bus_tariff_roam_chg">'[2]Market Scenario 7 -spare 4'!$E$203:$T$203</definedName>
    <definedName name="m7_bus_v_roam_chg">'[2]Market Scenario 7 -spare 4'!$E$189:$T$189</definedName>
    <definedName name="m7_churn">'[2]Market Scenario 7 -spare 4'!$E$15:$T$37</definedName>
    <definedName name="m7_cont_chg">'[2]Market Scenario 7 -spare 4'!$E$90:$T$90</definedName>
    <definedName name="m7_conxn_bus_contract">'[2]Market Scenario 7 -spare 4'!$E$79</definedName>
    <definedName name="m7_conxn_bus_prepay">'[2]Market Scenario 7 -spare 4'!$E$82</definedName>
    <definedName name="m7_conxn_expat_contract">'[2]Market Scenario 7 -spare 4'!$E$80</definedName>
    <definedName name="m7_conxn_expat_prepay">'[2]Market Scenario 7 -spare 4'!$E$83</definedName>
    <definedName name="m7_conxn_fee_annual_change">'[2]Market Scenario 7 -spare 4'!$E$85</definedName>
    <definedName name="m7_conxn_resi_contract">'[2]Market Scenario 7 -spare 4'!$E$81</definedName>
    <definedName name="m7_conxn_resi_prepay">'[2]Market Scenario 7 -spare 4'!$E$84</definedName>
    <definedName name="m7_d_off_pct">'[2]Market Scenario 7 -spare 4'!$E$313:$T$313</definedName>
    <definedName name="m7_d_peak_pct">'[2]Market Scenario 7 -spare 4'!$E$312:$T$312</definedName>
    <definedName name="m7_dist_channel_deal">'[2]Market Scenario 7 -spare 4'!$E$385</definedName>
    <definedName name="m7_dist_channel_whole">'[2]Market Scenario 7 -spare 4'!$E$384</definedName>
    <definedName name="m7_expat_cont_d_usage">'[2]Market Scenario 7 -spare 4'!$E$301</definedName>
    <definedName name="m7_expat_cont_high_off_d_tariff">'[2]Market Scenario 7 -spare 4'!$E$333</definedName>
    <definedName name="m7_expat_cont_high_peak_d_tariff">'[2]Market Scenario 7 -spare 4'!$E$332</definedName>
    <definedName name="m7_expat_cont_low_off_d_tariff">'[2]Market Scenario 7 -spare 4'!$E$331</definedName>
    <definedName name="m7_expat_cont_low_peak_d_tariff">'[2]Market Scenario 7 -spare 4'!$E$330</definedName>
    <definedName name="m7_expat_cont_min_incl_int">'[2]Market Scenario 7 -spare 4'!$E$164</definedName>
    <definedName name="m7_expat_cont_min_incl_M_F">'[2]Market Scenario 7 -spare 4'!$E$161:$G$161</definedName>
    <definedName name="m7_expat_cont_min_incl_M_M">'[2]Market Scenario 7 -spare 4'!$E$162</definedName>
    <definedName name="m7_expat_cont_min_incl_onnet">'[2]Market Scenario 7 -spare 4'!$E$163</definedName>
    <definedName name="m7_expat_cont_min_incl_total">'[2]Market Scenario 7 -spare 4'!$E$159</definedName>
    <definedName name="m7_expat_cont_sms_basic_incl">'[2]Market Scenario 7 -spare 4'!$E$278</definedName>
    <definedName name="m7_expat_cont_sms_basic_tariff">'[2]Market Scenario 7 -spare 4'!$E$246</definedName>
    <definedName name="m7_expat_cont_sms_int_incl">'[2]Market Scenario 7 -spare 4'!$E$280</definedName>
    <definedName name="m7_expat_cont_sms_int_tariff">'[2]Market Scenario 7 -spare 4'!$E$248</definedName>
    <definedName name="m7_expat_cont_sms_usage">'[2]Market Scenario 7 -spare 4'!$E$217</definedName>
    <definedName name="m7_expat_cont_sms_VAS_incl">'[2]Market Scenario 7 -spare 4'!$E$279</definedName>
    <definedName name="m7_expat_cont_sms_VAS_tariff">'[2]Market Scenario 7 -spare 4'!$E$247</definedName>
    <definedName name="m7_expat_cont_tariff_roam">'[2]Market Scenario 7 -spare 4'!$E$205</definedName>
    <definedName name="m7_expat_cont_v_int">'[2]Market Scenario 7 -spare 4'!$E$115</definedName>
    <definedName name="m7_expat_cont_v_off_M_F">'[2]Market Scenario 7 -spare 4'!$E$110:$G$110</definedName>
    <definedName name="m7_expat_cont_v_off_M_M">'[2]Market Scenario 7 -spare 4'!$E$112</definedName>
    <definedName name="m7_expat_cont_v_off_onnet">'[2]Market Scenario 7 -spare 4'!$E$114</definedName>
    <definedName name="m7_expat_cont_v_peak_M_F">'[2]Market Scenario 7 -spare 4'!$E$109:$G$109</definedName>
    <definedName name="m7_expat_cont_v_peak_M_M">'[2]Market Scenario 7 -spare 4'!$E$111</definedName>
    <definedName name="m7_expat_cont_v_peak_onnet">'[2]Market Scenario 7 -spare 4'!$E$113</definedName>
    <definedName name="m7_expat_cont_v_roam">'[2]Market Scenario 7 -spare 4'!$E$191</definedName>
    <definedName name="m7_expat_d_tariff_chg">'[2]Market Scenario 7 -spare 4'!$E$339:$T$339</definedName>
    <definedName name="m7_expat_d_usage_chg">'[2]Market Scenario 7 -spare 4'!$E$308:$T$308</definedName>
    <definedName name="m7_expat_min_incl_chg_pct">'[2]Market Scenario 7 -spare 4'!$E$170:$T$170</definedName>
    <definedName name="m7_expat_ppd_d_usage">'[2]Market Scenario 7 -spare 4'!$E$302</definedName>
    <definedName name="m7_expat_ppd_high_off_d_tariff">'[2]Market Scenario 7 -spare 4'!$E$338</definedName>
    <definedName name="m7_expat_ppd_high_peak_d_tariff">'[2]Market Scenario 7 -spare 4'!$E$337</definedName>
    <definedName name="m7_expat_ppd_low_off_d_tariff">'[2]Market Scenario 7 -spare 4'!$E$336</definedName>
    <definedName name="m7_expat_ppd_low_peak_d_tariff">'[2]Market Scenario 7 -spare 4'!$E$335</definedName>
    <definedName name="m7_expat_ppd_min_incl_int">'[2]Market Scenario 7 -spare 4'!$E$169</definedName>
    <definedName name="m7_expat_ppd_min_incl_M_F">'[2]Market Scenario 7 -spare 4'!$E$166</definedName>
    <definedName name="m7_expat_ppd_min_incl_M_M">'[2]Market Scenario 7 -spare 4'!$E$167</definedName>
    <definedName name="m7_expat_ppd_min_incl_onnet">'[2]Market Scenario 7 -spare 4'!$E$168</definedName>
    <definedName name="m7_expat_ppd_min_incl_total">'[2]Market Scenario 7 -spare 4'!$E$165</definedName>
    <definedName name="m7_expat_ppd_sms_basic_incl">'[2]Market Scenario 7 -spare 4'!$E$282</definedName>
    <definedName name="m7_expat_ppd_sms_basic_tariff">'[2]Market Scenario 7 -spare 4'!$E$250</definedName>
    <definedName name="m7_expat_ppd_sms_int_incl">'[2]Market Scenario 7 -spare 4'!$E$284</definedName>
    <definedName name="m7_expat_ppd_sms_int_tariff">'[2]Market Scenario 7 -spare 4'!$E$252</definedName>
    <definedName name="m7_expat_ppd_sms_VAS_incl">'[2]Market Scenario 7 -spare 4'!$E$283</definedName>
    <definedName name="m7_expat_ppd_sms_VAS_tariff">'[2]Market Scenario 7 -spare 4'!$E$251</definedName>
    <definedName name="m7_expat_ppd_tariff_roam">'[2]Market Scenario 7 -spare 4'!$E$206</definedName>
    <definedName name="m7_expat_ppd_v_int">'[2]Market Scenario 7 -spare 4'!$E$123</definedName>
    <definedName name="m7_expat_ppd_v_off_M_F">'[2]Market Scenario 7 -spare 4'!$E$118:$G$118</definedName>
    <definedName name="m7_expat_ppd_v_off_M_M">'[2]Market Scenario 7 -spare 4'!$E$120</definedName>
    <definedName name="m7_expat_ppd_v_off_onnet">'[2]Market Scenario 7 -spare 4'!$E$122</definedName>
    <definedName name="m7_expat_ppd_v_peak_M_F">'[2]Market Scenario 7 -spare 4'!$E$117:$G$117</definedName>
    <definedName name="m7_expat_ppd_v_peak_M_M">'[2]Market Scenario 7 -spare 4'!$E$119</definedName>
    <definedName name="m7_expat_ppd_v_peak_onnet">'[2]Market Scenario 7 -spare 4'!$E$121</definedName>
    <definedName name="m7_expat_ppd_v_roam">'[2]Market Scenario 7 -spare 4'!$E$192</definedName>
    <definedName name="m7_expat_ppsms_sms_usage">'[2]Market Scenario 7 -spare 4'!$E$218</definedName>
    <definedName name="m7_expat_sms_incl_chg">'[2]Market Scenario 7 -spare 4'!$E$285:$T$285</definedName>
    <definedName name="m7_expat_sms_tariff_chg">'[2]Market Scenario 7 -spare 4'!$E$253:$T$253</definedName>
    <definedName name="m7_expat_sms_usage_chg">'[2]Market Scenario 7 -spare 4'!$E$224:$T$224</definedName>
    <definedName name="m7_expat_tariff_roam_chg">'[2]Market Scenario 7 -spare 4'!$E$207:$T$207</definedName>
    <definedName name="m7_expat_v_roam_chg">'[2]Market Scenario 7 -spare 4'!$E$193:$T$193</definedName>
    <definedName name="m7_handset_sub_pct">'[2]Market Scenario 7 -spare 4'!$E$388</definedName>
    <definedName name="m7_mthly_chg_annual_change">'[2]Market Scenario 7 -spare 4'!$E$75</definedName>
    <definedName name="m7_mthly_chg_bus_cont">'[2]Market Scenario 7 -spare 4'!$E$72</definedName>
    <definedName name="m7_mthly_chg_expat_cont">'[2]Market Scenario 7 -spare 4'!$E$73</definedName>
    <definedName name="m7_mthly_chg_res_cont">'[2]Market Scenario 7 -spare 4'!$E$74</definedName>
    <definedName name="m7_outgoing_calls">'[2]Market Scenario 7 -spare 4'!$E$355:$T$380</definedName>
    <definedName name="m7_pct_busy_hour">'[2]Market Scenario 7 -spare 4'!$E$390</definedName>
    <definedName name="m7_ppd_chg">'[2]Market Scenario 7 -spare 4'!$E$98:$T$98</definedName>
    <definedName name="m7_res_cont_d_usage">'[2]Market Scenario 7 -spare 4'!$E$303</definedName>
    <definedName name="m7_res_cont_high_off_d_tariff">'[2]Market Scenario 7 -spare 4'!$E$345</definedName>
    <definedName name="m7_res_cont_high_peak_d_tariff">'[2]Market Scenario 7 -spare 4'!$E$344</definedName>
    <definedName name="m7_res_cont_low_off_d_tariff">'[2]Market Scenario 7 -spare 4'!$E$343</definedName>
    <definedName name="m7_res_cont_low_peak_d_tariff">'[2]Market Scenario 7 -spare 4'!$E$342</definedName>
    <definedName name="m7_res_cont_min_incl_int">'[2]Market Scenario 7 -spare 4'!$E$176</definedName>
    <definedName name="m7_res_cont_min_incl_M_F">'[2]Market Scenario 7 -spare 4'!$E$173:$G$173</definedName>
    <definedName name="m7_res_cont_min_incl_M_M">'[2]Market Scenario 7 -spare 4'!$E$174</definedName>
    <definedName name="m7_res_cont_min_incl_onnet">'[2]Market Scenario 7 -spare 4'!$E$175</definedName>
    <definedName name="m7_res_cont_min_incl_total">'[2]Market Scenario 7 -spare 4'!$E$171</definedName>
    <definedName name="m7_res_cont_sms_basic_incl">'[2]Market Scenario 7 -spare 4'!$E$288</definedName>
    <definedName name="m7_res_cont_sms_basic_tariff">'[2]Market Scenario 7 -spare 4'!$E$256</definedName>
    <definedName name="m7_res_cont_sms_int_incl">'[2]Market Scenario 7 -spare 4'!$E$290</definedName>
    <definedName name="m7_res_cont_sms_int_tariff">'[2]Market Scenario 7 -spare 4'!$E$258</definedName>
    <definedName name="m7_res_cont_sms_usage">'[2]Market Scenario 7 -spare 4'!$E$219</definedName>
    <definedName name="m7_res_cont_sms_VAS_incl">'[2]Market Scenario 7 -spare 4'!$E$289</definedName>
    <definedName name="m7_res_cont_sms_VAS_tariff">'[2]Market Scenario 7 -spare 4'!$E$257</definedName>
    <definedName name="m7_res_cont_tariff_roam">'[2]Market Scenario 7 -spare 4'!$E$209</definedName>
    <definedName name="m7_res_cont_v_int">'[2]Market Scenario 7 -spare 4'!$E$133</definedName>
    <definedName name="m7_res_cont_v_off_M_F">'[2]Market Scenario 7 -spare 4'!$E$128:$G$128</definedName>
    <definedName name="m7_res_cont_v_off_M_M">'[2]Market Scenario 7 -spare 4'!$E$130</definedName>
    <definedName name="m7_res_cont_v_off_onnet">'[2]Market Scenario 7 -spare 4'!$E$132</definedName>
    <definedName name="m7_res_cont_v_peak_M_F">'[2]Market Scenario 7 -spare 4'!$E$127:$G$127</definedName>
    <definedName name="m7_res_cont_v_peak_M_M">'[2]Market Scenario 7 -spare 4'!$E$129</definedName>
    <definedName name="m7_res_cont_v_peak_onnet">'[2]Market Scenario 7 -spare 4'!$E$131</definedName>
    <definedName name="m7_res_cont_v_roam">'[2]Market Scenario 7 -spare 4'!$E$195</definedName>
    <definedName name="m7_res_d_tariff_chg">'[2]Market Scenario 7 -spare 4'!$E$351:$T$351</definedName>
    <definedName name="m7_res_d_usage_chg">'[2]Market Scenario 7 -spare 4'!$E$309:$T$309</definedName>
    <definedName name="m7_res_min_incl_chg_pct">'[2]Market Scenario 7 -spare 4'!$E$182:$T$182</definedName>
    <definedName name="m7_res_ppd_d_usage">'[2]Market Scenario 7 -spare 4'!$E$304</definedName>
    <definedName name="m7_res_ppd_high_off_d_tariff">'[2]Market Scenario 7 -spare 4'!$E$350</definedName>
    <definedName name="m7_res_ppd_high_peak_d_tariff">'[2]Market Scenario 7 -spare 4'!$E$349</definedName>
    <definedName name="m7_res_ppd_low_off_d_tariff">'[2]Market Scenario 7 -spare 4'!$E$348</definedName>
    <definedName name="m7_res_ppd_low_peak_d_tariff">'[2]Market Scenario 7 -spare 4'!$E$347</definedName>
    <definedName name="m7_res_ppd_min_incl_int">'[2]Market Scenario 7 -spare 4'!$E$181</definedName>
    <definedName name="m7_res_ppd_min_incl_M_F">'[2]Market Scenario 7 -spare 4'!$E$178</definedName>
    <definedName name="m7_res_ppd_min_incl_M_M">'[2]Market Scenario 7 -spare 4'!$E$179</definedName>
    <definedName name="m7_res_ppd_min_incl_onnet">'[2]Market Scenario 7 -spare 4'!$E$180</definedName>
    <definedName name="m7_res_ppd_min_incl_total">'[2]Market Scenario 7 -spare 4'!$E$177</definedName>
    <definedName name="m7_res_ppd_sms_basic_incl">'[2]Market Scenario 7 -spare 4'!$E$292</definedName>
    <definedName name="m7_res_ppd_sms_basic_tariff">'[2]Market Scenario 7 -spare 4'!$E$260</definedName>
    <definedName name="m7_res_ppd_sms_int_incl">'[2]Market Scenario 7 -spare 4'!$E$294</definedName>
    <definedName name="m7_res_ppd_sms_int_tariff">'[2]Market Scenario 7 -spare 4'!$E$262</definedName>
    <definedName name="m7_res_ppd_sms_VAS_incl">'[2]Market Scenario 7 -spare 4'!$E$293</definedName>
    <definedName name="m7_res_ppd_sms_VAS_tariff">'[2]Market Scenario 7 -spare 4'!$E$261</definedName>
    <definedName name="m7_res_ppd_tariff_roam">'[2]Market Scenario 7 -spare 4'!$E$210</definedName>
    <definedName name="m7_res_ppd_v_int">'[2]Market Scenario 7 -spare 4'!$E$141</definedName>
    <definedName name="m7_res_ppd_v_off_M_F">'[2]Market Scenario 7 -spare 4'!$E$136:$G$136</definedName>
    <definedName name="m7_res_ppd_v_off_M_M">'[2]Market Scenario 7 -spare 4'!$E$138</definedName>
    <definedName name="m7_res_ppd_v_off_onnet">'[2]Market Scenario 7 -spare 4'!$E$140</definedName>
    <definedName name="m7_res_ppd_v_peak_M_F">'[2]Market Scenario 7 -spare 4'!$E$135:$G$135</definedName>
    <definedName name="m7_res_ppd_v_peak_M_M">'[2]Market Scenario 7 -spare 4'!$E$137</definedName>
    <definedName name="m7_res_ppd_v_peak_onnet">'[2]Market Scenario 7 -spare 4'!$E$139</definedName>
    <definedName name="m7_res_ppd_v_roam">'[2]Market Scenario 7 -spare 4'!$E$196</definedName>
    <definedName name="m7_res_ppsms_sms_usage">'[2]Market Scenario 7 -spare 4'!$E$220</definedName>
    <definedName name="m7_res_sms_incl_chg">'[2]Market Scenario 7 -spare 4'!$E$295:$T$295</definedName>
    <definedName name="m7_res_sms_tariff_chg">'[2]Market Scenario 7 -spare 4'!$E$263:$T$263</definedName>
    <definedName name="m7_res_sms_usage_chg">'[2]Market Scenario 7 -spare 4'!$E$225:$T$225</definedName>
    <definedName name="m7_res_tariff_roam_chg">'[2]Market Scenario 7 -spare 4'!$E$211:$T$211</definedName>
    <definedName name="m7_res_v_roam_chg">'[2]Market Scenario 7 -spare 4'!$E$197:$T$197</definedName>
    <definedName name="m7_saturation">'[2]Market Scenario 7 -spare 4'!$E$6</definedName>
    <definedName name="m7_share_GA">'[2]Market Scenario 7 -spare 4'!$E$41:$T$50</definedName>
    <definedName name="m7_sms_int_prop">'[2]Market Scenario 7 -spare 4'!$E$230:$T$230</definedName>
    <definedName name="m7_sms_VAS_prop">'[2]Market Scenario 7 -spare 4'!$E$228:$T$228</definedName>
    <definedName name="m7_v_peak_pct_cont">'[2]Market Scenario 7 -spare 4'!$E$52</definedName>
    <definedName name="m7_v_peak_pct_ppd">'[2]Market Scenario 7 -spare 4'!$E$53</definedName>
    <definedName name="m7_voice_usage_bus_cont">'[2]Market Scenario 7 -spare 4'!$E$58</definedName>
    <definedName name="m7_voice_usage_bus_ppd">'[2]Market Scenario 7 -spare 4'!$E$59</definedName>
    <definedName name="m7_voice_usage_cont_chg">'[2]Market Scenario 7 -spare 4'!$E$60:$T$60</definedName>
    <definedName name="m7_voice_usage_expat_cont">'[2]Market Scenario 7 -spare 4'!$E$63</definedName>
    <definedName name="m7_voice_usage_expat_ppd">'[2]Market Scenario 7 -spare 4'!$E$64</definedName>
    <definedName name="m7_voice_usage_ppd_chg">'[2]Market Scenario 7 -spare 4'!$E$61:$T$61</definedName>
    <definedName name="m7_voice_usage_res_cont">'[2]Market Scenario 7 -spare 4'!$E$67</definedName>
    <definedName name="m7_voice_usage_res_ppd">'[2]Market Scenario 7 -spare 4'!$E$68</definedName>
    <definedName name="m7_year_a">'[2]Market Scenario 7 -spare 4'!$E$7</definedName>
    <definedName name="m7_year_b">'[2]Market Scenario 7 -spare 4'!$E$8</definedName>
    <definedName name="m8_bus_cont_d_usage">'[2]Market Scenario 8 -spare 5'!$E$299</definedName>
    <definedName name="m8_bus_cont_high_off_d_tariff">'[2]Market Scenario 8 -spare 5'!$E$321</definedName>
    <definedName name="m8_bus_cont_high_peak_d_tariff">'[2]Market Scenario 8 -spare 5'!$E$320</definedName>
    <definedName name="m8_bus_cont_low_off_d_tariff">'[2]Market Scenario 8 -spare 5'!$E$319</definedName>
    <definedName name="m8_bus_cont_low_peak_d_tariff">'[2]Market Scenario 8 -spare 5'!$E$318</definedName>
    <definedName name="m8_bus_cont_min_incl_int">'[2]Market Scenario 8 -spare 5'!$E$152</definedName>
    <definedName name="m8_bus_cont_min_incl_M_F">'[2]Market Scenario 8 -spare 5'!$E$149:$G$149</definedName>
    <definedName name="m8_bus_cont_min_incl_M_M">'[2]Market Scenario 8 -spare 5'!$E$150</definedName>
    <definedName name="m8_bus_cont_min_incl_onnet">'[2]Market Scenario 8 -spare 5'!$E$151</definedName>
    <definedName name="m8_bus_cont_min_incl_total">'[2]Market Scenario 8 -spare 5'!$E$147</definedName>
    <definedName name="m8_bus_cont_sms_basic_incl">'[2]Market Scenario 8 -spare 5'!$E$268</definedName>
    <definedName name="m8_bus_cont_sms_basic_tariff">'[2]Market Scenario 8 -spare 5'!$E$236</definedName>
    <definedName name="m8_bus_cont_sms_int_incl">'[2]Market Scenario 8 -spare 5'!$E$270</definedName>
    <definedName name="m8_bus_cont_sms_int_tariff">'[2]Market Scenario 8 -spare 5'!$E$238</definedName>
    <definedName name="m8_bus_cont_sms_usage">'[2]Market Scenario 8 -spare 5'!$E$215</definedName>
    <definedName name="m8_bus_cont_sms_VAS_incl">'[2]Market Scenario 8 -spare 5'!$E$269</definedName>
    <definedName name="m8_bus_cont_sms_VAS_tariff">'[2]Market Scenario 8 -spare 5'!$E$237</definedName>
    <definedName name="m8_bus_cont_tariff_roam">'[2]Market Scenario 8 -spare 5'!$E$201</definedName>
    <definedName name="m8_bus_cont_v_int">'[2]Market Scenario 8 -spare 5'!$E$97</definedName>
    <definedName name="m8_bus_cont_v_off_M_F">'[2]Market Scenario 8 -spare 5'!$E$92:$G$92</definedName>
    <definedName name="m8_bus_cont_v_off_M_M">'[2]Market Scenario 8 -spare 5'!$E$94</definedName>
    <definedName name="m8_bus_cont_v_off_onnet">'[2]Market Scenario 8 -spare 5'!$E$96</definedName>
    <definedName name="m8_bus_cont_v_peak_M_F">'[2]Market Scenario 8 -spare 5'!$E$91:$G$91</definedName>
    <definedName name="m8_bus_cont_v_peak_M_M">'[2]Market Scenario 8 -spare 5'!$E$93</definedName>
    <definedName name="m8_bus_cont_v_peak_onnet">'[2]Market Scenario 8 -spare 5'!$E$95</definedName>
    <definedName name="m8_bus_cont_v_roam">'[2]Market Scenario 8 -spare 5'!$E$187</definedName>
    <definedName name="m8_bus_d_tariff_chg">'[2]Market Scenario 8 -spare 5'!$E$327:$T$327</definedName>
    <definedName name="m8_bus_d_usage_chg">'[2]Market Scenario 8 -spare 5'!$E$307:$T$307</definedName>
    <definedName name="m8_bus_min_incl_chg_pct">'[2]Market Scenario 8 -spare 5'!$E$158:$T$158</definedName>
    <definedName name="m8_bus_ppd_d_usage">'[2]Market Scenario 8 -spare 5'!$E$300</definedName>
    <definedName name="m8_bus_ppd_high_off_d_tariff">'[2]Market Scenario 8 -spare 5'!$E$326</definedName>
    <definedName name="m8_bus_ppd_high_peak_d_tariff">'[2]Market Scenario 8 -spare 5'!$E$325</definedName>
    <definedName name="m8_bus_ppd_low_off_d_tariff">'[2]Market Scenario 8 -spare 5'!$E$324</definedName>
    <definedName name="m8_bus_ppd_low_peak_d_tariff">'[2]Market Scenario 8 -spare 5'!$E$323</definedName>
    <definedName name="m8_bus_ppd_min_incl_int">'[2]Market Scenario 8 -spare 5'!$E$157</definedName>
    <definedName name="m8_bus_ppd_min_incl_M_F">'[2]Market Scenario 8 -spare 5'!$E$154</definedName>
    <definedName name="m8_bus_ppd_min_incl_M_M">'[2]Market Scenario 8 -spare 5'!$E$155</definedName>
    <definedName name="m8_bus_ppd_min_incl_onnet">'[2]Market Scenario 8 -spare 5'!$E$156</definedName>
    <definedName name="m8_bus_ppd_min_incl_total">'[2]Market Scenario 8 -spare 5'!$E$153</definedName>
    <definedName name="m8_bus_ppd_sms_basic_incl">'[2]Market Scenario 8 -spare 5'!$E$272</definedName>
    <definedName name="m8_bus_ppd_sms_basic_tariff">'[2]Market Scenario 8 -spare 5'!$E$240</definedName>
    <definedName name="m8_bus_ppd_sms_int_incl">'[2]Market Scenario 8 -spare 5'!$E$274</definedName>
    <definedName name="m8_bus_ppd_sms_int_tariff">'[2]Market Scenario 8 -spare 5'!$E$242</definedName>
    <definedName name="m8_bus_ppd_sms_VAS_incl">'[2]Market Scenario 8 -spare 5'!$E$273</definedName>
    <definedName name="m8_bus_ppd_sms_VAS_tariff">'[2]Market Scenario 8 -spare 5'!$E$241</definedName>
    <definedName name="m8_bus_ppd_tariff_roam">'[2]Market Scenario 8 -spare 5'!$E$202</definedName>
    <definedName name="m8_bus_ppd_v_int">'[2]Market Scenario 8 -spare 5'!$E$105</definedName>
    <definedName name="m8_bus_ppd_v_off_M_F">'[2]Market Scenario 8 -spare 5'!$E$100:$G$100</definedName>
    <definedName name="m8_bus_ppd_v_off_M_M">'[2]Market Scenario 8 -spare 5'!$E$102</definedName>
    <definedName name="m8_bus_ppd_v_off_onnet">'[2]Market Scenario 8 -spare 5'!$E$104</definedName>
    <definedName name="m8_bus_ppd_v_peak_M_F">'[2]Market Scenario 8 -spare 5'!$E$99:$G$99</definedName>
    <definedName name="m8_bus_ppd_v_peak_M_M">'[2]Market Scenario 8 -spare 5'!$E$101</definedName>
    <definedName name="m8_bus_ppd_v_peak_onnet">'[2]Market Scenario 8 -spare 5'!$E$103</definedName>
    <definedName name="m8_bus_ppd_v_roam">'[2]Market Scenario 8 -spare 5'!$E$188</definedName>
    <definedName name="m8_bus_ppsms_sms_usage">'[2]Market Scenario 8 -spare 5'!$E$216</definedName>
    <definedName name="m8_bus_sms_incl_chg">'[2]Market Scenario 8 -spare 5'!$E$275:$T$275</definedName>
    <definedName name="m8_bus_sms_tariff_chg">'[2]Market Scenario 8 -spare 5'!$E$243:$T$243</definedName>
    <definedName name="m8_bus_sms_usage_chg">'[2]Market Scenario 8 -spare 5'!$E$223:$T$223</definedName>
    <definedName name="m8_bus_tariff_roam_chg">'[2]Market Scenario 8 -spare 5'!$E$203:$T$203</definedName>
    <definedName name="m8_bus_v_roam_chg">'[2]Market Scenario 8 -spare 5'!$E$189:$T$189</definedName>
    <definedName name="m8_churn">'[2]Market Scenario 8 -spare 5'!$E$15:$T$37</definedName>
    <definedName name="m8_cont_chg">'[2]Market Scenario 8 -spare 5'!$E$90:$T$90</definedName>
    <definedName name="m8_conxn_bus_contract">'[2]Market Scenario 8 -spare 5'!$E$79</definedName>
    <definedName name="m8_conxn_bus_prepay">'[2]Market Scenario 8 -spare 5'!$E$82</definedName>
    <definedName name="m8_conxn_expat_contract">'[2]Market Scenario 8 -spare 5'!$E$80</definedName>
    <definedName name="m8_conxn_expat_prepay">'[2]Market Scenario 8 -spare 5'!$E$83</definedName>
    <definedName name="m8_conxn_fee_annual_change">'[2]Market Scenario 8 -spare 5'!$E$85</definedName>
    <definedName name="m8_conxn_resi_contract">'[2]Market Scenario 8 -spare 5'!$E$81</definedName>
    <definedName name="m8_conxn_resi_prepay">'[2]Market Scenario 8 -spare 5'!$E$84</definedName>
    <definedName name="m8_d_off_pct">'[2]Market Scenario 8 -spare 5'!$E$313:$T$313</definedName>
    <definedName name="m8_d_peak_pct">'[2]Market Scenario 8 -spare 5'!$E$312:$T$312</definedName>
    <definedName name="m8_dist_channel_deal">'[2]Market Scenario 8 -spare 5'!$E$385</definedName>
    <definedName name="m8_dist_channel_whole">'[2]Market Scenario 8 -spare 5'!$E$384</definedName>
    <definedName name="m8_expat_cont_d_usage">'[2]Market Scenario 8 -spare 5'!$E$301</definedName>
    <definedName name="m8_expat_cont_high_off_d_tariff">'[2]Market Scenario 8 -spare 5'!$E$333</definedName>
    <definedName name="m8_expat_cont_high_peak_d_tariff">'[2]Market Scenario 8 -spare 5'!$E$332</definedName>
    <definedName name="m8_expat_cont_low_off_d_tariff">'[2]Market Scenario 8 -spare 5'!$E$331</definedName>
    <definedName name="m8_expat_cont_low_peak_d_tariff">'[2]Market Scenario 8 -spare 5'!$E$330</definedName>
    <definedName name="m8_expat_cont_min_incl_int">'[2]Market Scenario 8 -spare 5'!$E$164</definedName>
    <definedName name="m8_expat_cont_min_incl_M_F">'[2]Market Scenario 8 -spare 5'!$E$161:$G$161</definedName>
    <definedName name="m8_expat_cont_min_incl_M_M">'[2]Market Scenario 8 -spare 5'!$E$162</definedName>
    <definedName name="m8_expat_cont_min_incl_onnet">'[2]Market Scenario 8 -spare 5'!$E$163</definedName>
    <definedName name="m8_expat_cont_min_incl_total">'[2]Market Scenario 8 -spare 5'!$E$159</definedName>
    <definedName name="m8_expat_cont_sms_basic_incl">'[2]Market Scenario 8 -spare 5'!$E$278</definedName>
    <definedName name="m8_expat_cont_sms_basic_tariff">'[2]Market Scenario 8 -spare 5'!$E$246</definedName>
    <definedName name="m8_expat_cont_sms_int_incl">'[2]Market Scenario 8 -spare 5'!$E$280</definedName>
    <definedName name="m8_expat_cont_sms_int_tariff">'[2]Market Scenario 8 -spare 5'!$E$248</definedName>
    <definedName name="m8_expat_cont_sms_usage">'[2]Market Scenario 8 -spare 5'!$E$217</definedName>
    <definedName name="m8_expat_cont_sms_VAS_incl">'[2]Market Scenario 8 -spare 5'!$E$279</definedName>
    <definedName name="m8_expat_cont_sms_VAS_tariff">'[2]Market Scenario 8 -spare 5'!$E$247</definedName>
    <definedName name="m8_expat_cont_tariff_roam">'[2]Market Scenario 8 -spare 5'!$E$205</definedName>
    <definedName name="m8_expat_cont_v_int">'[2]Market Scenario 8 -spare 5'!$E$115</definedName>
    <definedName name="m8_expat_cont_v_off_M_F">'[2]Market Scenario 8 -spare 5'!$E$110:$G$110</definedName>
    <definedName name="m8_expat_cont_v_off_M_M">'[2]Market Scenario 8 -spare 5'!$E$112</definedName>
    <definedName name="m8_expat_cont_v_off_onnet">'[2]Market Scenario 8 -spare 5'!$E$114</definedName>
    <definedName name="m8_expat_cont_v_peak_M_F">'[2]Market Scenario 8 -spare 5'!$E$109:$G$109</definedName>
    <definedName name="m8_expat_cont_v_peak_M_M">'[2]Market Scenario 8 -spare 5'!$E$111</definedName>
    <definedName name="m8_expat_cont_v_peak_onnet">'[2]Market Scenario 8 -spare 5'!$E$113</definedName>
    <definedName name="m8_expat_cont_v_roam">'[2]Market Scenario 8 -spare 5'!$E$191</definedName>
    <definedName name="m8_expat_d_tariff_chg">'[2]Market Scenario 8 -spare 5'!$E$339:$T$339</definedName>
    <definedName name="m8_expat_d_usage_chg">'[2]Market Scenario 8 -spare 5'!$E$308:$T$308</definedName>
    <definedName name="m8_expat_min_incl_chg_pct">'[2]Market Scenario 8 -spare 5'!$E$170:$T$170</definedName>
    <definedName name="m8_expat_ppd_d_usage">'[2]Market Scenario 8 -spare 5'!$E$302</definedName>
    <definedName name="m8_expat_ppd_high_off_d_tariff">'[2]Market Scenario 8 -spare 5'!$E$338</definedName>
    <definedName name="m8_expat_ppd_high_peak_d_tariff">'[2]Market Scenario 8 -spare 5'!$E$337</definedName>
    <definedName name="m8_expat_ppd_low_off_d_tariff">'[2]Market Scenario 8 -spare 5'!$E$336</definedName>
    <definedName name="m8_expat_ppd_low_peak_d_tariff">'[2]Market Scenario 8 -spare 5'!$E$335</definedName>
    <definedName name="m8_expat_ppd_min_incl_int">'[2]Market Scenario 8 -spare 5'!$E$169</definedName>
    <definedName name="m8_expat_ppd_min_incl_M_F">'[2]Market Scenario 8 -spare 5'!$E$166</definedName>
    <definedName name="m8_expat_ppd_min_incl_M_M">'[2]Market Scenario 8 -spare 5'!$E$167</definedName>
    <definedName name="m8_expat_ppd_min_incl_onnet">'[2]Market Scenario 8 -spare 5'!$E$168</definedName>
    <definedName name="m8_expat_ppd_min_incl_total">'[2]Market Scenario 8 -spare 5'!$E$165</definedName>
    <definedName name="m8_expat_ppd_sms_basic_incl">'[2]Market Scenario 8 -spare 5'!$E$282</definedName>
    <definedName name="m8_expat_ppd_sms_basic_tariff">'[2]Market Scenario 8 -spare 5'!$E$250</definedName>
    <definedName name="m8_expat_ppd_sms_int_incl">'[2]Market Scenario 8 -spare 5'!$E$284</definedName>
    <definedName name="m8_expat_ppd_sms_int_tariff">'[2]Market Scenario 8 -spare 5'!$E$252</definedName>
    <definedName name="m8_expat_ppd_sms_VAS_incl">'[2]Market Scenario 8 -spare 5'!$E$283</definedName>
    <definedName name="m8_expat_ppd_sms_VAS_tariff">'[2]Market Scenario 8 -spare 5'!$E$251</definedName>
    <definedName name="m8_expat_ppd_tariff_roam">'[2]Market Scenario 8 -spare 5'!$E$206</definedName>
    <definedName name="m8_expat_ppd_v_int">'[2]Market Scenario 8 -spare 5'!$E$123</definedName>
    <definedName name="m8_expat_ppd_v_off_M_F">'[2]Market Scenario 8 -spare 5'!$E$118:$G$118</definedName>
    <definedName name="m8_expat_ppd_v_off_M_M">'[2]Market Scenario 8 -spare 5'!$E$120</definedName>
    <definedName name="m8_expat_ppd_v_off_onnet">'[2]Market Scenario 8 -spare 5'!$E$122</definedName>
    <definedName name="m8_expat_ppd_v_peak_M_F">'[2]Market Scenario 8 -spare 5'!$E$117:$G$117</definedName>
    <definedName name="m8_expat_ppd_v_peak_M_M">'[2]Market Scenario 8 -spare 5'!$E$119</definedName>
    <definedName name="m8_expat_ppd_v_peak_onnet">'[2]Market Scenario 8 -spare 5'!$E$121</definedName>
    <definedName name="m8_expat_ppd_v_roam">'[2]Market Scenario 8 -spare 5'!$E$192</definedName>
    <definedName name="m8_expat_ppsms_sms_usage">'[2]Market Scenario 8 -spare 5'!$E$218</definedName>
    <definedName name="m8_expat_sms_incl_chg">'[2]Market Scenario 8 -spare 5'!$E$285:$T$285</definedName>
    <definedName name="m8_expat_sms_tariff_chg">'[2]Market Scenario 8 -spare 5'!$E$253:$T$253</definedName>
    <definedName name="m8_expat_sms_usage_chg">'[2]Market Scenario 8 -spare 5'!$E$224:$T$224</definedName>
    <definedName name="m8_expat_tariff_roam_chg">'[2]Market Scenario 8 -spare 5'!$E$207:$T$207</definedName>
    <definedName name="m8_expat_v_roam_chg">'[2]Market Scenario 8 -spare 5'!$E$193:$T$193</definedName>
    <definedName name="m8_handset_sub_pct">'[2]Market Scenario 8 -spare 5'!$E$388</definedName>
    <definedName name="m8_mthly_chg_annual_change">'[2]Market Scenario 8 -spare 5'!$E$75</definedName>
    <definedName name="m8_mthly_chg_bus_cont">'[2]Market Scenario 8 -spare 5'!$E$72</definedName>
    <definedName name="m8_mthly_chg_expat_cont">'[2]Market Scenario 8 -spare 5'!$E$73</definedName>
    <definedName name="m8_mthly_chg_res_cont">'[2]Market Scenario 8 -spare 5'!$E$74</definedName>
    <definedName name="m8_outgoing_calls">'[2]Market Scenario 8 -spare 5'!$E$355:$T$380</definedName>
    <definedName name="m8_pct_busy_hour">'[2]Market Scenario 8 -spare 5'!$E$390</definedName>
    <definedName name="m8_ppd_chg">'[2]Market Scenario 8 -spare 5'!$E$98:$T$98</definedName>
    <definedName name="m8_res_cont_d_usage">'[2]Market Scenario 8 -spare 5'!$E$303</definedName>
    <definedName name="m8_res_cont_high_off_d_tariff">'[2]Market Scenario 8 -spare 5'!$E$345</definedName>
    <definedName name="m8_res_cont_high_peak_d_tariff">'[2]Market Scenario 8 -spare 5'!$E$344</definedName>
    <definedName name="m8_res_cont_low_off_d_tariff">'[2]Market Scenario 8 -spare 5'!$E$343</definedName>
    <definedName name="m8_res_cont_low_peak_d_tariff">'[2]Market Scenario 8 -spare 5'!$E$342</definedName>
    <definedName name="m8_res_cont_min_incl_int">'[2]Market Scenario 8 -spare 5'!$E$176</definedName>
    <definedName name="m8_res_cont_min_incl_M_F">'[2]Market Scenario 8 -spare 5'!$E$173:$G$173</definedName>
    <definedName name="m8_res_cont_min_incl_M_M">'[2]Market Scenario 8 -spare 5'!$E$174</definedName>
    <definedName name="m8_res_cont_min_incl_onnet">'[2]Market Scenario 8 -spare 5'!$E$175</definedName>
    <definedName name="m8_res_cont_min_incl_total">'[2]Market Scenario 8 -spare 5'!$E$171</definedName>
    <definedName name="m8_res_cont_sms_basic_incl">'[2]Market Scenario 8 -spare 5'!$E$288</definedName>
    <definedName name="m8_res_cont_sms_basic_tariff">'[2]Market Scenario 8 -spare 5'!$E$256</definedName>
    <definedName name="m8_res_cont_sms_int_incl">'[2]Market Scenario 8 -spare 5'!$E$290</definedName>
    <definedName name="m8_res_cont_sms_int_tariff">'[2]Market Scenario 8 -spare 5'!$E$258</definedName>
    <definedName name="m8_res_cont_sms_usage">'[2]Market Scenario 8 -spare 5'!$E$219</definedName>
    <definedName name="m8_res_cont_sms_VAS_incl">'[2]Market Scenario 8 -spare 5'!$E$289</definedName>
    <definedName name="m8_res_cont_sms_VAS_tariff">'[2]Market Scenario 8 -spare 5'!$E$257</definedName>
    <definedName name="m8_res_cont_tariff_roam">'[2]Market Scenario 8 -spare 5'!$E$209</definedName>
    <definedName name="m8_res_cont_v_int">'[2]Market Scenario 8 -spare 5'!$E$133</definedName>
    <definedName name="m8_res_cont_v_off_M_F">'[2]Market Scenario 8 -spare 5'!$E$128:$G$128</definedName>
    <definedName name="m8_res_cont_v_off_M_M">'[2]Market Scenario 8 -spare 5'!$E$130</definedName>
    <definedName name="m8_res_cont_v_off_onnet">'[2]Market Scenario 8 -spare 5'!$E$132</definedName>
    <definedName name="m8_res_cont_v_peak_M_F">'[2]Market Scenario 8 -spare 5'!$E$127:$G$127</definedName>
    <definedName name="m8_res_cont_v_peak_M_M">'[2]Market Scenario 8 -spare 5'!$E$129</definedName>
    <definedName name="m8_res_cont_v_peak_onnet">'[2]Market Scenario 8 -spare 5'!$E$131</definedName>
    <definedName name="m8_res_cont_v_roam">'[2]Market Scenario 8 -spare 5'!$E$195</definedName>
    <definedName name="m8_res_d_tariff_chg">'[2]Market Scenario 8 -spare 5'!$E$351:$T$351</definedName>
    <definedName name="m8_res_d_usage_chg">'[2]Market Scenario 8 -spare 5'!$E$309:$T$309</definedName>
    <definedName name="m8_res_min_incl_chg_pct">'[2]Market Scenario 8 -spare 5'!$E$182:$T$182</definedName>
    <definedName name="m8_res_ppd_d_usage">'[2]Market Scenario 8 -spare 5'!$E$304</definedName>
    <definedName name="m8_res_ppd_high_off_d_tariff">'[2]Market Scenario 8 -spare 5'!$E$350</definedName>
    <definedName name="m8_res_ppd_high_peak_d_tariff">'[2]Market Scenario 8 -spare 5'!$E$349</definedName>
    <definedName name="m8_res_ppd_low_off_d_tariff">'[2]Market Scenario 8 -spare 5'!$E$348</definedName>
    <definedName name="m8_res_ppd_low_peak_d_tariff">'[2]Market Scenario 8 -spare 5'!$E$347</definedName>
    <definedName name="m8_res_ppd_min_incl_int">'[2]Market Scenario 8 -spare 5'!$E$181</definedName>
    <definedName name="m8_res_ppd_min_incl_M_F">'[2]Market Scenario 8 -spare 5'!$E$178</definedName>
    <definedName name="m8_res_ppd_min_incl_M_M">'[2]Market Scenario 8 -spare 5'!$E$179</definedName>
    <definedName name="m8_res_ppd_min_incl_onnet">'[2]Market Scenario 8 -spare 5'!$E$180</definedName>
    <definedName name="m8_res_ppd_min_incl_total">'[2]Market Scenario 8 -spare 5'!$E$177</definedName>
    <definedName name="m8_res_ppd_sms_basic_incl">'[2]Market Scenario 8 -spare 5'!$E$292</definedName>
    <definedName name="m8_res_ppd_sms_basic_tariff">'[2]Market Scenario 8 -spare 5'!$E$260</definedName>
    <definedName name="m8_res_ppd_sms_int_incl">'[2]Market Scenario 8 -spare 5'!$E$294</definedName>
    <definedName name="m8_res_ppd_sms_int_tariff">'[2]Market Scenario 8 -spare 5'!$E$262</definedName>
    <definedName name="m8_res_ppd_sms_VAS_incl">'[2]Market Scenario 8 -spare 5'!$E$293</definedName>
    <definedName name="m8_res_ppd_sms_VAS_tariff">'[2]Market Scenario 8 -spare 5'!$E$261</definedName>
    <definedName name="m8_res_ppd_tariff_roam">'[2]Market Scenario 8 -spare 5'!$E$210</definedName>
    <definedName name="m8_res_ppd_v_int">'[2]Market Scenario 8 -spare 5'!$E$141</definedName>
    <definedName name="m8_res_ppd_v_off_M_F">'[2]Market Scenario 8 -spare 5'!$E$136:$G$136</definedName>
    <definedName name="m8_res_ppd_v_off_M_M">'[2]Market Scenario 8 -spare 5'!$E$138</definedName>
    <definedName name="m8_res_ppd_v_off_onnet">'[2]Market Scenario 8 -spare 5'!$E$140</definedName>
    <definedName name="m8_res_ppd_v_peak_M_F">'[2]Market Scenario 8 -spare 5'!$E$135:$G$135</definedName>
    <definedName name="m8_res_ppd_v_peak_M_M">'[2]Market Scenario 8 -spare 5'!$E$137</definedName>
    <definedName name="m8_res_ppd_v_peak_onnet">'[2]Market Scenario 8 -spare 5'!$E$139</definedName>
    <definedName name="m8_res_ppd_v_roam">'[2]Market Scenario 8 -spare 5'!$E$196</definedName>
    <definedName name="m8_res_ppsms_sms_usage">'[2]Market Scenario 8 -spare 5'!$E$220</definedName>
    <definedName name="m8_res_sms_incl_chg">'[2]Market Scenario 8 -spare 5'!$E$295:$T$295</definedName>
    <definedName name="m8_res_sms_tariff_chg">'[2]Market Scenario 8 -spare 5'!$E$263:$T$263</definedName>
    <definedName name="m8_res_sms_usage_chg">'[2]Market Scenario 8 -spare 5'!$E$225:$T$225</definedName>
    <definedName name="m8_res_tariff_roam_chg">'[2]Market Scenario 8 -spare 5'!$E$211:$T$211</definedName>
    <definedName name="m8_res_v_roam_chg">'[2]Market Scenario 8 -spare 5'!$E$197:$T$197</definedName>
    <definedName name="m8_saturation">'[2]Market Scenario 8 -spare 5'!$E$6</definedName>
    <definedName name="m8_share_GA">'[2]Market Scenario 8 -spare 5'!$E$41:$T$50</definedName>
    <definedName name="m8_sms_int_prop">'[2]Market Scenario 8 -spare 5'!$E$230:$T$230</definedName>
    <definedName name="m8_sms_VAS_prop">'[2]Market Scenario 8 -spare 5'!$E$228:$T$228</definedName>
    <definedName name="m8_v_peak_pct_cont">'[2]Market Scenario 8 -spare 5'!$E$52</definedName>
    <definedName name="m8_v_peak_pct_ppd">'[2]Market Scenario 8 -spare 5'!$E$53</definedName>
    <definedName name="m8_voice_usage_bus_cont">'[2]Market Scenario 8 -spare 5'!$E$58</definedName>
    <definedName name="m8_voice_usage_bus_ppd">'[2]Market Scenario 8 -spare 5'!$E$59</definedName>
    <definedName name="m8_voice_usage_cont_chg">'[2]Market Scenario 8 -spare 5'!$E$60:$T$60</definedName>
    <definedName name="m8_voice_usage_expat_cont">'[2]Market Scenario 8 -spare 5'!$E$63</definedName>
    <definedName name="m8_voice_usage_expat_ppd">'[2]Market Scenario 8 -spare 5'!$E$64</definedName>
    <definedName name="m8_voice_usage_ppd_chg">'[2]Market Scenario 8 -spare 5'!$E$61:$T$61</definedName>
    <definedName name="m8_voice_usage_res_cont">'[2]Market Scenario 8 -spare 5'!$E$67</definedName>
    <definedName name="m8_voice_usage_res_ppd">'[2]Market Scenario 8 -spare 5'!$E$68</definedName>
    <definedName name="m8_year_a">'[2]Market Scenario 8 -spare 5'!$E$7</definedName>
    <definedName name="m8_year_b">'[2]Market Scenario 8 -spare 5'!$E$8</definedName>
    <definedName name="m9_bus_cont_d_usage">'[2]Market Scenario 9 -spare 6'!$E$299</definedName>
    <definedName name="m9_bus_cont_high_off_d_tariff">'[2]Market Scenario 9 -spare 6'!$E$321</definedName>
    <definedName name="m9_bus_cont_high_peak_d_tariff">'[2]Market Scenario 9 -spare 6'!$E$320</definedName>
    <definedName name="m9_bus_cont_low_off_d_tariff">'[2]Market Scenario 9 -spare 6'!$E$319</definedName>
    <definedName name="m9_bus_cont_low_peak_d_tariff">'[2]Market Scenario 9 -spare 6'!$E$318</definedName>
    <definedName name="m9_bus_cont_min_incl_int">'[2]Market Scenario 9 -spare 6'!$E$152</definedName>
    <definedName name="m9_bus_cont_min_incl_M_F">'[2]Market Scenario 9 -spare 6'!$E$149:$G$149</definedName>
    <definedName name="m9_bus_cont_min_incl_M_M">'[2]Market Scenario 9 -spare 6'!$E$150</definedName>
    <definedName name="m9_bus_cont_min_incl_onnet">'[2]Market Scenario 9 -spare 6'!$E$151</definedName>
    <definedName name="m9_bus_cont_min_incl_total">'[2]Market Scenario 9 -spare 6'!$E$147</definedName>
    <definedName name="m9_bus_cont_sms_basic_incl">'[2]Market Scenario 9 -spare 6'!$E$268</definedName>
    <definedName name="m9_bus_cont_sms_basic_tariff">'[2]Market Scenario 9 -spare 6'!$E$236</definedName>
    <definedName name="m9_bus_cont_sms_int_incl">'[2]Market Scenario 9 -spare 6'!$E$270</definedName>
    <definedName name="m9_bus_cont_sms_int_tariff">'[2]Market Scenario 9 -spare 6'!$E$238</definedName>
    <definedName name="m9_bus_cont_sms_usage">'[2]Market Scenario 9 -spare 6'!$E$215</definedName>
    <definedName name="m9_bus_cont_sms_VAS_incl">'[2]Market Scenario 9 -spare 6'!$E$269</definedName>
    <definedName name="m9_bus_cont_sms_VAS_tariff">'[2]Market Scenario 9 -spare 6'!$E$237</definedName>
    <definedName name="m9_bus_cont_tariff_roam">'[2]Market Scenario 9 -spare 6'!$E$201</definedName>
    <definedName name="m9_bus_cont_v_int">'[2]Market Scenario 9 -spare 6'!$E$97</definedName>
    <definedName name="m9_bus_cont_v_off_M_F">'[2]Market Scenario 9 -spare 6'!$E$92:$G$92</definedName>
    <definedName name="m9_bus_cont_v_off_M_M">'[2]Market Scenario 9 -spare 6'!$E$94</definedName>
    <definedName name="m9_bus_cont_v_off_onnet">'[2]Market Scenario 9 -spare 6'!$E$96</definedName>
    <definedName name="m9_bus_cont_v_peak_M_F">'[2]Market Scenario 9 -spare 6'!$E$91:$G$91</definedName>
    <definedName name="m9_bus_cont_v_peak_M_M">'[2]Market Scenario 9 -spare 6'!$E$93</definedName>
    <definedName name="m9_bus_cont_v_peak_onnet">'[2]Market Scenario 9 -spare 6'!$E$95</definedName>
    <definedName name="m9_bus_cont_v_roam">'[2]Market Scenario 9 -spare 6'!$E$187</definedName>
    <definedName name="m9_bus_d_tariff_chg">'[2]Market Scenario 9 -spare 6'!$E$327:$T$327</definedName>
    <definedName name="m9_bus_d_usage_chg">'[2]Market Scenario 9 -spare 6'!$E$307:$T$307</definedName>
    <definedName name="m9_bus_min_incl_chg_pct">'[2]Market Scenario 9 -spare 6'!$E$158:$T$158</definedName>
    <definedName name="m9_bus_ppd_d_usage">'[2]Market Scenario 9 -spare 6'!$E$300</definedName>
    <definedName name="m9_bus_ppd_high_off_d_tariff">'[2]Market Scenario 9 -spare 6'!$E$326</definedName>
    <definedName name="m9_bus_ppd_high_peak_d_tariff">'[2]Market Scenario 9 -spare 6'!$E$325</definedName>
    <definedName name="m9_bus_ppd_low_off_d_tariff">'[2]Market Scenario 9 -spare 6'!$E$324</definedName>
    <definedName name="m9_bus_ppd_low_peak_d_tariff">'[2]Market Scenario 9 -spare 6'!$E$323</definedName>
    <definedName name="m9_bus_ppd_min_incl_int">'[2]Market Scenario 9 -spare 6'!$E$157</definedName>
    <definedName name="m9_bus_ppd_min_incl_M_F">'[2]Market Scenario 9 -spare 6'!$E$154</definedName>
    <definedName name="m9_bus_ppd_min_incl_M_M">'[2]Market Scenario 9 -spare 6'!$E$155</definedName>
    <definedName name="m9_bus_ppd_min_incl_onnet">'[2]Market Scenario 9 -spare 6'!$E$156</definedName>
    <definedName name="m9_bus_ppd_min_incl_total">'[2]Market Scenario 9 -spare 6'!$E$153</definedName>
    <definedName name="m9_bus_ppd_sms_basic_incl">'[2]Market Scenario 9 -spare 6'!$E$272</definedName>
    <definedName name="m9_bus_ppd_sms_basic_tariff">'[2]Market Scenario 9 -spare 6'!$E$240</definedName>
    <definedName name="m9_bus_ppd_sms_int_incl">'[2]Market Scenario 9 -spare 6'!$E$274</definedName>
    <definedName name="m9_bus_ppd_sms_int_tariff">'[2]Market Scenario 9 -spare 6'!$E$242</definedName>
    <definedName name="m9_bus_ppd_sms_VAS_incl">'[2]Market Scenario 9 -spare 6'!$E$273</definedName>
    <definedName name="m9_bus_ppd_sms_VAS_tariff">'[2]Market Scenario 9 -spare 6'!$E$241</definedName>
    <definedName name="m9_bus_ppd_tariff_roam">'[2]Market Scenario 9 -spare 6'!$E$202</definedName>
    <definedName name="m9_bus_ppd_v_int">'[2]Market Scenario 9 -spare 6'!$E$105</definedName>
    <definedName name="m9_bus_ppd_v_off_M_F">'[2]Market Scenario 9 -spare 6'!$E$100:$G$100</definedName>
    <definedName name="m9_bus_ppd_v_off_M_M">'[2]Market Scenario 9 -spare 6'!$E$102</definedName>
    <definedName name="m9_bus_ppd_v_off_onnet">'[2]Market Scenario 9 -spare 6'!$E$104</definedName>
    <definedName name="m9_bus_ppd_v_peak_M_F">'[2]Market Scenario 9 -spare 6'!$E$99:$G$99</definedName>
    <definedName name="m9_bus_ppd_v_peak_M_M">'[2]Market Scenario 9 -spare 6'!$E$101</definedName>
    <definedName name="m9_bus_ppd_v_peak_onnet">'[2]Market Scenario 9 -spare 6'!$E$103</definedName>
    <definedName name="m9_bus_ppd_v_roam">'[2]Market Scenario 9 -spare 6'!$E$188</definedName>
    <definedName name="m9_bus_ppsms_sms_usage">'[2]Market Scenario 9 -spare 6'!$E$216</definedName>
    <definedName name="m9_bus_sms_incl_chg">'[2]Market Scenario 9 -spare 6'!$E$275:$T$275</definedName>
    <definedName name="m9_bus_sms_tariff_chg">'[2]Market Scenario 9 -spare 6'!$E$243:$T$243</definedName>
    <definedName name="m9_bus_sms_usage_chg">'[2]Market Scenario 9 -spare 6'!$E$223:$T$223</definedName>
    <definedName name="m9_bus_tariff_roam_chg">'[2]Market Scenario 9 -spare 6'!$E$203:$T$203</definedName>
    <definedName name="m9_bus_v_roam_chg">'[2]Market Scenario 9 -spare 6'!$E$189:$T$189</definedName>
    <definedName name="m9_churn">'[2]Market Scenario 9 -spare 6'!$E$15:$T$37</definedName>
    <definedName name="m9_cont_chg">'[2]Market Scenario 9 -spare 6'!$E$90:$T$90</definedName>
    <definedName name="m9_conxn_bus_contract">'[2]Market Scenario 9 -spare 6'!$E$79</definedName>
    <definedName name="m9_conxn_bus_prepay">'[2]Market Scenario 9 -spare 6'!$E$82</definedName>
    <definedName name="m9_conxn_expat_contract">'[2]Market Scenario 9 -spare 6'!$E$80</definedName>
    <definedName name="m9_conxn_expat_prepay">'[2]Market Scenario 9 -spare 6'!$E$83</definedName>
    <definedName name="m9_conxn_fee_annual_change">'[2]Market Scenario 9 -spare 6'!$E$85</definedName>
    <definedName name="m9_conxn_resi_contract">'[2]Market Scenario 9 -spare 6'!$E$81</definedName>
    <definedName name="m9_conxn_resi_prepay">'[2]Market Scenario 9 -spare 6'!$E$84</definedName>
    <definedName name="m9_d_off_pct">'[2]Market Scenario 9 -spare 6'!$E$313:$T$313</definedName>
    <definedName name="m9_d_peak_pct">'[2]Market Scenario 9 -spare 6'!$E$312:$T$312</definedName>
    <definedName name="m9_dist_channel_deal">'[2]Market Scenario 9 -spare 6'!$E$385</definedName>
    <definedName name="m9_dist_channel_whole">'[2]Market Scenario 9 -spare 6'!$E$384</definedName>
    <definedName name="m9_expat_cont_d_usage">'[2]Market Scenario 9 -spare 6'!$E$301</definedName>
    <definedName name="m9_expat_cont_high_off_d_tariff">'[2]Market Scenario 9 -spare 6'!$E$333</definedName>
    <definedName name="m9_expat_cont_high_peak_d_tariff">'[2]Market Scenario 9 -spare 6'!$E$332</definedName>
    <definedName name="m9_expat_cont_low_off_d_tariff">'[2]Market Scenario 9 -spare 6'!$E$331</definedName>
    <definedName name="m9_expat_cont_low_peak_d_tariff">'[2]Market Scenario 9 -spare 6'!$E$330</definedName>
    <definedName name="m9_expat_cont_min_incl_int">'[2]Market Scenario 9 -spare 6'!$E$164</definedName>
    <definedName name="m9_expat_cont_min_incl_M_F">'[2]Market Scenario 9 -spare 6'!$E$161:$G$161</definedName>
    <definedName name="m9_expat_cont_min_incl_M_M">'[2]Market Scenario 9 -spare 6'!$E$162</definedName>
    <definedName name="m9_expat_cont_min_incl_onnet">'[2]Market Scenario 9 -spare 6'!$E$163</definedName>
    <definedName name="m9_expat_cont_min_incl_total">'[2]Market Scenario 9 -spare 6'!$E$159</definedName>
    <definedName name="m9_expat_cont_sms_basic_incl">'[2]Market Scenario 9 -spare 6'!$E$278</definedName>
    <definedName name="m9_expat_cont_sms_basic_tariff">'[2]Market Scenario 9 -spare 6'!$E$246</definedName>
    <definedName name="m9_expat_cont_sms_int_incl">'[2]Market Scenario 9 -spare 6'!$E$280</definedName>
    <definedName name="m9_expat_cont_sms_int_tariff">'[2]Market Scenario 9 -spare 6'!$E$248</definedName>
    <definedName name="m9_expat_cont_sms_usage">'[2]Market Scenario 9 -spare 6'!$E$217</definedName>
    <definedName name="m9_expat_cont_sms_VAS_incl">'[2]Market Scenario 9 -spare 6'!$E$279</definedName>
    <definedName name="m9_expat_cont_sms_VAS_tariff">'[2]Market Scenario 9 -spare 6'!$E$247</definedName>
    <definedName name="m9_expat_cont_tariff_roam">'[2]Market Scenario 9 -spare 6'!$E$205</definedName>
    <definedName name="m9_expat_cont_v_int">'[2]Market Scenario 9 -spare 6'!$E$115</definedName>
    <definedName name="m9_expat_cont_v_off_M_F">'[2]Market Scenario 9 -spare 6'!$E$110:$G$110</definedName>
    <definedName name="m9_expat_cont_v_off_M_M">'[2]Market Scenario 9 -spare 6'!$E$112</definedName>
    <definedName name="m9_expat_cont_v_off_onnet">'[2]Market Scenario 9 -spare 6'!$E$114</definedName>
    <definedName name="m9_expat_cont_v_peak_M_F">'[2]Market Scenario 9 -spare 6'!$E$109:$G$109</definedName>
    <definedName name="m9_expat_cont_v_peak_M_M">'[2]Market Scenario 9 -spare 6'!$E$111</definedName>
    <definedName name="m9_expat_cont_v_peak_onnet">'[2]Market Scenario 9 -spare 6'!$E$113</definedName>
    <definedName name="m9_expat_cont_v_roam">'[2]Market Scenario 9 -spare 6'!$E$191</definedName>
    <definedName name="m9_expat_d_tariff_chg">'[2]Market Scenario 9 -spare 6'!$E$339:$T$339</definedName>
    <definedName name="m9_expat_d_usage_chg">'[2]Market Scenario 9 -spare 6'!$E$308:$T$308</definedName>
    <definedName name="m9_expat_min_incl_chg_pct">'[2]Market Scenario 9 -spare 6'!$E$170:$T$170</definedName>
    <definedName name="m9_expat_ppd_d_usage">'[2]Market Scenario 9 -spare 6'!$E$302</definedName>
    <definedName name="m9_expat_ppd_high_off_d_tariff">'[2]Market Scenario 9 -spare 6'!$E$338</definedName>
    <definedName name="m9_expat_ppd_high_peak_d_tariff">'[2]Market Scenario 9 -spare 6'!$E$337</definedName>
    <definedName name="m9_expat_ppd_low_off_d_tariff">'[2]Market Scenario 9 -spare 6'!$E$336</definedName>
    <definedName name="m9_expat_ppd_low_peak_d_tariff">'[2]Market Scenario 9 -spare 6'!$E$335</definedName>
    <definedName name="m9_expat_ppd_min_incl_int">'[2]Market Scenario 9 -spare 6'!$E$169</definedName>
    <definedName name="m9_expat_ppd_min_incl_M_F">'[2]Market Scenario 9 -spare 6'!$E$166</definedName>
    <definedName name="m9_expat_ppd_min_incl_M_M">'[2]Market Scenario 9 -spare 6'!$E$167</definedName>
    <definedName name="m9_expat_ppd_min_incl_onnet">'[2]Market Scenario 9 -spare 6'!$E$168</definedName>
    <definedName name="m9_expat_ppd_min_incl_total">'[2]Market Scenario 9 -spare 6'!$E$165</definedName>
    <definedName name="m9_expat_ppd_sms_basic_incl">'[2]Market Scenario 9 -spare 6'!$E$282</definedName>
    <definedName name="m9_expat_ppd_sms_basic_tariff">'[2]Market Scenario 9 -spare 6'!$E$250</definedName>
    <definedName name="m9_expat_ppd_sms_int_incl">'[2]Market Scenario 9 -spare 6'!$E$284</definedName>
    <definedName name="m9_expat_ppd_sms_int_tariff">'[2]Market Scenario 9 -spare 6'!$E$252</definedName>
    <definedName name="m9_expat_ppd_sms_VAS_incl">'[2]Market Scenario 9 -spare 6'!$E$283</definedName>
    <definedName name="m9_expat_ppd_sms_VAS_tariff">'[2]Market Scenario 9 -spare 6'!$E$251</definedName>
    <definedName name="m9_expat_ppd_tariff_roam">'[2]Market Scenario 9 -spare 6'!$E$206</definedName>
    <definedName name="m9_expat_ppd_v_int">'[2]Market Scenario 9 -spare 6'!$E$123</definedName>
    <definedName name="m9_expat_ppd_v_off_M_F">'[2]Market Scenario 9 -spare 6'!$E$118:$G$118</definedName>
    <definedName name="m9_expat_ppd_v_off_M_M">'[2]Market Scenario 9 -spare 6'!$E$120</definedName>
    <definedName name="m9_expat_ppd_v_off_onnet">'[2]Market Scenario 9 -spare 6'!$E$122</definedName>
    <definedName name="m9_expat_ppd_v_peak_M_F">'[2]Market Scenario 9 -spare 6'!$E$117:$G$117</definedName>
    <definedName name="m9_expat_ppd_v_peak_M_M">'[2]Market Scenario 9 -spare 6'!$E$119</definedName>
    <definedName name="m9_expat_ppd_v_peak_onnet">'[2]Market Scenario 9 -spare 6'!$E$121</definedName>
    <definedName name="m9_expat_ppd_v_roam">'[2]Market Scenario 9 -spare 6'!$E$192</definedName>
    <definedName name="m9_expat_ppsms_sms_usage">'[2]Market Scenario 9 -spare 6'!$E$218</definedName>
    <definedName name="m9_expat_sms_incl_chg">'[2]Market Scenario 9 -spare 6'!$E$285:$T$285</definedName>
    <definedName name="m9_expat_sms_tariff_chg">'[2]Market Scenario 9 -spare 6'!$E$253:$T$253</definedName>
    <definedName name="m9_expat_sms_usage_chg">'[2]Market Scenario 9 -spare 6'!$E$224:$T$224</definedName>
    <definedName name="m9_expat_tariff_roam_chg">'[2]Market Scenario 9 -spare 6'!$E$207:$T$207</definedName>
    <definedName name="m9_expat_v_roam_chg">'[2]Market Scenario 9 -spare 6'!$E$193:$T$193</definedName>
    <definedName name="m9_handset_sub_pct">'[2]Market Scenario 9 -spare 6'!$E$388</definedName>
    <definedName name="m9_mthly_chg_annual_change">'[2]Market Scenario 9 -spare 6'!$E$75</definedName>
    <definedName name="m9_mthly_chg_bus_cont">'[2]Market Scenario 9 -spare 6'!$E$72</definedName>
    <definedName name="m9_mthly_chg_expat_cont">'[2]Market Scenario 9 -spare 6'!$E$73</definedName>
    <definedName name="m9_mthly_chg_res_cont">'[2]Market Scenario 9 -spare 6'!$E$74</definedName>
    <definedName name="m9_outgoing_calls">'[2]Market Scenario 9 -spare 6'!$E$355:$T$380</definedName>
    <definedName name="m9_pct_busy_hour">'[2]Market Scenario 9 -spare 6'!$E$390</definedName>
    <definedName name="m9_ppd_chg">'[2]Market Scenario 9 -spare 6'!$E$98:$T$98</definedName>
    <definedName name="m9_res_cont_d_usage">'[2]Market Scenario 9 -spare 6'!$E$303</definedName>
    <definedName name="m9_res_cont_high_off_d_tariff">'[2]Market Scenario 9 -spare 6'!$E$345</definedName>
    <definedName name="m9_res_cont_high_peak_d_tariff">'[2]Market Scenario 9 -spare 6'!$E$344</definedName>
    <definedName name="m9_res_cont_low_off_d_tariff">'[2]Market Scenario 9 -spare 6'!$E$343</definedName>
    <definedName name="m9_res_cont_low_peak_d_tariff">'[2]Market Scenario 9 -spare 6'!$E$342</definedName>
    <definedName name="m9_res_cont_min_incl_int">'[2]Market Scenario 9 -spare 6'!$E$176</definedName>
    <definedName name="m9_res_cont_min_incl_M_F">'[2]Market Scenario 9 -spare 6'!$E$173:$G$173</definedName>
    <definedName name="m9_res_cont_min_incl_M_M">'[2]Market Scenario 9 -spare 6'!$E$174</definedName>
    <definedName name="m9_res_cont_min_incl_onnet">'[2]Market Scenario 9 -spare 6'!$E$175</definedName>
    <definedName name="m9_res_cont_min_incl_total">'[2]Market Scenario 9 -spare 6'!$E$171</definedName>
    <definedName name="m9_res_cont_sms_basic_incl">'[2]Market Scenario 9 -spare 6'!$E$288</definedName>
    <definedName name="m9_res_cont_sms_basic_tariff">'[2]Market Scenario 9 -spare 6'!$E$256</definedName>
    <definedName name="m9_res_cont_sms_int_incl">'[2]Market Scenario 9 -spare 6'!$E$290</definedName>
    <definedName name="m9_res_cont_sms_int_tariff">'[2]Market Scenario 9 -spare 6'!$E$258</definedName>
    <definedName name="m9_res_cont_sms_usage">'[2]Market Scenario 9 -spare 6'!$E$219</definedName>
    <definedName name="m9_res_cont_sms_VAS_incl">'[2]Market Scenario 9 -spare 6'!$E$289</definedName>
    <definedName name="m9_res_cont_sms_VAS_tariff">'[2]Market Scenario 9 -spare 6'!$E$257</definedName>
    <definedName name="m9_res_cont_tariff_roam">'[2]Market Scenario 9 -spare 6'!$E$209</definedName>
    <definedName name="m9_res_cont_v_int">'[2]Market Scenario 9 -spare 6'!$E$133</definedName>
    <definedName name="m9_res_cont_v_off_M_F">'[2]Market Scenario 9 -spare 6'!$E$128:$G$128</definedName>
    <definedName name="m9_res_cont_v_off_M_M">'[2]Market Scenario 9 -spare 6'!$E$130</definedName>
    <definedName name="m9_res_cont_v_off_onnet">'[2]Market Scenario 9 -spare 6'!$E$132</definedName>
    <definedName name="m9_res_cont_v_peak_M_F">'[2]Market Scenario 9 -spare 6'!$E$127:$G$127</definedName>
    <definedName name="m9_res_cont_v_peak_M_M">'[2]Market Scenario 9 -spare 6'!$E$129</definedName>
    <definedName name="m9_res_cont_v_peak_onnet">'[2]Market Scenario 9 -spare 6'!$E$131</definedName>
    <definedName name="m9_res_cont_v_roam">'[2]Market Scenario 9 -spare 6'!$E$195</definedName>
    <definedName name="m9_res_d_tariff_chg">'[2]Market Scenario 9 -spare 6'!$E$351:$T$351</definedName>
    <definedName name="m9_res_d_usage_chg">'[2]Market Scenario 9 -spare 6'!$E$309:$T$309</definedName>
    <definedName name="m9_res_min_incl_chg_pct">'[2]Market Scenario 9 -spare 6'!$E$182:$T$182</definedName>
    <definedName name="m9_res_ppd_d_usage">'[2]Market Scenario 9 -spare 6'!$E$304</definedName>
    <definedName name="m9_res_ppd_high_off_d_tariff">'[2]Market Scenario 9 -spare 6'!$E$350</definedName>
    <definedName name="m9_res_ppd_high_peak_d_tariff">'[2]Market Scenario 9 -spare 6'!$E$349</definedName>
    <definedName name="m9_res_ppd_low_off_d_tariff">'[2]Market Scenario 9 -spare 6'!$E$348</definedName>
    <definedName name="m9_res_ppd_low_peak_d_tariff">'[2]Market Scenario 9 -spare 6'!$E$347</definedName>
    <definedName name="m9_res_ppd_min_incl_int">'[2]Market Scenario 9 -spare 6'!$E$181</definedName>
    <definedName name="m9_res_ppd_min_incl_M_F">'[2]Market Scenario 9 -spare 6'!$E$178</definedName>
    <definedName name="m9_res_ppd_min_incl_M_M">'[2]Market Scenario 9 -spare 6'!$E$179</definedName>
    <definedName name="m9_res_ppd_min_incl_onnet">'[2]Market Scenario 9 -spare 6'!$E$180</definedName>
    <definedName name="m9_res_ppd_min_incl_total">'[2]Market Scenario 9 -spare 6'!$E$177</definedName>
    <definedName name="m9_res_ppd_sms_basic_incl">'[2]Market Scenario 9 -spare 6'!$E$292</definedName>
    <definedName name="m9_res_ppd_sms_basic_tariff">'[2]Market Scenario 9 -spare 6'!$E$260</definedName>
    <definedName name="m9_res_ppd_sms_int_incl">'[2]Market Scenario 9 -spare 6'!$E$294</definedName>
    <definedName name="m9_res_ppd_sms_int_tariff">'[2]Market Scenario 9 -spare 6'!$E$262</definedName>
    <definedName name="m9_res_ppd_sms_VAS_incl">'[2]Market Scenario 9 -spare 6'!$E$293</definedName>
    <definedName name="m9_res_ppd_sms_VAS_tariff">'[2]Market Scenario 9 -spare 6'!$E$261</definedName>
    <definedName name="m9_res_ppd_tariff_roam">'[2]Market Scenario 9 -spare 6'!$E$210</definedName>
    <definedName name="m9_res_ppd_v_int">'[2]Market Scenario 9 -spare 6'!$E$141</definedName>
    <definedName name="m9_res_ppd_v_off_M_F">'[2]Market Scenario 9 -spare 6'!$E$136:$G$136</definedName>
    <definedName name="m9_res_ppd_v_off_M_M">'[2]Market Scenario 9 -spare 6'!$E$138</definedName>
    <definedName name="m9_res_ppd_v_off_onnet">'[2]Market Scenario 9 -spare 6'!$E$140</definedName>
    <definedName name="m9_res_ppd_v_peak_M_F">'[2]Market Scenario 9 -spare 6'!$E$135:$G$135</definedName>
    <definedName name="m9_res_ppd_v_peak_M_M">'[2]Market Scenario 9 -spare 6'!$E$137</definedName>
    <definedName name="m9_res_ppd_v_peak_onnet">'[2]Market Scenario 9 -spare 6'!$E$139</definedName>
    <definedName name="m9_res_ppd_v_roam">'[2]Market Scenario 9 -spare 6'!$E$196</definedName>
    <definedName name="m9_res_ppsms_sms_usage">'[2]Market Scenario 9 -spare 6'!$E$220</definedName>
    <definedName name="m9_res_sms_incl_chg">'[2]Market Scenario 9 -spare 6'!$E$295:$T$295</definedName>
    <definedName name="m9_res_sms_tariff_chg">'[2]Market Scenario 9 -spare 6'!$E$263:$T$263</definedName>
    <definedName name="m9_res_sms_usage_chg">'[2]Market Scenario 9 -spare 6'!$E$225:$T$225</definedName>
    <definedName name="m9_res_tariff_roam_chg">'[2]Market Scenario 9 -spare 6'!$E$211:$T$211</definedName>
    <definedName name="m9_res_v_roam_chg">'[2]Market Scenario 9 -spare 6'!$E$197:$T$197</definedName>
    <definedName name="m9_saturation">'[2]Market Scenario 9 -spare 6'!$E$6</definedName>
    <definedName name="m9_share_GA">'[2]Market Scenario 9 -spare 6'!$E$41:$T$50</definedName>
    <definedName name="m9_sms_int_prop">'[2]Market Scenario 9 -spare 6'!$E$230:$T$230</definedName>
    <definedName name="m9_sms_VAS_prop">'[2]Market Scenario 9 -spare 6'!$E$228:$T$228</definedName>
    <definedName name="m9_v_peak_pct_cont">'[2]Market Scenario 9 -spare 6'!$E$52</definedName>
    <definedName name="m9_v_peak_pct_ppd">'[2]Market Scenario 9 -spare 6'!$E$53</definedName>
    <definedName name="m9_voice_usage_bus_cont">'[2]Market Scenario 9 -spare 6'!$E$58</definedName>
    <definedName name="m9_voice_usage_bus_ppd">'[2]Market Scenario 9 -spare 6'!$E$59</definedName>
    <definedName name="m9_voice_usage_cont_chg">'[2]Market Scenario 9 -spare 6'!$E$60:$T$60</definedName>
    <definedName name="m9_voice_usage_expat_cont">'[2]Market Scenario 9 -spare 6'!$E$63</definedName>
    <definedName name="m9_voice_usage_expat_ppd">'[2]Market Scenario 9 -spare 6'!$E$64</definedName>
    <definedName name="m9_voice_usage_ppd_chg">'[2]Market Scenario 9 -spare 6'!$E$61:$T$61</definedName>
    <definedName name="m9_voice_usage_res_cont">'[2]Market Scenario 9 -spare 6'!$E$67</definedName>
    <definedName name="m9_voice_usage_res_ppd">'[2]Market Scenario 9 -spare 6'!$E$68</definedName>
    <definedName name="m9_year_a">'[2]Market Scenario 9 -spare 6'!$E$7</definedName>
    <definedName name="m9_year_b">'[2]Market Scenario 9 -spare 6'!$E$8</definedName>
    <definedName name="macro_LL_links">[2]Capex!$G$700:$V$700</definedName>
    <definedName name="macro_LL_links_HY">[1]Capex!$G$696:$AB$696</definedName>
    <definedName name="macro_LL_prop">[2]Capex!$G$700:$V$700</definedName>
    <definedName name="macro_mwave_prop">[2]Capex!$G$698:$V$698</definedName>
    <definedName name="macro_mwave_prop_HY">[1]Capex!$G$694:$AB$694</definedName>
    <definedName name="management_fee">[2]OpEx!$D$289:$S$289</definedName>
    <definedName name="management_fee_HY">[1]OpEx!$D$289:$Y$289</definedName>
    <definedName name="market_2001_2012">'[2]Market Share'!$F$6:$U$6</definedName>
    <definedName name="market_scenario_name">'[2]Financial Summary'!$Z$4:$Z$18</definedName>
    <definedName name="marketing_staff">[2]OpEx!$D$47:$S$47</definedName>
    <definedName name="marketing_staff_HY">[1]OpEx!$D$47:$Y$47</definedName>
    <definedName name="MarketShare">'[2]Market Share'!#REF!</definedName>
    <definedName name="mbyte_usage_block">[2]Revenues!$F$522:$U$527</definedName>
    <definedName name="mbyte_usage_block_HY">[1]Revenues!$F$619:$AA$624</definedName>
    <definedName name="micro_capex">[2]Capex!$G$614:$V$614</definedName>
    <definedName name="Micro_capex_HY">[1]Capex!$G$614:$AB$614</definedName>
    <definedName name="micro_cost">[2]Capex!$G$33:$V$33</definedName>
    <definedName name="micro_cost_HY">[1]Capex!$G$33:$AB$33</definedName>
    <definedName name="Micro_macro_capex_HY">[1]Capex!$G$614:$AB$614</definedName>
    <definedName name="micro_site_acqu_capex">[2]Capex!$G$613:$V$613</definedName>
    <definedName name="micro_site_acqu_capex_HY">[1]Capex!$G$613:$AB$613</definedName>
    <definedName name="micro_site_prep_cost">[2]Capex!$G$71:$V$71</definedName>
    <definedName name="micro_site_prep_cost_HY">[1]Capex!$G$71:$AB$71</definedName>
    <definedName name="micropico_LL_links">[2]Capex!$G$701:$V$701</definedName>
    <definedName name="micropico_LL_links_HY">[1]Capex!$G$697:$AB$697</definedName>
    <definedName name="micropico_LL_prop">[2]Capex!$G$701:$V$701</definedName>
    <definedName name="micropico_mwave_prop">[2]Capex!$G$699:$V$699</definedName>
    <definedName name="micropico_mwave_prop_HY">[1]Capex!$G$695:$AB$695</definedName>
    <definedName name="minutes_outgoing_block">[2]Revenues!$F$100:$U$114</definedName>
    <definedName name="misc_capex_HY">[1]Capex!$G$866:$AB$866</definedName>
    <definedName name="monthly_charge">[2]Revenues!$F$736:$U$736</definedName>
    <definedName name="monthly_charge_HY">[1]Revenues!$F$834:$AA$834</definedName>
    <definedName name="months_in_operation">[2]Revenues!$F$95:$U$95</definedName>
    <definedName name="months_in_operation_HY">[1]Revenues!$F$95:$AA$95</definedName>
    <definedName name="months_paid">[2]OpEx!$D$6:$S$14</definedName>
    <definedName name="months_paid_HY">[1]OpEx!$D$6:$Y$14</definedName>
    <definedName name="msc_cap">[2]Capex!$G$14:$V$14</definedName>
    <definedName name="msc_cap_2056">[2]Capex!$G$15:$V$15</definedName>
    <definedName name="msc_cap_2056_HY">[1]Capex!$G$15:$AB$15</definedName>
    <definedName name="msc_cap_5012">[2]Capex!$G$14:$V$14</definedName>
    <definedName name="msc_cap_5012_HY">[1]Capex!$G$14:$AB$14</definedName>
    <definedName name="msc_cap_896">[2]Capex!$G$16:$V$16</definedName>
    <definedName name="msc_cap_896_HY">[1]Capex!$G$16:$AB$16</definedName>
    <definedName name="msc_cap_HY">[1]Capex!$G$14:$AB$14</definedName>
    <definedName name="msc_capex_HY">[1]Capex!$G$102:$AB$102</definedName>
    <definedName name="Msc_installed">[2]Capex!$G$101:$V$101</definedName>
    <definedName name="Msc_installed_HY">[1]Capex!$G$101:$AB$101</definedName>
    <definedName name="mths_in_year_post_licence_award">[2]OpEx!$C$3</definedName>
    <definedName name="mwave.reg.fee.natnl">'[1]licence cost calculation'!$K$45</definedName>
    <definedName name="mwave_backbone_costs">[2]Capex!$G$54:$V$57</definedName>
    <definedName name="mwave_backbone_costs_16mb">[2]Capex!$G$56:$V$56</definedName>
    <definedName name="mwave_backbone_costs_16mb_HY">[1]Capex!$G$56:$AB$56</definedName>
    <definedName name="mwave_backbone_costs_2mb">[2]Capex!$G$54:$V$54</definedName>
    <definedName name="mwave_backbone_costs_2mb_HY">[1]Capex!$G$54:$AB$54</definedName>
    <definedName name="mwave_backbone_costs_32mb">[2]Capex!$G$57:$V$57</definedName>
    <definedName name="mwave_backbone_costs_32mb_HY">[1]Capex!$G$57:$AB$57</definedName>
    <definedName name="mwave_backbone_costs_8mb">[2]Capex!$G$55:$V$55</definedName>
    <definedName name="mwave_backbone_costs_8mb_HY">[1]Capex!$G$55:$AB$55</definedName>
    <definedName name="mwave_cap">[2]Capex!$G$51:$V$51</definedName>
    <definedName name="mwave_cap_HY">[1]Capex!$G$51:$AB$51</definedName>
    <definedName name="mwave_capex_bbone">[2]Capex!$G$847:$V$847</definedName>
    <definedName name="mwave_capex_bbone_HY">[1]Capex!$G$843:$AB$843</definedName>
    <definedName name="mwave_capex_bhaul">[2]Capex!$G$711:$V$711</definedName>
    <definedName name="mwave_capex_bhaul_HY">[1]Capex!$G$707:$AB$707</definedName>
    <definedName name="Names" localSheetId="12">#REF!</definedName>
    <definedName name="Names">#REF!</definedName>
    <definedName name="Net_income">'[2]Funds and Valuation'!$E$31:$T$31</definedName>
    <definedName name="Net_income_HY">'[1]Funds and Valuation (HY)'!$E$28:$Z$28</definedName>
    <definedName name="net_income_mult">'[2]Funds and Valuation'!$C$96</definedName>
    <definedName name="net_maint">[2]OpEx!$D$132:$S$132</definedName>
    <definedName name="net_maint_HY">[1]OpEx!$D$132:$Y$132</definedName>
    <definedName name="network.loading">'[3]Network loading'!$B$4:$I$153</definedName>
    <definedName name="network_plan_staff">[2]OpEx!$D$40:$S$40</definedName>
    <definedName name="network_plan_staff_HY">[1]OpEx!$D$40:$Y$40</definedName>
    <definedName name="new_debt">'[2]Funds and Valuation'!$E$74:$T$74</definedName>
    <definedName name="new_debt_HY">'[1]Funds and Valuation (HY)'!$E$71:$Z$71</definedName>
    <definedName name="new_equity_proportion">'[2]Funds and Valuation'!$E$54:$T$54</definedName>
    <definedName name="new_equity_proportion_HY">'[1]Funds and Valuation (HY)'!$E$51:$Z$51</definedName>
    <definedName name="new_supplier_credit">'[2]Funds and Valuation'!$E$67:$T$67</definedName>
    <definedName name="new_supplier_credit_HY">'[1]Funds and Valuation (HY)'!$E$64:$Z$64</definedName>
    <definedName name="ni_tv">'[2]Funds and Valuation'!$E$96:$T$96</definedName>
    <definedName name="no.of.channels">'[1]licence cost calculation'!$H$26:$H$37</definedName>
    <definedName name="nominal_local_cost_of_aquisition">[2]OpEx!$D$244:$S$246</definedName>
    <definedName name="nominal_usd_salaries">[2]OpEx!$D$87:$S$95</definedName>
    <definedName name="non_net_building_cap_cost">[2]Capex!$G$1000:$V$1000</definedName>
    <definedName name="non_net_building_cap_cost_HY">[1]Capex!$G$1007:$AB$1007</definedName>
    <definedName name="non_net_building_rental_cost">[2]OpEx!$D$308:$S$308</definedName>
    <definedName name="non_net_building_rental_cost_HY">[1]OpEx!$D$309:$Y$309</definedName>
    <definedName name="non_network_building_capex">[2]Capex!$G$1002:$V$1002</definedName>
    <definedName name="non_network_building_capex_HY">[1]Capex!$G$1009:$AB$1009</definedName>
    <definedName name="non_network_building_opex">[2]OpEx!$D$310:$S$310</definedName>
    <definedName name="non_network_building_opex_HY">[1]OpEx!$D$311:$Y$311</definedName>
    <definedName name="non_network_buildings_required">[2]Capex!$G$998:$V$998</definedName>
    <definedName name="non_network_buildings_required_HY">[1]Capex!$G$1005:$AB$1005</definedName>
    <definedName name="non_network_floor_area">[2]Capex!$G$997:$V$997</definedName>
    <definedName name="non_network_floor_area_HY">[1]Capex!$G$1004:$AB$1004</definedName>
    <definedName name="non_network_leased">'[2]Current Inputs'!$C$63</definedName>
    <definedName name="non_network_overhead">[2]Capex!$G$1020:$V$1020</definedName>
    <definedName name="non_network_overhead_HY">[1]Capex!$G$1027:$AB$1027</definedName>
    <definedName name="non_replacable_site">[2]Capex!$G$868:$V$868</definedName>
    <definedName name="non_replacable_site_HY">[1]Capex!$G$864:$AB$864</definedName>
    <definedName name="npv_cash">'[2]Funds and Valuation'!$E$102</definedName>
    <definedName name="NPV_cash_flow">'[2]Funds and Valuation'!$E$90:$T$90</definedName>
    <definedName name="npv_ebitda">'[2]Funds and Valuation'!$E$106</definedName>
    <definedName name="npv_result">'[2]Financial Summary'!$F$23</definedName>
    <definedName name="nss_cap_trend_HY">[1]Capex!$G$77:$AB$77</definedName>
    <definedName name="NSS_depreciation">[2]Depreciation!$V$7:$V$22</definedName>
    <definedName name="number_shops">[2]OpEx!$D$233:$S$233</definedName>
    <definedName name="number_shops_HY">[1]OpEx!$D$233:$Y$233</definedName>
    <definedName name="nw_ops_staff">[2]OpEx!$D$36:$S$36</definedName>
    <definedName name="nw_ops_staff_HY">[1]OpEx!$D$36:$Y$36</definedName>
    <definedName name="Omantel">'[2]License Scenario 2- fast rollou'!$E$5</definedName>
    <definedName name="omc_cap_HY">[1]Capex!$G$41:$AB$41</definedName>
    <definedName name="omcr_cap">[2]Capex!$G$42:$V$42</definedName>
    <definedName name="omcr_cap_HY">[1]Capex!$G$42:$AB$42</definedName>
    <definedName name="On_average__the_BTSs_don_t_carry_traffic_to_their_full_capacity__in_terms_of_TRXs__HY">[1]Capex!$G$356:$AB$356</definedName>
    <definedName name="On_average__the_TRXs_don_t_carry_traffic_to_their_full_capacity__in_terms_of_erlangs__HY">[1]Capex!$G$357:$AB$357</definedName>
    <definedName name="onnet_v_traffic_prop">[2]Revenues!$F$170:$U$170</definedName>
    <definedName name="onnet_v_traffic_prop_HY">[1]Revenues!$F$170:$AA$170</definedName>
    <definedName name="operator_name">'[2]Financial Summary'!$AE$4:$AE$10</definedName>
    <definedName name="opex_debtor_days">[2]OpEx!$D$331:$S$331</definedName>
    <definedName name="opex_debtor_days_HY">[1]OpEx!$D$332:$Y$332</definedName>
    <definedName name="opex_payables">[2]OpEx!$D$332:$S$332</definedName>
    <definedName name="opex_payables_HY">[1]OpEx!$D$333:$Y$333</definedName>
    <definedName name="opex_summary">[2]OpEx!$D$313:$S$327</definedName>
    <definedName name="opex_summary_HY">[1]OpEx!$D$314:$Y$328</definedName>
    <definedName name="ops_and_eng_staff">[2]OpEx!$D$41:$S$41</definedName>
    <definedName name="ops_and_eng_staff_HY">[1]OpEx!$D$41:$Y$41</definedName>
    <definedName name="oss_hware">[2]Capex!$G$41:$V$41</definedName>
    <definedName name="oss_hware_HY">[1]Capex!$G$41:$AB$41</definedName>
    <definedName name="oss_sware_per_bsc">[2]Capex!$G$43:$V$43</definedName>
    <definedName name="oss_sware_per_bsc_HY">[1]Capex!$G$43:$AB$43</definedName>
    <definedName name="oss_sware_per_trx">[2]Capex!$G$42:$V$42</definedName>
    <definedName name="oss_sware_per_trx_HY">[1]Capex!$G$42:$AB$42</definedName>
    <definedName name="other_nss_capex">[2]Capex!$G$147:$V$147</definedName>
    <definedName name="other_nss_capex_HY">[1]Capex!$G$147:$AB$147</definedName>
    <definedName name="other_principal_repayment">'[2]Funds and Valuation'!$E$77:$T$77</definedName>
    <definedName name="other_principal_repayment_HY">'[1]Funds and Valuation (HY)'!$E$74:$Z$74</definedName>
    <definedName name="outgoing_mins_int">[2]Revenues!$F$168:$U$168</definedName>
    <definedName name="outgoing_mins_int_HY">[1]Revenues!$F$168:$AA$168</definedName>
    <definedName name="outgoing_mins_to_fixed">[2]Revenues!$F$165:$U$165</definedName>
    <definedName name="outgoing_mins_to_fixed_HY">[1]Revenues!$F$165:$AA$165</definedName>
    <definedName name="outgoing_mins_to_mobile">[2]Revenues!$F$166:$U$166</definedName>
    <definedName name="outgoing_mins_to_mobile_HY">[1]Revenues!$F$166:$AA$166</definedName>
    <definedName name="outgoing_mins_to_own">[2]Revenues!$F$167:$U$167</definedName>
    <definedName name="outgoing_mins_to_own_HY">[1]Revenues!$F$167:$AA$167</definedName>
    <definedName name="outgoing_sms_average_minutes">[2]Revenues!$F$420:$U$420</definedName>
    <definedName name="outgoing_sms_average_minutes_HY">[1]Revenues!$F$488:$AA$488</definedName>
    <definedName name="outgoing_SMS_per_month">[2]Revenues!$F$417:$U$417</definedName>
    <definedName name="outgoing_SMS_per_month_HY">[1]Revenues!$F$485:$AA$485</definedName>
    <definedName name="outgoing_voice_average_minutes">[2]Revenues!$F$120:$U$120</definedName>
    <definedName name="outgoing_voice_average_minutes_HY">[1]Revenues!$F$120:$AA$120</definedName>
    <definedName name="outgoing_voice_bus_cont">[2]Revenues!$F$100:$U$100</definedName>
    <definedName name="outgoing_voice_bus_cont_HY">[1]Revenues!$F$100:$AA$100</definedName>
    <definedName name="outgoing_voice_bus_ppd">[2]Revenues!$F$101:$U$101</definedName>
    <definedName name="outgoing_voice_bus_ppd_HY">[1]Revenues!$F$101:$AA$101</definedName>
    <definedName name="outgoing_voice_expat_cont">[2]Revenues!$F$105:$U$105</definedName>
    <definedName name="outgoing_voice_expat_cont_HY">[1]Revenues!$F$105:$AA$105</definedName>
    <definedName name="outgoing_voice_expat_ppd">[2]Revenues!$F$106:$U$106</definedName>
    <definedName name="outgoing_voice_expat_ppd_HY">[1]Revenues!$F$106:$AA$106</definedName>
    <definedName name="outgoing_voice_res_cont">[2]Revenues!$F$110:$U$110</definedName>
    <definedName name="outgoing_voice_res_cont_HY">[1]Revenues!$F$110:$AA$110</definedName>
    <definedName name="outgoing_voice_res_ppd">[2]Revenues!$F$111:$U$111</definedName>
    <definedName name="outgoing_voice_res_ppd_HY">[1]Revenues!$F$111:$AA$111</definedName>
    <definedName name="own_subs_roam_min">[2]Revenues!$F$709:$U$709</definedName>
    <definedName name="own_subs_roam_min_HY">[1]Revenues!$F$807:$AA$807</definedName>
    <definedName name="payables">'[2]Funds and Valuation'!$E$36:$T$36</definedName>
    <definedName name="payables_HY">'[1]Funds and Valuation (HY)'!$E$33:$Z$33</definedName>
    <definedName name="payback_period">'[2]Funds and Valuation'!$E$122</definedName>
    <definedName name="paz" localSheetId="12">#REF!</definedName>
    <definedName name="paz">#REF!</definedName>
    <definedName name="peak_funding">'[2]Funds and Valuation'!$E$123</definedName>
    <definedName name="peak_funding_year">'[2]Funds and Valuation'!$E$124</definedName>
    <definedName name="peak_incoming_flagfall">[2]Revenues!$F$629:$U$629</definedName>
    <definedName name="perp_tv">'[2]Funds and Valuation'!$E$97:$T$97</definedName>
    <definedName name="physical_pop_coverage">'[2]Market Share'!$F$10:$U$10</definedName>
    <definedName name="physical_pop_coverage_HY">'[1]Market Share'!$F$10:$AA$10</definedName>
    <definedName name="pi_ebitda">'[2]Funds and Valuation'!$E$135</definedName>
    <definedName name="pico_capex">[2]Capex!$G$621:$V$621</definedName>
    <definedName name="pico_capex_HY">[1]Capex!$G$621:$AB$621</definedName>
    <definedName name="pico_cost">[2]Capex!$G$32:$V$32</definedName>
    <definedName name="pico_cost_HY">[1]Capex!$G$32:$AB$32</definedName>
    <definedName name="Pico_macro_capex_HY">[1]Capex!$G$621:$AB$621</definedName>
    <definedName name="pico_site_acqu_capex">[2]Capex!$G$620:$V$620</definedName>
    <definedName name="pico_site_acqu_capex_HY">[1]Capex!$G$620:$AB$620</definedName>
    <definedName name="pico_site_prep_cost">[2]Capex!$G$70:$V$70</definedName>
    <definedName name="pico_site_prep_cost_HY">[1]Capex!$G$70:$AB$70</definedName>
    <definedName name="pop_density">'[2]Geographic Data'!$E$40:$E$1583</definedName>
    <definedName name="Pop_nonOMani_2003">[1]Market!$N$32</definedName>
    <definedName name="Pop_Omani_2003">[1]Market!$N$31</definedName>
    <definedName name="Pop_to_use">'[1]Macro-economic Assumptions'!$R$5</definedName>
    <definedName name="power_cool">[2]Capex!$G$661:$V$661</definedName>
    <definedName name="power_cool_HY">[1]Capex!$G$657:$AB$657</definedName>
    <definedName name="ppd_GA">[2]Revenues!$F$73:$U$73</definedName>
    <definedName name="ppd_GA_HY">[1]Revenues!$F$73:$AA$73</definedName>
    <definedName name="prepaid_average_tariff_per_minute">[2]Revenues!$F$352:$U$352</definedName>
    <definedName name="prepaid_dealer_commision_cost">[2]OpEx!$D$254:$S$254</definedName>
    <definedName name="prepaid_dealer_commision_cost_HY">[1]OpEx!$D$254:$Y$254</definedName>
    <definedName name="prepay_billed_revenue">[2]Revenues!$F$744:$U$744</definedName>
    <definedName name="prepay_billed_revenue_HY">[1]Revenues!$F$842:$AA$842</definedName>
    <definedName name="PriceListAbbrevs">'[5]PRICE LIST MASTER'!$D$943:$D$952</definedName>
    <definedName name="Print_Area_Reset">OFFSET('[4]Capex details'!$B:$F,2,0,COUNTA('[4]Capex details'!$B:$B)+1)</definedName>
    <definedName name="Print_Area_Reset_2" localSheetId="12">OFFSET(#REF!,2,0,COUNTA(#REF!)+1)</definedName>
    <definedName name="Print_Area_Reset_2">OFFSET(#REF!,2,0,COUNTA(#REF!)+1)</definedName>
    <definedName name="public_bh_proportion_HY">[1]Capex!$G$171:$AB$171</definedName>
    <definedName name="public_bhe">[2]Capex!$G$205:$V$205</definedName>
    <definedName name="public_bhe_HY">[1]Capex!$G$205:$AB$205</definedName>
    <definedName name="public_bhe_per_sub">[2]Capex!$G$188:$V$191</definedName>
    <definedName name="public_bhe_per_sub_HY">[1]Capex!$G$188:$AB$193</definedName>
    <definedName name="public_bhe_SMS">[2]Capex!$G$185:$V$185</definedName>
    <definedName name="public_bhe_SMS_HY">[1]Capex!$G$185:$AB$185</definedName>
    <definedName name="public_bhe_voice">[2]Capex!$G$205:$V$205</definedName>
    <definedName name="public_busy_days_per_month_HY">[1]Capex!$G$170:$AB$170</definedName>
    <definedName name="public_eoy_subs">[2]Capex!$G$197:$V$202</definedName>
    <definedName name="public_eoy_subs_HY">[1]Capex!$G$197:$AB$202</definedName>
    <definedName name="public_minutes_per_sub">[2]Capex!$G$163:$V$168</definedName>
    <definedName name="public_minutes_per_sub_HY">[1]Capex!$G$163:$AB$168</definedName>
    <definedName name="radio_network_cum_capex_HY">[1]Capex!$G$957:$AB$957</definedName>
    <definedName name="real_local_salaries">[2]OpEx!$D$72:$S$80</definedName>
    <definedName name="real_local_salaries_HY">[1]OpEx!$D$72:$Y$80</definedName>
    <definedName name="receivables">[2]Revenues!$F$794:$U$794</definedName>
    <definedName name="receivables_hy">[1]Revenues!$F$892:$AA$892</definedName>
    <definedName name="rental_revenue">[2]Revenues!$F$736:$U$736</definedName>
    <definedName name="rented_sites">[2]OpEx!$D$136:$S$140</definedName>
    <definedName name="rented_sites_HY">[1]OpEx!$D$136:$Y$140</definedName>
    <definedName name="repayment_rate">'[2]Funds and Valuation'!$C$77</definedName>
    <definedName name="repl_cum_capex_HY">[1]Capex!$G$961:$AB$961</definedName>
    <definedName name="replace_BSS">[2]Capex!$G$892:$V$892</definedName>
    <definedName name="replace_misc">[2]Capex!$G$894:$V$894</definedName>
    <definedName name="replace_NSS">[2]Capex!$G$891:$V$891</definedName>
    <definedName name="replace_tran">[2]Capex!$G$893:$V$893</definedName>
    <definedName name="replaceable_capex_HY">[1]Capex!$G$892:$AB$892</definedName>
    <definedName name="replacement_capex_HY">[1]Capex!$G$897:$AB$897</definedName>
    <definedName name="Retail_capex">[2]Capex!$G$1009:$V$1009</definedName>
    <definedName name="retail_debtor_days">[2]Revenues!$F$790:$U$790</definedName>
    <definedName name="Retail_shop_area">[2]OpEx!$D$231</definedName>
    <definedName name="retained_earnings">'[2]Funds and Valuation'!$E$59:$T$59</definedName>
    <definedName name="retained_earnings_HY">'[1]Funds and Valuation (HY)'!$E$56:$Z$56</definedName>
    <definedName name="revenue_due">[2]Revenues!$F$738:$U$738</definedName>
    <definedName name="revenue_due_HY">[1]Revenues!$F$836:$AA$836</definedName>
    <definedName name="rk">'[1]Variable Inputs'!$E$8</definedName>
    <definedName name="rnt_utilisation">[2]Capex!$G$657:$V$657</definedName>
    <definedName name="roam_rev">[2]Revenues!$F$721:$U$721</definedName>
    <definedName name="roam_rev_HY">[1]Revenues!$F$819:$AA$819</definedName>
    <definedName name="roaming_fee_HY">[1]OpEx!$D$191:$Y$191</definedName>
    <definedName name="roaming_minutes">[2]OpEx!$D$190:$S$190</definedName>
    <definedName name="roaming_minutes_HY">[1]OpEx!$D$190:$Y$190</definedName>
    <definedName name="roaming_percentage">[2]OpEx!$D$189:$S$189</definedName>
    <definedName name="roaming_percentage_HY">[1]OpEx!$D$189:$Y$189</definedName>
    <definedName name="routeing.factors">'[7]Summarised RF'!$M$7:$GJ$456</definedName>
    <definedName name="royalty_cost">[2]OpEx!$D$284:$S$284</definedName>
    <definedName name="royalty_cost_HY">[1]OpEx!$D$284:$Y$284</definedName>
    <definedName name="rural_macro_capex">[2]Capex!$G$600:$V$600</definedName>
    <definedName name="Rural_macro_capex_HY">[1]Capex!$G$600:$AB$600</definedName>
    <definedName name="rural_macro_cost">[2]Capex!$G$30:$V$30</definedName>
    <definedName name="rural_macro_cost_HY">[1]Capex!$G$30:$AB$30</definedName>
    <definedName name="rural_macro_site_prep_cost">[2]Capex!$G$68:$V$68</definedName>
    <definedName name="rural_macro_site_prep_cost_HY">[1]Capex!$G$68:$AB$68</definedName>
    <definedName name="rural_site_acqu_capex">[2]Capex!$G$599:$V$599</definedName>
    <definedName name="rural_site_acqu_capex_HY">[1]Capex!$G$599:$AB$599</definedName>
    <definedName name="sales_staff">[2]OpEx!$D$45:$S$45</definedName>
    <definedName name="sales_staff_HY">[1]OpEx!$D$45:$Y$45</definedName>
    <definedName name="sc1_addressable_UMTS">'[2]License Scenario 1- slow rollou'!$E$12:$T$12</definedName>
    <definedName name="sc1_GSM_Cov">'[2]License Scenario 1- slow rollou'!$E$13:$T$13</definedName>
    <definedName name="sc1_GSM_Cov_highway">'[2]License Scenario 1- slow rollou'!$E$14:$T$14</definedName>
    <definedName name="sc1_GSM_GOS">'[2]License Scenario 1- slow rollou'!$E$26</definedName>
    <definedName name="sc1_GSM_reuse">'[2]License Scenario 1- slow rollou'!$E$28</definedName>
    <definedName name="sc1_GSM_Spectrum">'[2]License Scenario 1- slow rollou'!$E$27</definedName>
    <definedName name="sc1_licence">'[2]License Scenario 1- slow rollou'!$E$29:$T$29</definedName>
    <definedName name="sc1_mob_share">'[2]License Scenario 1- slow rollou'!#REF!</definedName>
    <definedName name="sc1_mob_share_array">'[2]License Scenario 1- slow rollou'!$E$29:$T$29</definedName>
    <definedName name="sc1_Network_blocking_prob">'[2]License Scenario 1- slow rollou'!$O$4</definedName>
    <definedName name="sc1_num_operators">'[2]License Scenario 1- slow rollou'!$E$10</definedName>
    <definedName name="sc1_op_lic_fee_array">'[2]License Scenario 1- slow rollou'!$E$17:$E$21</definedName>
    <definedName name="sc1_operator_list">'[2]License Scenario 1- slow rollou'!$E$4:$E$8</definedName>
    <definedName name="sc1_pop_coverage">'[2]License Scenario 1- slow rollou'!$E$11:$T$11</definedName>
    <definedName name="sc2_GSM_Cov">'[2]License Scenario 2- fast rollou'!$E$13:$T$13</definedName>
    <definedName name="sc2_GSM_Cov_highway">'[2]License Scenario 2- fast rollou'!$E$14:$T$14</definedName>
    <definedName name="sc2_GSM_GOS">'[2]License Scenario 2- fast rollou'!$E$26</definedName>
    <definedName name="sc2_GSM_reuse">'[2]License Scenario 2- fast rollou'!$E$28</definedName>
    <definedName name="sc2_GSM_Spectrum">'[2]License Scenario 2- fast rollou'!$E$27</definedName>
    <definedName name="sc2_licence">'[2]License Scenario 2- fast rollou'!$E$29:$T$29</definedName>
    <definedName name="sc2_Network_blocking_prob">'[2]License Scenario 2- fast rollou'!$O$4</definedName>
    <definedName name="sc2_new_operator_flag">'[2]License Scenario 2- fast rollou'!$E$5</definedName>
    <definedName name="sc2_num_operators">'[2]License Scenario 2- fast rollou'!$E$10</definedName>
    <definedName name="sc2_operator_list">'[2]License Scenario 2- fast rollou'!$E$4</definedName>
    <definedName name="sc3_GSM_Cov">'[2]License Scenario 3- spare 1'!$E$13:$T$13</definedName>
    <definedName name="sc3_GSM_Cov_highway">'[2]License Scenario 3- spare 1'!$E$14:$T$14</definedName>
    <definedName name="sc3_GSM_GOS">'[2]License Scenario 3- spare 1'!$E$26</definedName>
    <definedName name="sc3_GSM_reuse">'[2]License Scenario 3- spare 1'!$E$28</definedName>
    <definedName name="sc3_GSM_Spectrum">'[2]License Scenario 3- spare 1'!$E$27</definedName>
    <definedName name="sc3_licence">'[2]License Scenario 3- spare 1'!$E$29:$T$29</definedName>
    <definedName name="sc3_Network_blocking_prob">'[2]License Scenario 3- spare 1'!$O$4</definedName>
    <definedName name="sc3_new_operator_flag">'[2]License Scenario 3- spare 1'!$E$5</definedName>
    <definedName name="sc3_num_operators">'[2]License Scenario 3- spare 1'!$E$10</definedName>
    <definedName name="sc3_op_lic_fee_array">'[2]License Scenario 3- spare 1'!$E$17:$T$21</definedName>
    <definedName name="sc3_operator_list">'[2]License Scenario 3- spare 1'!$E$4</definedName>
    <definedName name="sc4_GSM_Cov">'[2]License Scenario 3- spare 2'!$E$13:$T$13</definedName>
    <definedName name="sc4_GSM_Cov_highway">'[2]License Scenario 3- spare 2'!$E$14:$T$14</definedName>
    <definedName name="sc4_GSM_GOS">'[2]License Scenario 3- spare 2'!$E$26</definedName>
    <definedName name="sc4_GSM_reuse">'[2]License Scenario 3- spare 2'!$E$28</definedName>
    <definedName name="sc4_GSM_Spectrum">'[2]License Scenario 3- spare 2'!$E$27</definedName>
    <definedName name="sc4_licence">'[2]License Scenario 3- spare 2'!$E$29:$T$29</definedName>
    <definedName name="sc4_Network_blocking_prob">'[2]License Scenario 3- spare 2'!$O$4</definedName>
    <definedName name="sc4_new_operator_flag">'[2]License Scenario 3- spare 2'!$E$5</definedName>
    <definedName name="sc4_num_operators">'[2]License Scenario 3- spare 2'!$E$10</definedName>
    <definedName name="sc4_op_lic_fee_array">'[2]License Scenario 3- spare 2'!$E$17:$T$21</definedName>
    <definedName name="sc4_operator_list">'[2]License Scenario 3- spare 2'!$E$4</definedName>
    <definedName name="sc5_GSM_Cov">'[2]License Scenario 3- spare 3'!$E$13:$T$13</definedName>
    <definedName name="sc5_GSM_Cov_highway">'[2]License Scenario 3- spare 3'!$E$14:$T$14</definedName>
    <definedName name="sc5_GSM_GOS">'[2]License Scenario 3- spare 3'!$E$26</definedName>
    <definedName name="sc5_GSM_reuse">'[2]License Scenario 3- spare 3'!$E$28</definedName>
    <definedName name="sc5_GSM_Spectrum">'[2]License Scenario 3- spare 3'!$E$27</definedName>
    <definedName name="sc5_licence">'[2]License Scenario 3- spare 3'!$E$29:$T$29</definedName>
    <definedName name="sc5_Network_blocking_prob">'[2]License Scenario 3- spare 3'!$O$4</definedName>
    <definedName name="sc5_new_operator_flag">'[2]License Scenario 3- spare 3'!$E$5</definedName>
    <definedName name="sc5_num_operators">'[2]License Scenario 3- spare 3'!$E$10</definedName>
    <definedName name="sc5_op_lic_fee_array">'[2]License Scenario 3- spare 3'!$E$17:$T$21</definedName>
    <definedName name="sc5_operator_list">'[2]License Scenario 3- spare 3'!$E$4</definedName>
    <definedName name="sc6_GSM_Cov">'[2]License Scenario 3- spare 4'!$E$13:$T$13</definedName>
    <definedName name="sc6_GSM_Cov_highway">'[2]License Scenario 3- spare 4'!$E$14:$T$14</definedName>
    <definedName name="sc6_GSM_GOS">'[2]License Scenario 3- spare 4'!$E$26</definedName>
    <definedName name="sc6_GSM_reuse">'[2]License Scenario 3- spare 4'!$E$28</definedName>
    <definedName name="sc6_GSM_Spectrum">'[2]License Scenario 3- spare 4'!$E$27</definedName>
    <definedName name="sc6_licence">'[2]License Scenario 3- spare 4'!$E$29:$T$29</definedName>
    <definedName name="sc6_Network_blocking_prob">'[2]License Scenario 3- spare 4'!$O$4</definedName>
    <definedName name="sc6_new_operator_flag">'[2]License Scenario 3- spare 4'!$E$5</definedName>
    <definedName name="sc6_num_operators">'[2]License Scenario 3- spare 4'!$E$10</definedName>
    <definedName name="sc6_op_lic_fee_array">'[2]License Scenario 3- spare 4'!$E$17:$T$21</definedName>
    <definedName name="sc6_operator_list">'[2]License Scenario 3- spare 4'!$E$4</definedName>
    <definedName name="sc7_GSM_Cov">'[2]License Scenario 3- spare 5'!$E$13:$T$13</definedName>
    <definedName name="sc7_GSM_Cov_highway">'[2]License Scenario 3- spare 5'!$E$14:$T$14</definedName>
    <definedName name="sc7_GSM_GOS">'[2]License Scenario 3- spare 5'!$E$26</definedName>
    <definedName name="sc7_GSM_reuse">'[2]License Scenario 3- spare 5'!$E$28</definedName>
    <definedName name="sc7_GSM_Spectrum">'[2]License Scenario 3- spare 5'!$E$27</definedName>
    <definedName name="sc7_licence">'[2]License Scenario 3- spare 5'!$E$29:$T$29</definedName>
    <definedName name="sc7_Network_blocking_prob">'[2]License Scenario 3- spare 5'!$O$4</definedName>
    <definedName name="sc7_new_operator_flag">'[2]License Scenario 3- spare 5'!$E$5</definedName>
    <definedName name="sc7_num_operators">'[2]License Scenario 3- spare 5'!$E$10</definedName>
    <definedName name="sc7_op_lic_fee_array">'[2]License Scenario 3- spare 5'!$E$17:$T$21</definedName>
    <definedName name="sc7_operator_list">'[2]License Scenario 3- spare 5'!$E$4</definedName>
    <definedName name="Scen.service">'[8]INPUT PANEL'!$D$10</definedName>
    <definedName name="scenario_parameter_inputs">'[2]Financial Summary'!$E$5:$E$9</definedName>
    <definedName name="senior_managers">[2]OpEx!$D$53:$S$53</definedName>
    <definedName name="senior_managers_HY">[1]OpEx!$D$53:$Y$53</definedName>
    <definedName name="sens_exchange_rate">'[1]Macro-economic Assumptions'!$D$43:$N$43</definedName>
    <definedName name="sens_exchange_rate_HY">'[1]Macro-economic Assumptions'!$T$43:$AO$43</definedName>
    <definedName name="sens_inflation">'[1]Macro-economic Assumptions'!$D$47:$N$47</definedName>
    <definedName name="sens_inflation_HY">'[1]Macro-economic Assumptions'!$T$47:$AO$47</definedName>
    <definedName name="sens_interest_rate">'[1]Macro-economic Assumptions'!$D$51:$N$51</definedName>
    <definedName name="sens_interest_rate_HY">'[1]Macro-economic Assumptions'!$T$52:$AO$52</definedName>
    <definedName name="sens_pop_growth_nonOmani">'[1]Macro-economic Assumptions'!$D$12:$N$12</definedName>
    <definedName name="sens_pop_growth_nonOmani_HY">'[1]Macro-economic Assumptions'!$T$12:$AO$12</definedName>
    <definedName name="sens_pop_growth_Omani">'[1]Macro-economic Assumptions'!$D$11:$N$11</definedName>
    <definedName name="sens_pop_growth_Omani_HY">'[1]Macro-economic Assumptions'!$T$11:$AO$11</definedName>
    <definedName name="sens_traffic_mult">'[1]Macro-economic Assumptions'!$D$37:$N$37</definedName>
    <definedName name="sens_traffic_mult_absolute">'[1]Macro-economic Assumptions'!$D$38:$N$38</definedName>
    <definedName name="sens_traffic_mult_HY">'[1]Macro-economic Assumptions'!$T$38:$AO$38</definedName>
    <definedName name="sensitivity_on_flag" localSheetId="12">#REF!</definedName>
    <definedName name="sensitivity_on_flag">#REF!</definedName>
    <definedName name="sgsn_cap">[2]Capex!$G$24:$V$24</definedName>
    <definedName name="sgsn_cap_HY">[1]Capex!$G$25:$AB$25</definedName>
    <definedName name="share_holders_funds">'[2]Funds and Valuation'!$E$60:$T$60</definedName>
    <definedName name="share_holders_funds_HY">'[1]Funds and Valuation (HY)'!$E$57:$Z$57</definedName>
    <definedName name="site_acqu_depreciation">[2]Depreciation!$V$73:$V$88</definedName>
    <definedName name="site_equip_depreciation">[2]Depreciation!$V$51:$V$66</definedName>
    <definedName name="site_opex">[2]OpEx!$D$156:$S$156</definedName>
    <definedName name="site_opex_HY">[1]OpEx!$D$156:$Y$156</definedName>
    <definedName name="site_rental_costs">[2]OpEx!$D$142:$S$146</definedName>
    <definedName name="site_rental_costs_HY">[1]OpEx!$D$142:$Y$146</definedName>
    <definedName name="site_sens_factor" localSheetId="12">#REF!</definedName>
    <definedName name="site_sens_factor">#REF!</definedName>
    <definedName name="sites_highway_macro">[2]Capex!$G$447:$V$447</definedName>
    <definedName name="sites_highway_macro_HY">[1]Capex!$G$447:$AB$447</definedName>
    <definedName name="sites_macro">[2]Capex!$G$462:$V$462</definedName>
    <definedName name="sites_macro_HY">[1]Capex!$G$462:$AB$462</definedName>
    <definedName name="sites_micro">[2]Capex!$G$460:$V$460</definedName>
    <definedName name="sites_micro_HY">[1]Capex!$G$460:$AB$460</definedName>
    <definedName name="sites_pico">[2]Capex!$G$461:$V$461</definedName>
    <definedName name="sites_pico_HY">[1]Capex!$G$461:$AB$461</definedName>
    <definedName name="sites_rural_macro">[2]Capex!$G$446:$V$446</definedName>
    <definedName name="sites_rural_macro_HY">[1]Capex!$G$446:$AB$446</definedName>
    <definedName name="sites_suburban_highway">[2]Capex!$G$447:$V$447</definedName>
    <definedName name="sites_suburban_macro">[2]Capex!$G$445:$V$445</definedName>
    <definedName name="sites_suburban_macro_HY">[1]Capex!$G$445:$AB$445</definedName>
    <definedName name="sites_suburban_micro">[2]Capex!$G$450:$V$450</definedName>
    <definedName name="sites_suburban_micro_HY">[1]Capex!$G$450:$AB$450</definedName>
    <definedName name="sites_suburban_pico">[2]Capex!$G$453:$V$453</definedName>
    <definedName name="sites_suburban_pico_HY">[1]Capex!$G$453:$AB$453</definedName>
    <definedName name="sites_suburban_rural">[2]Capex!$G$446:$V$446</definedName>
    <definedName name="sites_urban_macro">[2]Capex!$G$444:$V$444</definedName>
    <definedName name="sites_urban_macro_HY">[1]Capex!$G$444:$AB$444</definedName>
    <definedName name="sites_urban_micro">[2]Capex!$G$449:$V$449</definedName>
    <definedName name="sites_urban_micro_HY">[1]Capex!$G$449:$AB$449</definedName>
    <definedName name="sites_urban_pico">[2]Capex!$G$452:$V$452</definedName>
    <definedName name="sites_urban_pico_HY">[1]Capex!$G$452:$AB$452</definedName>
    <definedName name="SMS_BH_prop">[2]Capex!$G$204:$V$204</definedName>
    <definedName name="SMS_BH_prop_HY">[1]Capex!$G$204:$AB$204</definedName>
    <definedName name="sms_bus_cont">[2]Revenues!$F$401:$U$401</definedName>
    <definedName name="sms_bus_cont_HY">[1]Revenues!$F$469:$AA$469</definedName>
    <definedName name="sms_bus_ppd">[2]Revenues!$F$402:$U$402</definedName>
    <definedName name="sms_bus_ppd_HY">[1]Revenues!$F$470:$AA$470</definedName>
    <definedName name="sms_expat_cont">[2]Revenues!$F$406:$U$406</definedName>
    <definedName name="sms_expat_cont_HY">[1]Revenues!$F$474:$AA$474</definedName>
    <definedName name="sms_expat_ppd">[2]Revenues!$F$407:$U$407</definedName>
    <definedName name="sms_expat_ppd_HY">[1]Revenues!$F$475:$AA$475</definedName>
    <definedName name="sms_int_prop">[2]Revenues!$F$428:$U$428</definedName>
    <definedName name="sms_int_prop_HY">[1]Revenues!$F$496:$AA$496</definedName>
    <definedName name="SMS_per_month">[2]Revenues!$F$417:$U$417</definedName>
    <definedName name="sms_res_cont">[2]Revenues!$F$411:$U$411</definedName>
    <definedName name="sms_res_cont_HY">[1]Revenues!$F$479:$AA$479</definedName>
    <definedName name="sms_res_ppd">[2]Revenues!$F$412:$U$412</definedName>
    <definedName name="sms_res_ppd_HY">[1]Revenues!$F$480:$AA$480</definedName>
    <definedName name="sms_vas_prop">[2]Revenues!$F$426:$U$426</definedName>
    <definedName name="sms_vas_prop_HY">[1]Revenues!$F$494:$AA$494</definedName>
    <definedName name="smsc_cap_HY">[1]Capex!$G$44:$AB$44</definedName>
    <definedName name="social_costs">[2]OpEx!$D$84:$S$84</definedName>
    <definedName name="social_costs_HY">[1]OpEx!$D$84:$Y$84</definedName>
    <definedName name="sp_proportion">[2]OpEx!$D$223:$S$223</definedName>
    <definedName name="staff_salaries">[2]OpEx!$D$87:$S$95</definedName>
    <definedName name="staff_salaries_HY">[1]OpEx!$D$87:$Y$95</definedName>
    <definedName name="suburban_macro_capex">[2]Capex!$G$593:$V$593</definedName>
    <definedName name="Suburban_macro_capex_HY">[1]Capex!$G$593:$AB$593</definedName>
    <definedName name="Suburban_macro_cost">[2]Capex!$G$29:$V$29</definedName>
    <definedName name="Suburban_macro_cost_HY">[1]Capex!$G$29:$AB$29</definedName>
    <definedName name="Suburban_macro_site_prep_cost">[2]Capex!$G$67:$V$67</definedName>
    <definedName name="Suburban_macro_site_prep_cost_HY">[1]Capex!$G$67:$AB$67</definedName>
    <definedName name="suburban_site_acqu_capex">[2]Capex!$G$592:$V$592</definedName>
    <definedName name="suburban_site_acqu_capex_HY">[1]Capex!$G$592:$AB$592</definedName>
    <definedName name="supplier_credit_term">'[2]Funds and Valuation'!$C$70</definedName>
    <definedName name="supplier_interest_rate_HY">'[1]Funds and Valuation (HY)'!$E$65:$Z$65</definedName>
    <definedName name="supplier_principal_repayment">'[2]Funds and Valuation'!$E$70:$T$70</definedName>
    <definedName name="supplier_principal_repayment_HY">'[1]Funds and Valuation (HY)'!$E$67:$Z$67</definedName>
    <definedName name="support_staff">[2]OpEx!$D$25:$S$25</definedName>
    <definedName name="support_staff_HY">[1]OpEx!$D$25:$Y$25</definedName>
    <definedName name="switch_network_cum_capex_HY">[1]Capex!$G$956:$AB$956</definedName>
    <definedName name="switch_space_cost">[2]OpEx!$D$126:$S$126</definedName>
    <definedName name="switch_space_cost_HY">[1]OpEx!$D$126:$Y$126</definedName>
    <definedName name="tariff_sens_factor" localSheetId="12">#REF!</definedName>
    <definedName name="tariff_sens_factor">#REF!</definedName>
    <definedName name="tax_holiday">'[2]Funds and Valuation'!$E$26:$T$26</definedName>
    <definedName name="tax_holiday_HY">'[1]Funds and Valuation (HY)'!$E$23:$Z$23</definedName>
    <definedName name="tax_liability">'[2]Funds and Valuation'!$E$37:$T$37</definedName>
    <definedName name="tax_liability_HY">'[1]Funds and Valuation (HY)'!$E$34:$Z$34</definedName>
    <definedName name="Tax_payable">'[2]Funds and Valuation'!$E$30:$T$30</definedName>
    <definedName name="Tax_payable_HY">'[1]Funds and Valuation (HY)'!$E$27:$Z$27</definedName>
    <definedName name="Tax_rate">'[2]Funds and Valuation'!$C$30</definedName>
    <definedName name="Tax_Shield_HY">'[1]Funds and Valuation (HY)'!$E$25:$Z$25</definedName>
    <definedName name="tax_shield_used">'[2]Funds and Valuation'!$E$29:$T$29</definedName>
    <definedName name="tax_shield_used_HY">'[1]Funds and Valuation (HY)'!$E$26:$Z$26</definedName>
    <definedName name="temp">[2]Cashflow!XFC1048568</definedName>
    <definedName name="Title1" localSheetId="12">#REF!</definedName>
    <definedName name="Title1">#REF!</definedName>
    <definedName name="total_bss_capex_HY">[1]Capex!$G$658:$AB$658</definedName>
    <definedName name="total_call_revenue">[2]Revenues!$F$377:$U$377</definedName>
    <definedName name="total_call_revenue_HY">[1]Revenues!$F$445:$AA$445</definedName>
    <definedName name="Total_cap_ex_HY">'[1]Funds and Valuation (HY)'!$E$11:$Z$11</definedName>
    <definedName name="total_capex_HY">[1]Capex!$G$934:$AB$934</definedName>
    <definedName name="total_ce_space">[2]OpEx!$D$123:$S$123</definedName>
    <definedName name="total_ce_space_HY">[1]OpEx!$D$123:$Y$123</definedName>
    <definedName name="total_corporate_marketing">[2]OpEx!$D$266:$S$266</definedName>
    <definedName name="total_corporate_marketing_HY">[1]OpEx!$D$266:$Y$266</definedName>
    <definedName name="total_data_revenue">[2]Revenues!$F$620:$U$620</definedName>
    <definedName name="total_data_revenue_HY">[1]Revenues!$F$717:$AA$717</definedName>
    <definedName name="total_data_traffic">[2]Capex!$G$215:$V$215</definedName>
    <definedName name="total_data_traffic_HY">[1]Capex!$G$215:$AB$215</definedName>
    <definedName name="total_dense_sites">[2]Capex!$G$966:$V$966</definedName>
    <definedName name="total_dense_sites_HY">[1]Capex!$G$973:$AB$973</definedName>
    <definedName name="total_dep">[2]Depreciation!$E$163:$T$163</definedName>
    <definedName name="total_dep_HY">[1]Depreciation!$E$176:$Z$176</definedName>
    <definedName name="total_depreciation">[2]Capex!$G$957:$V$957</definedName>
    <definedName name="total_depreciation_HY">[1]Capex!$G$964:$AB$964</definedName>
    <definedName name="Total_dividends">'[2]Funds and Valuation'!$E$57:$T$57</definedName>
    <definedName name="Total_dividends_HY">'[1]Funds and Valuation (HY)'!$E$54:$Z$54</definedName>
    <definedName name="Total_Equity">'[2]Funds and Valuation'!$E$56:$T$56</definedName>
    <definedName name="Total_Equity_HY">'[1]Funds and Valuation (HY)'!$E$53:$Z$53</definedName>
    <definedName name="total_headcount">[2]OpEx!$D$67:$S$67</definedName>
    <definedName name="total_headcount_HY">[1]OpEx!$D$67:$Y$67</definedName>
    <definedName name="total_Highway_sites_HY">[1]Capex!$G$976:$AB$976</definedName>
    <definedName name="total_hs_subsidy">[2]OpEx!$D$257:$S$257</definedName>
    <definedName name="total_hs_subsidy_HY">[1]OpEx!$D$257:$Y$257</definedName>
    <definedName name="total_incoming_mins">[2]Revenues!$F$169:$U$169</definedName>
    <definedName name="total_installed_microcells">[2]Capex!$G$971:$V$971</definedName>
    <definedName name="total_installed_microcells_HY">[1]Capex!$G$978:$AB$978</definedName>
    <definedName name="total_installed_picocells">[2]Capex!$G$972:$V$972</definedName>
    <definedName name="total_installed_picocells_HY">[1]Capex!$G$979:$AB$979</definedName>
    <definedName name="total_installed_sites_HY">[1]Capex!$G$980:$AB$980</definedName>
    <definedName name="total_leased_line_opex">[2]OpEx!$D$216:$S$216</definedName>
    <definedName name="total_leased_line_opex_HY">[1]OpEx!$D$216:$Y$216</definedName>
    <definedName name="Total_lines">'[2]Funds and Valuation'!$E$11:$T$11</definedName>
    <definedName name="Total_lines_HY">'[1]Funds and Valuation (HY)'!$E$8:$Z$8</definedName>
    <definedName name="total_macro_sites">[2]Capex!$G$970:$V$970</definedName>
    <definedName name="total_macro_sites_HY">[1]Capex!$G$977:$AB$977</definedName>
    <definedName name="total_mwave_usage_fees">'[1]licence cost calculation'!$E$131:$T$131</definedName>
    <definedName name="total_mwave_usage_fees_HY">'[1]licence cost calculation'!$C$158:$X$158</definedName>
    <definedName name="total_new_equity">'[2]Funds and Valuation'!$E$55:$T$55</definedName>
    <definedName name="total_new_equity_HY">'[1]Funds and Valuation (HY)'!$E$52:$Z$52</definedName>
    <definedName name="total_nss_capex_HY">[1]Capex!$G$156:$AB$156</definedName>
    <definedName name="Total_oper_ex">'[2]Funds and Valuation'!$E$13:$T$13</definedName>
    <definedName name="Total_oper_ex_HY">'[1]Funds and Valuation (HY)'!$E$10:$Z$10</definedName>
    <definedName name="total_opex">[2]OpEx!$D$328:$S$328</definedName>
    <definedName name="total_opex_HY">[1]OpEx!$D$329:$Y$329</definedName>
    <definedName name="total_other_opex">[2]OpEx!$D$300:$S$300</definedName>
    <definedName name="total_other_opex_HY">[1]OpEx!$D$301:$Y$301</definedName>
    <definedName name="total_outgoing_minutes">[2]Revenues!$F$115:$U$115</definedName>
    <definedName name="total_outgoing_minutes_HY">[1]Revenues!$F$115:$AA$115</definedName>
    <definedName name="total_registration_fees">'[1]licence cost calculation'!$E$91:$T$91</definedName>
    <definedName name="total_revenue">[2]Revenues!$F$740:$U$740</definedName>
    <definedName name="total_revenue_HY">[1]Revenues!$F$838:$AA$838</definedName>
    <definedName name="Total_revenues_HY">'[1]Funds and Valuation (HY)'!$E$9:$Z$9</definedName>
    <definedName name="total_Rural_sites_HY">[1]Capex!$G$975:$AB$975</definedName>
    <definedName name="total_salary_cost">[2]OpEx!$D$107:$S$107</definedName>
    <definedName name="total_salary_cost_HY">[1]OpEx!$D$107:$Y$107</definedName>
    <definedName name="Total_site_capex_HY">[1]Capex!$G$628:$AB$628</definedName>
    <definedName name="total_site_rental_costs">[2]OpEx!$D$154:$S$154</definedName>
    <definedName name="total_site_rental_costs_HY">[1]OpEx!$D$154:$Y$154</definedName>
    <definedName name="total_sites_HY">[1]OpEx!$D$21:$Y$21</definedName>
    <definedName name="total_sites_installed">[2]Capex!$G$970:$V$970</definedName>
    <definedName name="total_sms_revenue">[2]Revenues!$F$517:$U$517</definedName>
    <definedName name="total_sms_revenue_HY">[1]Revenues!$F$614:$AA$614</definedName>
    <definedName name="total_spectrum_fee_HY">'[1]licence cost calculation'!$C$159:$X$159</definedName>
    <definedName name="total_staffing_costs">[2]OpEx!$D$110:$S$110</definedName>
    <definedName name="total_staffing_costs_HY">[1]OpEx!$D$110:$Y$110</definedName>
    <definedName name="total_subscribers">[2]Revenues!$F$25:$U$25</definedName>
    <definedName name="total_subscribers_bus">[2]Revenues!$E$14:$U$14</definedName>
    <definedName name="total_subscribers_HY">[1]Revenues!$F$25:$AA$25</definedName>
    <definedName name="total_subscribers_HY_HY">[1]Revenues!$F$25:$AA$25</definedName>
    <definedName name="total_subscribers_res">[2]Revenues!$F$24:$U$24</definedName>
    <definedName name="total_Suburban_sites_HY">[1]Capex!$G$974:$AB$974</definedName>
    <definedName name="total_survey_fees">'[1]licence cost calculation'!$E$102:$T$102</definedName>
    <definedName name="total_year_end_debt">'[2]Funds and Valuation'!$E$79:$T$79</definedName>
    <definedName name="total_year_end_debt_HY">'[1]Funds and Valuation (HY)'!$E$76:$Z$76</definedName>
    <definedName name="traffic_mult">'[1]Macro-economic Assumptions'!$D$38:$N$38</definedName>
    <definedName name="trans_cap_HY">[1]Capex!$G$46:$AB$46</definedName>
    <definedName name="trans_cap_trend_HY">[1]Capex!$G$691:$AB$691</definedName>
    <definedName name="trans_cum_capex_HY">[1]Capex!$G$959:$AB$959</definedName>
    <definedName name="trans_depreciation">[2]Depreciation!$V$51:$V$66</definedName>
    <definedName name="transmission_capex_HY">[1]Capex!$G$860:$AB$860</definedName>
    <definedName name="trx_capex">[2]Capex!$G$626:$V$626</definedName>
    <definedName name="trx_capex_HY">[1]Capex!$G$626:$AB$626</definedName>
    <definedName name="TRX_cost">[2]Capex!$G$34:$V$34</definedName>
    <definedName name="TRX_cost_HY">[1]Capex!$G$34:$AB$34</definedName>
    <definedName name="TRX_utilisation">[2]Capex!$G$357:$V$357</definedName>
    <definedName name="TRX_utilisation_HY">[1]Capex!$G$357:$AB$357</definedName>
    <definedName name="tv_ebitda">'[2]Funds and Valuation'!$E$103</definedName>
    <definedName name="tv_perp">'[2]Funds and Valuation'!$E$105</definedName>
    <definedName name="TV_years">'[2]Market Scenario 1 - base case'!$I$315</definedName>
    <definedName name="umts_subscribers">'[2]Market Share'!$J$20:$U$20</definedName>
    <definedName name="urban_macro_capex">[2]Capex!$G$586:$V$586</definedName>
    <definedName name="urban_macro_capex_HY">[1]Capex!$G$586:$AB$586</definedName>
    <definedName name="urban_macro_cost">[2]Capex!$G$28:$V$28</definedName>
    <definedName name="urban_macro_cost_HY">[1]Capex!$G$28:$AB$28</definedName>
    <definedName name="urban_macro_site_prep_cost">[2]Capex!$G$66:$V$66</definedName>
    <definedName name="urban_macro_site_prep_cost_HY">[1]Capex!$G$66:$AB$66</definedName>
    <definedName name="urban_site_acqu_capex">[2]Capex!$G$585:$V$585</definedName>
    <definedName name="urban_site_acqu_capex_HY">[1]Capex!$G$585:$AB$585</definedName>
    <definedName name="usage_sens_factor" localSheetId="12">#REF!</definedName>
    <definedName name="usage_sens_factor">#REF!</definedName>
    <definedName name="Use_Base_Case">'[1]Macro-economic Assumptions'!$R$22:$S$23</definedName>
    <definedName name="version_number">'[2]Current Inputs'!$H$8</definedName>
    <definedName name="vms_cap_HY">[1]Capex!$G$45:$AB$45</definedName>
    <definedName name="voice_minutes_per_month">[2]Revenues!$F$115:$U$115</definedName>
    <definedName name="Workbook.Author" localSheetId="12">#REF!</definedName>
    <definedName name="Workbook.Author">#REF!</definedName>
    <definedName name="Workbook.Authors_Email_Address" localSheetId="12">#REF!</definedName>
    <definedName name="Workbook.Authors_Email_Address">#REF!</definedName>
    <definedName name="Workbook.Objective" localSheetId="12">#REF!</definedName>
    <definedName name="Workbook.Objective">#REF!</definedName>
    <definedName name="Workbook.Status">#REF!</definedName>
    <definedName name="Workbook.Title">#REF!</definedName>
    <definedName name="Workbook.Version">#REF!</definedName>
    <definedName name="xRate_to_use">'[1]Macro-economic Assumptions'!$R$7</definedName>
    <definedName name="Year">[2]Revenues!$F$5:$Y$5</definedName>
    <definedName name="year_end_other_debt">'[2]Funds and Valuation'!$E$78:$T$78</definedName>
    <definedName name="year_end_other_debt_HY">'[1]Funds and Valuation (HY)'!$E$75:$Z$75</definedName>
    <definedName name="year_end_supplier_credit">'[2]Funds and Valuation'!$E$71:$T$71</definedName>
    <definedName name="year_end_supplier_credit_HY">'[1]Funds and Valuation (HY)'!$E$68:$Z$68</definedName>
    <definedName name="价格区" localSheetId="12">#REF!</definedName>
    <definedName name="价格区">#REF!</definedName>
    <definedName name="地点区" localSheetId="12">#REF!</definedName>
    <definedName name="地点区">#REF!</definedName>
    <definedName name="配置区" localSheetId="12">#REF!</definedName>
    <definedName name="配置区">#REF!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1" l="1"/>
  <c r="E43" i="1"/>
  <c r="D43" i="1"/>
  <c r="E29" i="7"/>
  <c r="E25" i="7"/>
  <c r="B10" i="1"/>
  <c r="E13" i="1"/>
  <c r="F13" i="1"/>
  <c r="B55" i="12" l="1"/>
  <c r="B54" i="12"/>
  <c r="D54" i="12" s="1"/>
  <c r="B47" i="12"/>
  <c r="B46" i="12"/>
  <c r="B44" i="12"/>
  <c r="B52" i="12" s="1"/>
  <c r="B56" i="12" s="1"/>
  <c r="B39" i="12"/>
  <c r="B38" i="12"/>
  <c r="B36" i="12"/>
  <c r="B35" i="12"/>
  <c r="E9" i="7"/>
  <c r="AE5" i="14"/>
  <c r="AE6" i="14"/>
  <c r="AE7" i="14"/>
  <c r="AE8" i="14"/>
  <c r="AE9" i="14"/>
  <c r="AE10" i="14"/>
  <c r="AE11" i="14"/>
  <c r="AE12" i="14"/>
  <c r="AE13" i="14"/>
  <c r="AE14" i="14"/>
  <c r="AE15" i="14"/>
  <c r="AE4" i="14"/>
  <c r="E6" i="7"/>
  <c r="E5" i="7"/>
  <c r="F40" i="1"/>
  <c r="E40" i="1"/>
  <c r="Y52" i="10"/>
  <c r="Y51" i="10"/>
  <c r="Y50" i="10"/>
  <c r="W50" i="10"/>
  <c r="Z10" i="10"/>
  <c r="Z11" i="10"/>
  <c r="Z12" i="10"/>
  <c r="Z13" i="10"/>
  <c r="Z14" i="10"/>
  <c r="Z9" i="10"/>
  <c r="B48" i="12" l="1"/>
  <c r="Q2" i="7"/>
  <c r="Q61" i="7"/>
  <c r="M61" i="7"/>
  <c r="I61" i="7"/>
  <c r="Q67" i="7"/>
  <c r="M67" i="7"/>
  <c r="I67" i="7"/>
  <c r="Q68" i="7"/>
  <c r="M68" i="7"/>
  <c r="I68" i="7"/>
  <c r="Q66" i="7"/>
  <c r="M66" i="7"/>
  <c r="I66" i="7"/>
  <c r="Q65" i="7"/>
  <c r="M65" i="7"/>
  <c r="I65" i="7"/>
  <c r="Q64" i="7"/>
  <c r="E29" i="3"/>
  <c r="J3" i="13"/>
  <c r="J4" i="13"/>
  <c r="J5" i="13"/>
  <c r="J6" i="13"/>
  <c r="J7" i="13"/>
  <c r="J8" i="13"/>
  <c r="J9" i="13"/>
  <c r="J10" i="13"/>
  <c r="E7" i="7"/>
  <c r="E8" i="7"/>
  <c r="K5" i="14"/>
  <c r="K6" i="14"/>
  <c r="K7" i="14"/>
  <c r="K8" i="14"/>
  <c r="K9" i="14"/>
  <c r="K10" i="14"/>
  <c r="K11" i="14"/>
  <c r="K12" i="14"/>
  <c r="K13" i="14"/>
  <c r="K14" i="14"/>
  <c r="K15" i="14"/>
  <c r="K16" i="14"/>
  <c r="K17" i="14"/>
  <c r="K18" i="14"/>
  <c r="K19" i="14"/>
  <c r="K20" i="14"/>
  <c r="K21" i="14"/>
  <c r="K22" i="14"/>
  <c r="K23" i="14"/>
  <c r="K24" i="14"/>
  <c r="K25" i="14"/>
  <c r="K26" i="14"/>
  <c r="K27" i="14"/>
  <c r="K4" i="14"/>
  <c r="M53" i="3"/>
  <c r="M61" i="3"/>
  <c r="Q53" i="3"/>
  <c r="Q46" i="3"/>
  <c r="Q37" i="3"/>
  <c r="Q19" i="3"/>
  <c r="M19" i="3"/>
  <c r="Q62" i="7"/>
  <c r="Q56" i="7"/>
  <c r="Q46" i="7"/>
  <c r="M46" i="7"/>
  <c r="M62" i="7"/>
  <c r="M56" i="7"/>
  <c r="I62" i="7"/>
  <c r="I56" i="7"/>
  <c r="I46" i="7"/>
  <c r="M46" i="3"/>
  <c r="Q61" i="3"/>
  <c r="Q51" i="3"/>
  <c r="M51" i="3"/>
  <c r="I51" i="3"/>
  <c r="I61" i="3"/>
  <c r="Q17" i="3"/>
  <c r="M17" i="3"/>
  <c r="I17" i="3"/>
  <c r="F32" i="1"/>
  <c r="E32" i="1"/>
  <c r="D32" i="1"/>
  <c r="D13" i="1"/>
  <c r="M5" i="3"/>
  <c r="M6" i="3"/>
  <c r="M7" i="3"/>
  <c r="Q24" i="3"/>
  <c r="Q25" i="3"/>
  <c r="Q26" i="3"/>
  <c r="J20" i="12"/>
  <c r="B20" i="12"/>
  <c r="J19" i="12"/>
  <c r="B19" i="12"/>
  <c r="B17" i="12"/>
  <c r="J18" i="12" s="1"/>
  <c r="B13" i="12"/>
  <c r="J13" i="12" s="1"/>
  <c r="J12" i="12"/>
  <c r="B12" i="12"/>
  <c r="J11" i="12"/>
  <c r="B10" i="12"/>
  <c r="J8" i="11"/>
  <c r="J7" i="11"/>
  <c r="J6" i="11"/>
  <c r="J5" i="11"/>
  <c r="J4" i="11"/>
  <c r="A4" i="11"/>
  <c r="A5" i="11" s="1"/>
  <c r="A6" i="11" s="1"/>
  <c r="A7" i="11" s="1"/>
  <c r="J3" i="11"/>
  <c r="T47" i="10"/>
  <c r="S47" i="10"/>
  <c r="G47" i="10"/>
  <c r="Q47" i="10" s="1"/>
  <c r="R47" i="10" s="1"/>
  <c r="T46" i="10"/>
  <c r="S46" i="10"/>
  <c r="G46" i="10"/>
  <c r="Q46" i="10" s="1"/>
  <c r="R46" i="10" s="1"/>
  <c r="T43" i="10"/>
  <c r="S43" i="10"/>
  <c r="Q43" i="10"/>
  <c r="R43" i="10" s="1"/>
  <c r="T42" i="10"/>
  <c r="S42" i="10"/>
  <c r="Q42" i="10"/>
  <c r="R42" i="10" s="1"/>
  <c r="T39" i="10"/>
  <c r="S39" i="10"/>
  <c r="I39" i="10"/>
  <c r="J39" i="10" s="1"/>
  <c r="K39" i="10" s="1"/>
  <c r="R39" i="10" s="1"/>
  <c r="T38" i="10"/>
  <c r="S38" i="10"/>
  <c r="I38" i="10"/>
  <c r="J38" i="10" s="1"/>
  <c r="K38" i="10" s="1"/>
  <c r="R38" i="10" s="1"/>
  <c r="T37" i="10"/>
  <c r="S37" i="10"/>
  <c r="I37" i="10"/>
  <c r="J37" i="10" s="1"/>
  <c r="K37" i="10" s="1"/>
  <c r="R37" i="10" s="1"/>
  <c r="T36" i="10"/>
  <c r="S36" i="10"/>
  <c r="I36" i="10"/>
  <c r="J36" i="10" s="1"/>
  <c r="K36" i="10" s="1"/>
  <c r="R36" i="10" s="1"/>
  <c r="T35" i="10"/>
  <c r="S35" i="10"/>
  <c r="I35" i="10"/>
  <c r="J35" i="10" s="1"/>
  <c r="K35" i="10" s="1"/>
  <c r="R35" i="10" s="1"/>
  <c r="T34" i="10"/>
  <c r="S34" i="10"/>
  <c r="I34" i="10"/>
  <c r="J34" i="10" s="1"/>
  <c r="K34" i="10" s="1"/>
  <c r="R34" i="10" s="1"/>
  <c r="T33" i="10"/>
  <c r="S33" i="10"/>
  <c r="I33" i="10"/>
  <c r="J33" i="10" s="1"/>
  <c r="K33" i="10" s="1"/>
  <c r="R33" i="10" s="1"/>
  <c r="T32" i="10"/>
  <c r="S32" i="10"/>
  <c r="I32" i="10"/>
  <c r="J32" i="10" s="1"/>
  <c r="K32" i="10" s="1"/>
  <c r="R32" i="10" s="1"/>
  <c r="T31" i="10"/>
  <c r="S31" i="10"/>
  <c r="I31" i="10"/>
  <c r="J31" i="10" s="1"/>
  <c r="K31" i="10" s="1"/>
  <c r="R31" i="10" s="1"/>
  <c r="T30" i="10"/>
  <c r="S30" i="10"/>
  <c r="I30" i="10"/>
  <c r="J30" i="10" s="1"/>
  <c r="K30" i="10" s="1"/>
  <c r="R30" i="10" s="1"/>
  <c r="T29" i="10"/>
  <c r="S29" i="10"/>
  <c r="J29" i="10"/>
  <c r="K29" i="10" s="1"/>
  <c r="R29" i="10" s="1"/>
  <c r="I29" i="10"/>
  <c r="T28" i="10"/>
  <c r="S28" i="10"/>
  <c r="I28" i="10"/>
  <c r="J28" i="10" s="1"/>
  <c r="K28" i="10" s="1"/>
  <c r="R28" i="10" s="1"/>
  <c r="T27" i="10"/>
  <c r="S27" i="10"/>
  <c r="I27" i="10"/>
  <c r="J27" i="10" s="1"/>
  <c r="K27" i="10" s="1"/>
  <c r="R27" i="10" s="1"/>
  <c r="T26" i="10"/>
  <c r="S26" i="10"/>
  <c r="K26" i="10"/>
  <c r="R26" i="10" s="1"/>
  <c r="J26" i="10"/>
  <c r="I26" i="10"/>
  <c r="T25" i="10"/>
  <c r="S25" i="10"/>
  <c r="I25" i="10"/>
  <c r="J25" i="10" s="1"/>
  <c r="K25" i="10" s="1"/>
  <c r="R25" i="10" s="1"/>
  <c r="T22" i="10"/>
  <c r="S22" i="10"/>
  <c r="I22" i="10"/>
  <c r="J22" i="10" s="1"/>
  <c r="K22" i="10" s="1"/>
  <c r="R22" i="10" s="1"/>
  <c r="T21" i="10"/>
  <c r="S21" i="10"/>
  <c r="I21" i="10"/>
  <c r="J21" i="10" s="1"/>
  <c r="K21" i="10" s="1"/>
  <c r="R21" i="10" s="1"/>
  <c r="T18" i="10"/>
  <c r="S18" i="10"/>
  <c r="J18" i="10"/>
  <c r="K18" i="10" s="1"/>
  <c r="I18" i="10"/>
  <c r="T17" i="10"/>
  <c r="S17" i="10"/>
  <c r="I17" i="10"/>
  <c r="J17" i="10" s="1"/>
  <c r="K17" i="10" s="1"/>
  <c r="T16" i="10"/>
  <c r="S16" i="10"/>
  <c r="I16" i="10"/>
  <c r="T15" i="10"/>
  <c r="S15" i="10"/>
  <c r="I15" i="10"/>
  <c r="J15" i="10" s="1"/>
  <c r="T12" i="10"/>
  <c r="S12" i="10"/>
  <c r="I12" i="10"/>
  <c r="T11" i="10"/>
  <c r="S11" i="10"/>
  <c r="J11" i="10"/>
  <c r="K11" i="10" s="1"/>
  <c r="I11" i="10"/>
  <c r="T10" i="10"/>
  <c r="S10" i="10"/>
  <c r="I10" i="10"/>
  <c r="T9" i="10"/>
  <c r="S9" i="10"/>
  <c r="L9" i="10"/>
  <c r="M9" i="10" s="1"/>
  <c r="N9" i="10" s="1"/>
  <c r="I9" i="10"/>
  <c r="J9" i="10" s="1"/>
  <c r="K9" i="10" s="1"/>
  <c r="T8" i="10"/>
  <c r="S8" i="10"/>
  <c r="L8" i="10"/>
  <c r="M8" i="10" s="1"/>
  <c r="N8" i="10" s="1"/>
  <c r="I8" i="10"/>
  <c r="J8" i="10" s="1"/>
  <c r="K8" i="10" s="1"/>
  <c r="A8" i="10"/>
  <c r="A9" i="10" s="1"/>
  <c r="A10" i="10" s="1"/>
  <c r="A11" i="10" s="1"/>
  <c r="A12" i="10" s="1"/>
  <c r="A15" i="10" s="1"/>
  <c r="A16" i="10" s="1"/>
  <c r="A17" i="10" s="1"/>
  <c r="A18" i="10" s="1"/>
  <c r="A21" i="10" s="1"/>
  <c r="A22" i="10" s="1"/>
  <c r="A25" i="10" s="1"/>
  <c r="A26" i="10" s="1"/>
  <c r="A27" i="10" s="1"/>
  <c r="A28" i="10" s="1"/>
  <c r="A29" i="10" s="1"/>
  <c r="A30" i="10" s="1"/>
  <c r="A31" i="10" s="1"/>
  <c r="A32" i="10" s="1"/>
  <c r="A33" i="10" s="1"/>
  <c r="A34" i="10" s="1"/>
  <c r="A35" i="10" s="1"/>
  <c r="A36" i="10" s="1"/>
  <c r="A37" i="10" s="1"/>
  <c r="A38" i="10" s="1"/>
  <c r="A39" i="10" s="1"/>
  <c r="A42" i="10" s="1"/>
  <c r="A43" i="10" s="1"/>
  <c r="A46" i="10" s="1"/>
  <c r="A47" i="10" s="1"/>
  <c r="T7" i="10"/>
  <c r="S7" i="10"/>
  <c r="L7" i="10"/>
  <c r="M7" i="10" s="1"/>
  <c r="N7" i="10" s="1"/>
  <c r="J7" i="10"/>
  <c r="K7" i="10" s="1"/>
  <c r="I7" i="10"/>
  <c r="D9" i="9"/>
  <c r="D7" i="9"/>
  <c r="H6" i="9"/>
  <c r="D6" i="9"/>
  <c r="H5" i="9"/>
  <c r="D5" i="9"/>
  <c r="H3" i="9"/>
  <c r="Q60" i="7"/>
  <c r="Q17" i="7"/>
  <c r="Q18" i="7"/>
  <c r="Q19" i="7"/>
  <c r="Q20" i="7"/>
  <c r="Q21" i="7"/>
  <c r="Q22" i="7"/>
  <c r="Q23" i="7"/>
  <c r="Q24" i="7"/>
  <c r="M17" i="7"/>
  <c r="M18" i="7"/>
  <c r="M19" i="7"/>
  <c r="M20" i="7"/>
  <c r="M21" i="7"/>
  <c r="M22" i="7"/>
  <c r="M23" i="7"/>
  <c r="M24" i="7"/>
  <c r="I17" i="7"/>
  <c r="I18" i="7"/>
  <c r="I19" i="7"/>
  <c r="I20" i="7"/>
  <c r="I21" i="7"/>
  <c r="I22" i="7"/>
  <c r="I23" i="7"/>
  <c r="I24" i="7"/>
  <c r="Q12" i="3"/>
  <c r="M12" i="3"/>
  <c r="M13" i="3"/>
  <c r="I12" i="3"/>
  <c r="I24" i="3"/>
  <c r="I25" i="3"/>
  <c r="I26" i="3"/>
  <c r="I27" i="3"/>
  <c r="I23" i="3"/>
  <c r="M24" i="3"/>
  <c r="M25" i="3"/>
  <c r="M26" i="3"/>
  <c r="Q50" i="7"/>
  <c r="Q51" i="7"/>
  <c r="Q52" i="7"/>
  <c r="Q53" i="7"/>
  <c r="Q54" i="7"/>
  <c r="Q55" i="7"/>
  <c r="Q43" i="7"/>
  <c r="Q44" i="7"/>
  <c r="Q45" i="7"/>
  <c r="Q35" i="7"/>
  <c r="Q36" i="7"/>
  <c r="Q37" i="7"/>
  <c r="Q38" i="7"/>
  <c r="Q39" i="7"/>
  <c r="Q25" i="7"/>
  <c r="Q26" i="7"/>
  <c r="Q27" i="7"/>
  <c r="Q28" i="7"/>
  <c r="Q29" i="7"/>
  <c r="Q30" i="7"/>
  <c r="Q31" i="7"/>
  <c r="Q6" i="7"/>
  <c r="Q7" i="7"/>
  <c r="Q8" i="7"/>
  <c r="Q9" i="7"/>
  <c r="Q10" i="7"/>
  <c r="Q11" i="7"/>
  <c r="Q12" i="7"/>
  <c r="Q13" i="7"/>
  <c r="M60" i="7"/>
  <c r="M50" i="7"/>
  <c r="M51" i="7"/>
  <c r="M52" i="7"/>
  <c r="M53" i="7"/>
  <c r="M54" i="7"/>
  <c r="M55" i="7"/>
  <c r="M43" i="7"/>
  <c r="M44" i="7"/>
  <c r="M45" i="7"/>
  <c r="M35" i="7"/>
  <c r="M36" i="7"/>
  <c r="M37" i="7"/>
  <c r="M38" i="7"/>
  <c r="M39" i="7"/>
  <c r="M25" i="7"/>
  <c r="M26" i="7"/>
  <c r="M27" i="7"/>
  <c r="M28" i="7"/>
  <c r="M29" i="7"/>
  <c r="M30" i="7"/>
  <c r="M31" i="7"/>
  <c r="M6" i="7"/>
  <c r="M7" i="7"/>
  <c r="M8" i="7"/>
  <c r="M9" i="7"/>
  <c r="M10" i="7"/>
  <c r="M11" i="7"/>
  <c r="M12" i="7"/>
  <c r="M13" i="7"/>
  <c r="I60" i="7"/>
  <c r="I50" i="7"/>
  <c r="I51" i="7"/>
  <c r="I52" i="7"/>
  <c r="I53" i="7"/>
  <c r="I54" i="7"/>
  <c r="I55" i="7"/>
  <c r="I43" i="7"/>
  <c r="I44" i="7"/>
  <c r="I45" i="7"/>
  <c r="I35" i="7"/>
  <c r="I36" i="7"/>
  <c r="I37" i="7"/>
  <c r="I38" i="7"/>
  <c r="I39" i="7"/>
  <c r="I25" i="7"/>
  <c r="I26" i="7"/>
  <c r="I27" i="7"/>
  <c r="I28" i="7"/>
  <c r="I29" i="7"/>
  <c r="I30" i="7"/>
  <c r="I31" i="7"/>
  <c r="I6" i="7"/>
  <c r="I7" i="7"/>
  <c r="I8" i="7"/>
  <c r="I9" i="7"/>
  <c r="I10" i="7"/>
  <c r="I11" i="7"/>
  <c r="I12" i="7"/>
  <c r="I13" i="7"/>
  <c r="I59" i="7"/>
  <c r="I49" i="7"/>
  <c r="I42" i="7"/>
  <c r="I34" i="7"/>
  <c r="Q16" i="7"/>
  <c r="Q59" i="7"/>
  <c r="Q49" i="7"/>
  <c r="Q42" i="7"/>
  <c r="Q41" i="7" s="1"/>
  <c r="Q34" i="7"/>
  <c r="M59" i="7"/>
  <c r="M49" i="7"/>
  <c r="M42" i="7"/>
  <c r="M34" i="7"/>
  <c r="M16" i="7"/>
  <c r="I16" i="7"/>
  <c r="Q5" i="7"/>
  <c r="M5" i="7"/>
  <c r="I5" i="7"/>
  <c r="M60" i="3"/>
  <c r="M59" i="3"/>
  <c r="M58" i="3"/>
  <c r="M57" i="3"/>
  <c r="M56" i="3"/>
  <c r="M55" i="3"/>
  <c r="M54" i="3"/>
  <c r="Q60" i="3"/>
  <c r="Q59" i="3"/>
  <c r="Q58" i="3"/>
  <c r="Q57" i="3"/>
  <c r="Q56" i="3"/>
  <c r="Q55" i="3"/>
  <c r="Q54" i="3"/>
  <c r="M50" i="3"/>
  <c r="M49" i="3"/>
  <c r="M48" i="3"/>
  <c r="M47" i="3"/>
  <c r="Q50" i="3"/>
  <c r="Q49" i="3"/>
  <c r="Q48" i="3"/>
  <c r="Q47" i="3"/>
  <c r="M44" i="3"/>
  <c r="M43" i="3"/>
  <c r="M42" i="3"/>
  <c r="M41" i="3"/>
  <c r="M40" i="3"/>
  <c r="M39" i="3"/>
  <c r="M38" i="3"/>
  <c r="Q44" i="3"/>
  <c r="Q43" i="3"/>
  <c r="Q42" i="3"/>
  <c r="Q41" i="3"/>
  <c r="Q40" i="3"/>
  <c r="Q39" i="3"/>
  <c r="Q38" i="3"/>
  <c r="M35" i="3"/>
  <c r="M34" i="3"/>
  <c r="M33" i="3"/>
  <c r="M32" i="3"/>
  <c r="M31" i="3"/>
  <c r="M30" i="3"/>
  <c r="M29" i="3"/>
  <c r="M28" i="3"/>
  <c r="M27" i="3"/>
  <c r="M23" i="3"/>
  <c r="M22" i="3"/>
  <c r="M21" i="3"/>
  <c r="M20" i="3"/>
  <c r="Q35" i="3"/>
  <c r="Q34" i="3"/>
  <c r="Q33" i="3"/>
  <c r="Q32" i="3"/>
  <c r="Q31" i="3"/>
  <c r="Q30" i="3"/>
  <c r="Q29" i="3"/>
  <c r="Q28" i="3"/>
  <c r="Q27" i="3"/>
  <c r="Q23" i="3"/>
  <c r="Q22" i="3"/>
  <c r="Q21" i="3"/>
  <c r="Q20" i="3"/>
  <c r="Q16" i="3"/>
  <c r="Q15" i="3"/>
  <c r="Q4" i="3" s="1"/>
  <c r="Q14" i="3"/>
  <c r="Q13" i="3"/>
  <c r="Q11" i="3"/>
  <c r="Q10" i="3"/>
  <c r="Q9" i="3"/>
  <c r="Q8" i="3"/>
  <c r="Q7" i="3"/>
  <c r="Q6" i="3"/>
  <c r="Q5" i="3"/>
  <c r="M16" i="3"/>
  <c r="M15" i="3"/>
  <c r="M14" i="3"/>
  <c r="M11" i="3"/>
  <c r="M10" i="3"/>
  <c r="M9" i="3"/>
  <c r="M8" i="3"/>
  <c r="I60" i="3"/>
  <c r="I59" i="3"/>
  <c r="I58" i="3"/>
  <c r="I57" i="3"/>
  <c r="I56" i="3"/>
  <c r="I55" i="3"/>
  <c r="I54" i="3"/>
  <c r="I53" i="3" s="1"/>
  <c r="I50" i="3"/>
  <c r="I49" i="3"/>
  <c r="I48" i="3"/>
  <c r="I47" i="3"/>
  <c r="I46" i="3" s="1"/>
  <c r="I44" i="3"/>
  <c r="I43" i="3"/>
  <c r="I42" i="3"/>
  <c r="I41" i="3"/>
  <c r="I40" i="3"/>
  <c r="I39" i="3"/>
  <c r="I38" i="3"/>
  <c r="I37" i="3" s="1"/>
  <c r="I35" i="3"/>
  <c r="I34" i="3"/>
  <c r="I33" i="3"/>
  <c r="I32" i="3"/>
  <c r="I31" i="3"/>
  <c r="I30" i="3"/>
  <c r="I29" i="3"/>
  <c r="I28" i="3"/>
  <c r="I22" i="3"/>
  <c r="I21" i="3"/>
  <c r="I19" i="3" s="1"/>
  <c r="I20" i="3"/>
  <c r="I6" i="3"/>
  <c r="I7" i="3"/>
  <c r="I8" i="3"/>
  <c r="I9" i="3"/>
  <c r="I10" i="3"/>
  <c r="I11" i="3"/>
  <c r="I13" i="3"/>
  <c r="I14" i="3"/>
  <c r="I15" i="3"/>
  <c r="I16" i="3"/>
  <c r="I5" i="3"/>
  <c r="M4" i="3" l="1"/>
  <c r="M2" i="3"/>
  <c r="Q2" i="3"/>
  <c r="I4" i="3"/>
  <c r="I64" i="7"/>
  <c r="L17" i="10"/>
  <c r="M17" i="10" s="1"/>
  <c r="N17" i="10" s="1"/>
  <c r="Q17" i="10" s="1"/>
  <c r="L11" i="10"/>
  <c r="M11" i="10" s="1"/>
  <c r="N11" i="10" s="1"/>
  <c r="L18" i="10"/>
  <c r="M18" i="10" s="1"/>
  <c r="N18" i="10" s="1"/>
  <c r="Q18" i="10" s="1"/>
  <c r="M64" i="7"/>
  <c r="I58" i="7"/>
  <c r="D39" i="1" s="1"/>
  <c r="I33" i="7"/>
  <c r="D36" i="1" s="1"/>
  <c r="Q33" i="7"/>
  <c r="Q48" i="7"/>
  <c r="F38" i="1" s="1"/>
  <c r="M4" i="7"/>
  <c r="I4" i="7"/>
  <c r="Q4" i="7"/>
  <c r="F34" i="1" s="1"/>
  <c r="I15" i="7"/>
  <c r="D35" i="1" s="1"/>
  <c r="M15" i="7"/>
  <c r="E35" i="1" s="1"/>
  <c r="Q58" i="7"/>
  <c r="F39" i="1" s="1"/>
  <c r="I41" i="7"/>
  <c r="D37" i="1" s="1"/>
  <c r="M33" i="7"/>
  <c r="E36" i="1" s="1"/>
  <c r="Q15" i="7"/>
  <c r="F35" i="1" s="1"/>
  <c r="M48" i="7"/>
  <c r="M58" i="7"/>
  <c r="E39" i="1" s="1"/>
  <c r="M41" i="7"/>
  <c r="E37" i="1" s="1"/>
  <c r="I48" i="7"/>
  <c r="I2" i="3"/>
  <c r="E38" i="1"/>
  <c r="P11" i="10"/>
  <c r="O11" i="10"/>
  <c r="P8" i="10"/>
  <c r="O8" i="10"/>
  <c r="P7" i="10"/>
  <c r="O7" i="10"/>
  <c r="R7" i="10" s="1"/>
  <c r="R17" i="10"/>
  <c r="L15" i="10"/>
  <c r="M15" i="10" s="1"/>
  <c r="N15" i="10" s="1"/>
  <c r="Q15" i="10" s="1"/>
  <c r="K15" i="10"/>
  <c r="R15" i="10" s="1"/>
  <c r="P9" i="10"/>
  <c r="O9" i="10"/>
  <c r="R9" i="10" s="1"/>
  <c r="Q9" i="10" s="1"/>
  <c r="R18" i="10"/>
  <c r="J10" i="10"/>
  <c r="K10" i="10" s="1"/>
  <c r="J12" i="10"/>
  <c r="K12" i="10" s="1"/>
  <c r="J16" i="10"/>
  <c r="K16" i="10" s="1"/>
  <c r="E16" i="1"/>
  <c r="F37" i="1"/>
  <c r="D19" i="1"/>
  <c r="F17" i="1"/>
  <c r="F18" i="1"/>
  <c r="M37" i="3"/>
  <c r="E17" i="1" s="1"/>
  <c r="F36" i="1"/>
  <c r="D17" i="1"/>
  <c r="E18" i="1"/>
  <c r="D18" i="1"/>
  <c r="E19" i="1"/>
  <c r="F19" i="1"/>
  <c r="E34" i="1" l="1"/>
  <c r="M2" i="7"/>
  <c r="D40" i="1"/>
  <c r="I2" i="7"/>
  <c r="R8" i="10"/>
  <c r="Q8" i="10" s="1"/>
  <c r="R11" i="10"/>
  <c r="D38" i="1"/>
  <c r="Q7" i="10"/>
  <c r="Q11" i="10"/>
  <c r="L10" i="10"/>
  <c r="M10" i="10" s="1"/>
  <c r="N10" i="10" s="1"/>
  <c r="L16" i="10"/>
  <c r="M16" i="10" s="1"/>
  <c r="N16" i="10" s="1"/>
  <c r="Q16" i="10" s="1"/>
  <c r="R16" i="10" s="1"/>
  <c r="L12" i="10"/>
  <c r="M12" i="10" s="1"/>
  <c r="N12" i="10" s="1"/>
  <c r="P12" i="10" s="1"/>
  <c r="O10" i="10" l="1"/>
  <c r="O12" i="10"/>
  <c r="R12" i="10" s="1"/>
  <c r="P10" i="10"/>
  <c r="R10" i="10" l="1"/>
  <c r="R48" i="10" s="1"/>
  <c r="Q10" i="10"/>
  <c r="Q12" i="10"/>
  <c r="F16" i="1" l="1"/>
  <c r="D16" i="1"/>
  <c r="E15" i="1"/>
  <c r="E22" i="1" s="1"/>
  <c r="F15" i="1"/>
  <c r="F22" i="1" s="1"/>
  <c r="D15" i="1"/>
  <c r="D22" i="1" l="1"/>
  <c r="D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Nikolai A Panbio</author>
    <author>Nikolai Apanibio</author>
    <author>Furqan Hashmi</author>
    <author>Nikolai Panibio</author>
  </authors>
  <commentList>
    <comment ref="E1" authorId="0" shapeId="0" xr:uid="{9AFED479-A74E-43C7-9D9F-BEB67B836DF4}">
      <text>
        <r>
          <rPr>
            <b/>
            <sz val="11"/>
            <color indexed="81"/>
            <rFont val="Tahoma"/>
            <family val="2"/>
          </rPr>
          <t>Nikolai A Panbio:</t>
        </r>
        <r>
          <rPr>
            <sz val="11"/>
            <color indexed="81"/>
            <rFont val="Tahoma"/>
            <family val="2"/>
          </rPr>
          <t xml:space="preserve">
</t>
        </r>
        <r>
          <rPr>
            <sz val="10"/>
            <color indexed="81"/>
            <rFont val="Tahoma"/>
            <family val="2"/>
          </rPr>
          <t>OMANTEL;HELIOS;OOREDOO;VODAFONE;OTC;OBB;ISS;MOD;MOI;PDO;AIRPORT;OTHERS</t>
        </r>
      </text>
    </comment>
    <comment ref="F1" authorId="0" shapeId="0" xr:uid="{DA211F3C-AFEE-4C22-9E25-4A4C3BB55999}">
      <text>
        <r>
          <rPr>
            <b/>
            <sz val="11"/>
            <color indexed="81"/>
            <rFont val="Tahoma"/>
            <family val="2"/>
          </rPr>
          <t>Nikolai A Panbio:</t>
        </r>
        <r>
          <rPr>
            <sz val="11"/>
            <color indexed="81"/>
            <rFont val="Tahoma"/>
            <family val="2"/>
          </rPr>
          <t xml:space="preserve">
</t>
        </r>
        <r>
          <rPr>
            <sz val="9"/>
            <color indexed="81"/>
            <rFont val="Tahoma"/>
            <family val="2"/>
          </rPr>
          <t>OMANTEL;HELIOS;OOREDOO;VODAFONE;OTC;OBB;ISS;MOD;MOI;PDO;AIRPORT;OTHERS</t>
        </r>
      </text>
    </comment>
    <comment ref="A283" authorId="1" shapeId="0" xr:uid="{BADB5598-30C6-4ED1-AFBF-6B6EF6C42B8D}">
      <text>
        <r>
          <rPr>
            <b/>
            <sz val="9"/>
            <color indexed="81"/>
            <rFont val="Tahoma"/>
            <family val="2"/>
          </rPr>
          <t>Nikolai Apanibio:</t>
        </r>
        <r>
          <rPr>
            <sz val="9"/>
            <color indexed="81"/>
            <rFont val="Tahoma"/>
            <family val="2"/>
          </rPr>
          <t xml:space="preserve">
OLD PID: B0221</t>
        </r>
      </text>
    </comment>
    <comment ref="A889" authorId="1" shapeId="0" xr:uid="{28891CCA-946B-4E60-91E1-7A880214BECF}">
      <text>
        <r>
          <rPr>
            <b/>
            <sz val="9"/>
            <color indexed="81"/>
            <rFont val="Tahoma"/>
            <family val="2"/>
          </rPr>
          <t>Nikolai Apanibio:</t>
        </r>
        <r>
          <rPr>
            <sz val="9"/>
            <color indexed="81"/>
            <rFont val="Tahoma"/>
            <family val="2"/>
          </rPr>
          <t xml:space="preserve">
[Old PID: T0429]</t>
        </r>
      </text>
    </comment>
    <comment ref="A1619" authorId="2" shapeId="0" xr:uid="{567D9743-7346-4138-877C-ED799945FA9E}">
      <text>
        <r>
          <rPr>
            <b/>
            <sz val="9"/>
            <color indexed="81"/>
            <rFont val="Tahoma"/>
            <family val="2"/>
          </rPr>
          <t>Furqan Hashmi:</t>
        </r>
        <r>
          <rPr>
            <sz val="9"/>
            <color indexed="81"/>
            <rFont val="Tahoma"/>
            <family val="2"/>
          </rPr>
          <t xml:space="preserve">
</t>
        </r>
        <r>
          <rPr>
            <b/>
            <sz val="9"/>
            <color indexed="81"/>
            <rFont val="Tahoma"/>
            <family val="2"/>
          </rPr>
          <t>Site reloacted to OTC tower and NEW PID M2824 issued. Huawei will change the PID.
New Tower Related to OTC.</t>
        </r>
      </text>
    </comment>
    <comment ref="A1838" authorId="1" shapeId="0" xr:uid="{BA98987B-3DEC-45CC-ABA4-284FCDACE4C2}">
      <text>
        <r>
          <rPr>
            <b/>
            <sz val="9"/>
            <color indexed="81"/>
            <rFont val="Tahoma"/>
            <family val="2"/>
          </rPr>
          <t>Nikolai Apanibio:</t>
        </r>
        <r>
          <rPr>
            <sz val="9"/>
            <color indexed="81"/>
            <rFont val="Tahoma"/>
            <family val="2"/>
          </rPr>
          <t xml:space="preserve">
[Old PID: M1089]</t>
        </r>
      </text>
    </comment>
    <comment ref="A1839" authorId="1" shapeId="0" xr:uid="{007C95BF-AC95-4EDB-8001-7FED5899CD73}">
      <text>
        <r>
          <rPr>
            <b/>
            <sz val="9"/>
            <color indexed="81"/>
            <rFont val="Tahoma"/>
            <family val="2"/>
          </rPr>
          <t>Nikolai Apanibio:</t>
        </r>
        <r>
          <rPr>
            <sz val="9"/>
            <color indexed="81"/>
            <rFont val="Tahoma"/>
            <family val="2"/>
          </rPr>
          <t xml:space="preserve">
[Old PID: M0804]</t>
        </r>
      </text>
    </comment>
    <comment ref="A2457" authorId="1" shapeId="0" xr:uid="{4DF64D2A-308E-47A7-A04B-CC0F91C1FBDF}">
      <text>
        <r>
          <rPr>
            <b/>
            <sz val="9"/>
            <color indexed="81"/>
            <rFont val="Tahoma"/>
            <family val="2"/>
          </rPr>
          <t>Nikolai Apanibio:</t>
        </r>
        <r>
          <rPr>
            <sz val="9"/>
            <color indexed="81"/>
            <rFont val="Tahoma"/>
            <family val="2"/>
          </rPr>
          <t xml:space="preserve">
[OLD PID: M0399]</t>
        </r>
      </text>
    </comment>
    <comment ref="A2557" authorId="1" shapeId="0" xr:uid="{EC8C9AC1-029D-4724-8431-4E124FC82A0A}">
      <text>
        <r>
          <rPr>
            <b/>
            <sz val="9"/>
            <color indexed="81"/>
            <rFont val="Tahoma"/>
            <family val="2"/>
          </rPr>
          <t>Nikolai Apanibio:</t>
        </r>
        <r>
          <rPr>
            <sz val="9"/>
            <color indexed="81"/>
            <rFont val="Tahoma"/>
            <family val="2"/>
          </rPr>
          <t xml:space="preserve">
[Old PID: M0513]</t>
        </r>
      </text>
    </comment>
    <comment ref="B2635" authorId="3" shapeId="0" xr:uid="{98BC5792-3728-4A52-A8FF-15AF58239B82}">
      <text>
        <r>
          <rPr>
            <sz val="9"/>
            <color indexed="81"/>
            <rFont val="Tahoma"/>
            <family val="2"/>
          </rPr>
          <t>Shairing with Ooredoo</t>
        </r>
      </text>
    </comment>
    <comment ref="A3019" authorId="1" shapeId="0" xr:uid="{2C9457D6-BC75-44BC-8814-0E1C13E4033C}">
      <text>
        <r>
          <rPr>
            <b/>
            <sz val="9"/>
            <color indexed="81"/>
            <rFont val="Tahoma"/>
            <family val="2"/>
          </rPr>
          <t>Nikolai Apanibio:</t>
        </r>
        <r>
          <rPr>
            <sz val="9"/>
            <color indexed="81"/>
            <rFont val="Tahoma"/>
            <family val="2"/>
          </rPr>
          <t xml:space="preserve">
Old PID: H0052</t>
        </r>
      </text>
    </comment>
    <comment ref="A3209" authorId="1" shapeId="0" xr:uid="{C4A41ED4-13F0-47A8-A5EE-36F555AA9665}">
      <text>
        <r>
          <rPr>
            <b/>
            <sz val="9"/>
            <color indexed="81"/>
            <rFont val="Tahoma"/>
            <family val="2"/>
          </rPr>
          <t>Nikolai Apanibio:</t>
        </r>
        <r>
          <rPr>
            <sz val="9"/>
            <color indexed="81"/>
            <rFont val="Tahoma"/>
            <family val="2"/>
          </rPr>
          <t xml:space="preserve">
moved and reintegrated to W0441 (X0123). Old PID: W0699</t>
        </r>
      </text>
    </comment>
    <comment ref="A3782" authorId="1" shapeId="0" xr:uid="{F39E7EE6-A49D-480E-9946-9DCE10C9269E}">
      <text>
        <r>
          <rPr>
            <b/>
            <sz val="9"/>
            <color indexed="81"/>
            <rFont val="Tahoma"/>
            <family val="2"/>
          </rPr>
          <t>Nikolai Apanibio:</t>
        </r>
        <r>
          <rPr>
            <sz val="9"/>
            <color indexed="81"/>
            <rFont val="Tahoma"/>
            <family val="2"/>
          </rPr>
          <t xml:space="preserve">
old PID: W0441</t>
        </r>
      </text>
    </comment>
  </commentList>
</comments>
</file>

<file path=xl/sharedStrings.xml><?xml version="1.0" encoding="utf-8"?>
<sst xmlns="http://schemas.openxmlformats.org/spreadsheetml/2006/main" count="25327" uniqueCount="7425">
  <si>
    <t>Mobile</t>
  </si>
  <si>
    <t>Internal Fiber ISP for IBS</t>
  </si>
  <si>
    <t xml:space="preserve">IBS DAS -Material </t>
  </si>
  <si>
    <t>IBS DAS -Service</t>
  </si>
  <si>
    <t>Power</t>
  </si>
  <si>
    <t>Additional cost Buffer Added to BOQ</t>
  </si>
  <si>
    <t>Fixed Access</t>
  </si>
  <si>
    <t xml:space="preserve">FBB
</t>
  </si>
  <si>
    <t>ILL</t>
  </si>
  <si>
    <t>MPLS</t>
  </si>
  <si>
    <t>SIP</t>
  </si>
  <si>
    <t>International MPLS</t>
  </si>
  <si>
    <t>P2P</t>
  </si>
  <si>
    <t>ETHERNET P2P</t>
  </si>
  <si>
    <t>Civil</t>
  </si>
  <si>
    <t>Others</t>
  </si>
  <si>
    <t>OLT Mini</t>
  </si>
  <si>
    <t>Repeater (2G/4G/5G)</t>
  </si>
  <si>
    <t>Transport</t>
  </si>
  <si>
    <t>MW Cost</t>
  </si>
  <si>
    <t>MW Type Licensed/Un-licensed</t>
  </si>
  <si>
    <t>MW Band</t>
  </si>
  <si>
    <t>Mother Exchange Upgrades (ports)</t>
  </si>
  <si>
    <t>GE Uplink to Customer BONT</t>
  </si>
  <si>
    <t>DWDM - Ciena</t>
  </si>
  <si>
    <t>VSAT Terminal CPE</t>
  </si>
  <si>
    <t>OSP</t>
  </si>
  <si>
    <t>FOC Route 1</t>
  </si>
  <si>
    <t>FOC Route 2</t>
  </si>
  <si>
    <t>FOC Existing</t>
  </si>
  <si>
    <t xml:space="preserve">FOC patching only </t>
  </si>
  <si>
    <t>Existing Ducts available</t>
  </si>
  <si>
    <t>Rectifier</t>
  </si>
  <si>
    <t>DC power</t>
  </si>
  <si>
    <t>AC power</t>
  </si>
  <si>
    <t>Batteries</t>
  </si>
  <si>
    <t>Supply &amp; Install of Shelter</t>
  </si>
  <si>
    <t xml:space="preserve">Fencing Work </t>
  </si>
  <si>
    <t>GI Pipe/Cable tray</t>
  </si>
  <si>
    <t>WIFI CPE</t>
  </si>
  <si>
    <t>Solution Description</t>
  </si>
  <si>
    <t>Number of sectors/Equipment's</t>
  </si>
  <si>
    <t>Aggregation/Backhaul ( CX/ATN)</t>
  </si>
  <si>
    <t xml:space="preserve">Wi-Fi </t>
  </si>
  <si>
    <t>Option-1 Solution Description</t>
  </si>
  <si>
    <t>Option-2 Solution Description</t>
  </si>
  <si>
    <t>Helios</t>
  </si>
  <si>
    <t>Monthly Rent</t>
  </si>
  <si>
    <t xml:space="preserve">Monthly Rent </t>
  </si>
  <si>
    <t>Required</t>
  </si>
  <si>
    <t>Tower Owner</t>
  </si>
  <si>
    <t>OTC</t>
  </si>
  <si>
    <t>Ooredoo</t>
  </si>
  <si>
    <t>Not Needed</t>
  </si>
  <si>
    <t>L800</t>
  </si>
  <si>
    <t>Repeater</t>
  </si>
  <si>
    <t>Buffer Cost</t>
  </si>
  <si>
    <t>New Indoor Mobile BTS</t>
  </si>
  <si>
    <t>New Outdoor Mobile BTS</t>
  </si>
  <si>
    <t>Upgrade Existing Outdoor Site Mobile BTS</t>
  </si>
  <si>
    <t>Upgrade Existing Indoor IBS Mobile BTS</t>
  </si>
  <si>
    <t>Mini-Shelter for Outdoor Mobile Site</t>
  </si>
  <si>
    <t>Mobile Access</t>
  </si>
  <si>
    <t>Mobile Access Solution Summery</t>
  </si>
  <si>
    <t>Fixed Access Solution Summery</t>
  </si>
  <si>
    <t>OmanTel</t>
  </si>
  <si>
    <t>Customer Name:</t>
  </si>
  <si>
    <t>Lat &amp; Long (Location):</t>
  </si>
  <si>
    <t xml:space="preserve">Fixed </t>
  </si>
  <si>
    <t>Details</t>
  </si>
  <si>
    <t>Other</t>
  </si>
  <si>
    <t>Total Cost of Option-1</t>
  </si>
  <si>
    <t>Total Cost of Option-2</t>
  </si>
  <si>
    <t>Total Cost of Option-3</t>
  </si>
  <si>
    <t>WFBB</t>
  </si>
  <si>
    <t>Comment</t>
  </si>
  <si>
    <t>Relocation of Mast/GRD Tower</t>
  </si>
  <si>
    <t>Cable Trays from Mini-Shelter to Tower</t>
  </si>
  <si>
    <t>Unit Cost</t>
  </si>
  <si>
    <t>No. of Units</t>
  </si>
  <si>
    <t>Option-1 Overall Cost----&gt;</t>
  </si>
  <si>
    <t>Option-2 Overall Cost----&gt;</t>
  </si>
  <si>
    <t>Option-3 Overall Cost----&gt;</t>
  </si>
  <si>
    <t>Fixed Access Cost</t>
  </si>
  <si>
    <t>Mobile Access Cost</t>
  </si>
  <si>
    <t>Network Design</t>
  </si>
  <si>
    <t>IBS Number of Antennas</t>
  </si>
  <si>
    <t>IBS Number of Sectors</t>
  </si>
  <si>
    <t>MW Antenna Height Near End</t>
  </si>
  <si>
    <t>MW Antenna Height Far End</t>
  </si>
  <si>
    <t>Summery of the Solution:</t>
  </si>
  <si>
    <t>No.</t>
  </si>
  <si>
    <t>OMR</t>
  </si>
  <si>
    <t>Description</t>
  </si>
  <si>
    <t>Site Property ID Near End</t>
  </si>
  <si>
    <t>Site Property ID Far End</t>
  </si>
  <si>
    <t>Mast / GRD Temporary Tower</t>
  </si>
  <si>
    <t>Mini-Shelter Foundation</t>
  </si>
  <si>
    <t>Mini-Shelter</t>
  </si>
  <si>
    <t xml:space="preserve">Oman Tel Site ID </t>
  </si>
  <si>
    <t>(Please insert Omantel PID for site info autofill)</t>
  </si>
  <si>
    <t xml:space="preserve">Helios Towers Site ID </t>
  </si>
  <si>
    <t>Request Number</t>
  </si>
  <si>
    <t>HTO to fill</t>
  </si>
  <si>
    <t>Governorate</t>
  </si>
  <si>
    <t xml:space="preserve">Coordinates WGS84 (Decimal) </t>
  </si>
  <si>
    <t>Latitude</t>
  </si>
  <si>
    <t>Request Type</t>
  </si>
  <si>
    <t xml:space="preserve">Select Below </t>
  </si>
  <si>
    <t>Wilayat (City)</t>
  </si>
  <si>
    <t>Longitude</t>
  </si>
  <si>
    <t>Power Expansion</t>
  </si>
  <si>
    <t xml:space="preserve">Area </t>
  </si>
  <si>
    <t>New  MW Installation</t>
  </si>
  <si>
    <t>Type of Site</t>
  </si>
  <si>
    <t>Search Ring Work Order No (If any)</t>
  </si>
  <si>
    <t>MW Expansion</t>
  </si>
  <si>
    <t xml:space="preserve"> </t>
  </si>
  <si>
    <t>Is it an exchange site</t>
  </si>
  <si>
    <t>Candidate Location No (If any)</t>
  </si>
  <si>
    <t>Temp MW till FOC</t>
  </si>
  <si>
    <t>Existing Tower Height (Mtr)</t>
  </si>
  <si>
    <t>Planned Radio Technology</t>
  </si>
  <si>
    <t>New LTE</t>
  </si>
  <si>
    <t>Type of Structure</t>
  </si>
  <si>
    <t>Greenfield</t>
  </si>
  <si>
    <t>Planned Transmission Type</t>
  </si>
  <si>
    <t>LTE CU Upgrade</t>
  </si>
  <si>
    <t>Required Tower Height (Mtr)</t>
  </si>
  <si>
    <t>only filled for new built site</t>
  </si>
  <si>
    <t>USO Site</t>
  </si>
  <si>
    <t xml:space="preserve"> New 5G</t>
  </si>
  <si>
    <t>Expected Grid Connection</t>
  </si>
  <si>
    <t>5G Expansion</t>
  </si>
  <si>
    <t>GreenFeild Site</t>
  </si>
  <si>
    <t>Ground Space</t>
  </si>
  <si>
    <t>Sector Addition</t>
  </si>
  <si>
    <t>Type of equipment housing</t>
  </si>
  <si>
    <t>Extra Ground Space Requested (sqm)</t>
  </si>
  <si>
    <t>Extra Ground Space Request </t>
  </si>
  <si>
    <t>Site Relocation</t>
  </si>
  <si>
    <t>Shelter Space Rental (If any)</t>
  </si>
  <si>
    <t>Site Specific Terms and Conditions(If Any)</t>
  </si>
  <si>
    <t xml:space="preserve"> Antenna Modernization (Dismantling/Installation) </t>
  </si>
  <si>
    <t xml:space="preserve"> Antenna Modernization </t>
  </si>
  <si>
    <t>required space (indoor/Outdoor)</t>
  </si>
  <si>
    <t>Access Road Issue</t>
  </si>
  <si>
    <t>L (m)</t>
  </si>
  <si>
    <t>W(m)</t>
  </si>
  <si>
    <t>D(m)</t>
  </si>
  <si>
    <t>Fiber Patching/ATN Installation</t>
  </si>
  <si>
    <t>Outdoor Cabinet Size (If any)</t>
  </si>
  <si>
    <t>Swap Indoor Material (Dismantling/Installation)</t>
  </si>
  <si>
    <t>Shelter Size (If any)</t>
  </si>
  <si>
    <t xml:space="preserve">Change in Site Configuration </t>
  </si>
  <si>
    <t>No extra EPA ,No Extra Power</t>
  </si>
  <si>
    <t>RX Details</t>
  </si>
  <si>
    <t>Number of Antennas :</t>
  </si>
  <si>
    <t>Weight (kg)</t>
  </si>
  <si>
    <t>Sector (Height *)(m)</t>
  </si>
  <si>
    <t>Sector (Azimuth) (deg)</t>
  </si>
  <si>
    <t xml:space="preserve">Requested Change </t>
  </si>
  <si>
    <t xml:space="preserve">Antenna 1 </t>
  </si>
  <si>
    <t>Antenna 2</t>
  </si>
  <si>
    <t>Antenna 3</t>
  </si>
  <si>
    <t>Antenna 4</t>
  </si>
  <si>
    <t xml:space="preserve">Antenna 5 </t>
  </si>
  <si>
    <t>Antenna 6</t>
  </si>
  <si>
    <t xml:space="preserve">Antenna 7 </t>
  </si>
  <si>
    <t>Antenna 8</t>
  </si>
  <si>
    <t>Antenna 9</t>
  </si>
  <si>
    <t>Note: * Antenna height should follow the top point of the antenna.</t>
  </si>
  <si>
    <t>TX Details</t>
  </si>
  <si>
    <t>Number of Microwave dishes :</t>
  </si>
  <si>
    <t>Height *(m)</t>
  </si>
  <si>
    <t>Diameter (m)</t>
  </si>
  <si>
    <t>Azimuth(deg)</t>
  </si>
  <si>
    <t>Weight(kg)</t>
  </si>
  <si>
    <t>comment</t>
  </si>
  <si>
    <t xml:space="preserve">MW 1 </t>
  </si>
  <si>
    <t>MW 2</t>
  </si>
  <si>
    <t>MW 3</t>
  </si>
  <si>
    <t xml:space="preserve">MW 4 </t>
  </si>
  <si>
    <t>MW 5</t>
  </si>
  <si>
    <t xml:space="preserve">MW 6 </t>
  </si>
  <si>
    <t>RRU's</t>
  </si>
  <si>
    <t>Number of RRU's for each Antenna :</t>
  </si>
  <si>
    <t>L(m)</t>
  </si>
  <si>
    <t>Weight</t>
  </si>
  <si>
    <t>RRU position behaind Antenna(Yes/NO)</t>
  </si>
  <si>
    <t>RRU1</t>
  </si>
  <si>
    <t>RRU2</t>
  </si>
  <si>
    <t>RRU3</t>
  </si>
  <si>
    <t>RRU4</t>
  </si>
  <si>
    <t>RRU5</t>
  </si>
  <si>
    <t>RRU6</t>
  </si>
  <si>
    <t>RRU7</t>
  </si>
  <si>
    <t>RRU8</t>
  </si>
  <si>
    <t>RRU9</t>
  </si>
  <si>
    <t>EPA</t>
  </si>
  <si>
    <t>Omantel Existing EPA</t>
  </si>
  <si>
    <t>Delivery date</t>
  </si>
  <si>
    <t xml:space="preserve">Remaining Available EPA of the Tower </t>
  </si>
  <si>
    <t>Requested additional EPA</t>
  </si>
  <si>
    <t xml:space="preserve">extra clarifications or requireomnt </t>
  </si>
  <si>
    <t>Power (DC)</t>
  </si>
  <si>
    <t>kw</t>
  </si>
  <si>
    <t>Amp</t>
  </si>
  <si>
    <t>Current Power Usage (kW) of Omantel</t>
  </si>
  <si>
    <t>Requested additional Power (kW)</t>
  </si>
  <si>
    <t xml:space="preserve">Power (KW) for the dismanteled equipment </t>
  </si>
  <si>
    <t>Additional Equipment required to provide additional Power</t>
  </si>
  <si>
    <t>Appendix 2 to the Lease Schedule between OTC and Omantel re. Site MU771 : List and EPA of Tenant's Communications Equipment on the Tower</t>
  </si>
  <si>
    <t>One antenna or RRU / row. All dimensions in meter, EPA in sq. meter. Height on tower that of middle point of the antenna.</t>
  </si>
  <si>
    <t>A) Panel antennas</t>
  </si>
  <si>
    <t>A) - 1. Panel antennas part of sets of 3 antennas at same height with approx. 120° of angle among them.</t>
  </si>
  <si>
    <t>#</t>
  </si>
  <si>
    <t>Antenna Model</t>
  </si>
  <si>
    <t>Height on the Tower</t>
  </si>
  <si>
    <t>Azimuth (degree)</t>
  </si>
  <si>
    <t>Height</t>
  </si>
  <si>
    <t>Width</t>
  </si>
  <si>
    <t>Depth</t>
  </si>
  <si>
    <t>H/W</t>
  </si>
  <si>
    <t>Drag coef.</t>
  </si>
  <si>
    <t>EPA (no shielding)</t>
  </si>
  <si>
    <t>H/D</t>
  </si>
  <si>
    <t>Side drag coef.</t>
  </si>
  <si>
    <t>EPA (T) (side face)</t>
  </si>
  <si>
    <t>EPA(A) antenna 2</t>
  </si>
  <si>
    <t>EPA(A) antenna 3</t>
  </si>
  <si>
    <t>shielding factor</t>
  </si>
  <si>
    <t>Countable EPA</t>
  </si>
  <si>
    <t>Highest antenna point</t>
  </si>
  <si>
    <t>Lowest ant. point</t>
  </si>
  <si>
    <t>A) - 2. Panel antennas part of sets of 4 ant. at same height w. approx. 90° of azimuth angle among them.</t>
  </si>
  <si>
    <t>[blank]</t>
  </si>
  <si>
    <t>A) - 3. Other panel antennas</t>
  </si>
  <si>
    <t>None</t>
  </si>
  <si>
    <t>B) Remote Radio Units</t>
  </si>
  <si>
    <t>RRU Model</t>
  </si>
  <si>
    <t>EPA discount</t>
  </si>
  <si>
    <t>C) Microwave antennas</t>
  </si>
  <si>
    <r>
      <t>Antenna shape</t>
    </r>
    <r>
      <rPr>
        <sz val="9"/>
        <color theme="1"/>
        <rFont val="Calibri"/>
        <family val="2"/>
        <scheme val="minor"/>
      </rPr>
      <t xml:space="preserve"> (shroud, radome or open parabola)</t>
    </r>
  </si>
  <si>
    <t>Diameter</t>
  </si>
  <si>
    <t>Azimuth (deg.)</t>
  </si>
  <si>
    <t>Drag Coefficient</t>
  </si>
  <si>
    <t>Shroud</t>
  </si>
  <si>
    <t>Radome</t>
  </si>
  <si>
    <t>Open parabola</t>
  </si>
  <si>
    <r>
      <t xml:space="preserve">D) Cylindrical antennas </t>
    </r>
    <r>
      <rPr>
        <sz val="10"/>
        <color theme="1"/>
        <rFont val="Calibri"/>
        <family val="2"/>
        <scheme val="minor"/>
      </rPr>
      <t>(eg. omni or VHF antennas)</t>
    </r>
  </si>
  <si>
    <t>Total EPA of Tenant's Communications Equipment on the Tower:</t>
  </si>
  <si>
    <t>Oman Tel Site ID :</t>
  </si>
  <si>
    <t>Microwave Dimensions</t>
  </si>
  <si>
    <t>Number Of Sectors</t>
  </si>
  <si>
    <t>Plot Area</t>
  </si>
  <si>
    <t>Rental Cost</t>
  </si>
  <si>
    <t>Indoor Building Mobile Sharing (IBMS)</t>
  </si>
  <si>
    <t>Charge / Formula</t>
  </si>
  <si>
    <t>Number of Antenna</t>
  </si>
  <si>
    <t>Non recurring charge of OMR per Site (Setup Fee)</t>
  </si>
  <si>
    <t xml:space="preserve">Annual recurring charge per site for first 8 years from sharing date </t>
  </si>
  <si>
    <r>
      <t>no. of antenna*per antenna charge (passive/active)*</t>
    </r>
    <r>
      <rPr>
        <b/>
        <sz val="11"/>
        <color theme="1"/>
        <rFont val="Calibri"/>
        <family val="2"/>
        <scheme val="minor"/>
      </rPr>
      <t>18.02%</t>
    </r>
  </si>
  <si>
    <t xml:space="preserve">Annual recurring charge per site for the 9th year onwards from sharing date </t>
  </si>
  <si>
    <r>
      <t>no. of antenna*per antenna charge (passive/active)*</t>
    </r>
    <r>
      <rPr>
        <b/>
        <sz val="11"/>
        <color theme="1"/>
        <rFont val="Calibri"/>
        <family val="2"/>
        <scheme val="minor"/>
      </rPr>
      <t>4.84%</t>
    </r>
  </si>
  <si>
    <t>Passive IBMS per antenna OMR</t>
  </si>
  <si>
    <t>Active IBMS per antenna OMR</t>
  </si>
  <si>
    <r>
      <t xml:space="preserve">IBS Ooredoo Sharing Site Details </t>
    </r>
    <r>
      <rPr>
        <b/>
        <sz val="11"/>
        <color rgb="FFFF0000"/>
        <rFont val="Calibri"/>
        <family val="2"/>
        <scheme val="minor"/>
      </rPr>
      <t>for Passive Antenna</t>
    </r>
  </si>
  <si>
    <t>Setup fee</t>
  </si>
  <si>
    <t>Enter number of shared IBS Passive antennas with Ooredoo</t>
  </si>
  <si>
    <t>Passive - Solution Summery Should be refelected as below</t>
  </si>
  <si>
    <t>Enter Total number of IBS Antenn's</t>
  </si>
  <si>
    <t>&lt;&lt;&lt;&lt;&lt;&lt;--------</t>
  </si>
  <si>
    <t>Ooredoo IBS Sharing Setup cost</t>
  </si>
  <si>
    <t>One Time</t>
  </si>
  <si>
    <t xml:space="preserve">Annual Rental for Passive antenna for first 8 years OMR : </t>
  </si>
  <si>
    <t>Ooredoo IBS Sharing Annual charges for 8 years</t>
  </si>
  <si>
    <t>Annual</t>
  </si>
  <si>
    <t xml:space="preserve">Annual Rental for Passive antenna the 9th year onwards  OMR : </t>
  </si>
  <si>
    <t>Ooredoo IBS Sharing Annual charges after the 9th year ownwards</t>
  </si>
  <si>
    <r>
      <t xml:space="preserve">Or If IBS Ooredoo Sharing Site Details </t>
    </r>
    <r>
      <rPr>
        <b/>
        <sz val="11"/>
        <color rgb="FFFF0000"/>
        <rFont val="Calibri"/>
        <family val="2"/>
        <scheme val="minor"/>
      </rPr>
      <t>for Active Antenna System (Lampsite/Radio Dot)</t>
    </r>
  </si>
  <si>
    <t>Enter number of shared IBS Active antennas with Ooredoo</t>
  </si>
  <si>
    <t>Active - Solution Summery Should be refelected as below</t>
  </si>
  <si>
    <t>ATN for Mobile if FoC</t>
  </si>
  <si>
    <t>Number/Quantity</t>
  </si>
  <si>
    <t>VSAT Monthly Rent</t>
  </si>
  <si>
    <t>Wi-Fi</t>
  </si>
  <si>
    <t>Mobile Cost-1</t>
  </si>
  <si>
    <t>Trans Cost-1</t>
  </si>
  <si>
    <t>OSP Cost-1</t>
  </si>
  <si>
    <t>Power Cost-1</t>
  </si>
  <si>
    <t>Civil Cost-1</t>
  </si>
  <si>
    <t>Mobile Cost-2</t>
  </si>
  <si>
    <t>Mobile Cost-3</t>
  </si>
  <si>
    <t>Trans Cost-2</t>
  </si>
  <si>
    <t>Trans Cost-3</t>
  </si>
  <si>
    <t>OSP Cost-2</t>
  </si>
  <si>
    <t>OSP Cost-3</t>
  </si>
  <si>
    <t>Power Cost-2</t>
  </si>
  <si>
    <t>Power Cost-3</t>
  </si>
  <si>
    <t>Civil Cost-2</t>
  </si>
  <si>
    <t>Civil Cost-3</t>
  </si>
  <si>
    <t>Wi-Fi Cost-1</t>
  </si>
  <si>
    <t>Wi-Fi Cost-2</t>
  </si>
  <si>
    <t>Wi-Fi Cost-3</t>
  </si>
  <si>
    <t>Fixed Cost-1</t>
  </si>
  <si>
    <t>Fixed Cost-2</t>
  </si>
  <si>
    <t>Fixed Cost-3</t>
  </si>
  <si>
    <t>Internal Fiber ISP for IBS (if IBS Vendor will do it)</t>
  </si>
  <si>
    <t>ISP (if IBS Vendor will do it)</t>
  </si>
  <si>
    <t>ISP (if OmanTel FoC Vendor will do it)</t>
  </si>
  <si>
    <t>Default Unit Cost</t>
  </si>
  <si>
    <t>Mini Shelter</t>
  </si>
  <si>
    <t>2G900+L800</t>
  </si>
  <si>
    <t>L1800-F1+F2</t>
  </si>
  <si>
    <t>L1800-F1</t>
  </si>
  <si>
    <t>L1800-F2</t>
  </si>
  <si>
    <t>2G900+L1800-F1</t>
  </si>
  <si>
    <t>5G 2600 (40MHz)</t>
  </si>
  <si>
    <t>5G 3400 (100MHz)</t>
  </si>
  <si>
    <t>Normal Area</t>
  </si>
  <si>
    <t>Oil &amp; Gas Area</t>
  </si>
  <si>
    <t>New</t>
  </si>
  <si>
    <t>Upgrade/Add</t>
  </si>
  <si>
    <t>3 x Sectors</t>
  </si>
  <si>
    <t>2 x Sectors</t>
  </si>
  <si>
    <t>1 x Sector (Omni)</t>
  </si>
  <si>
    <t>Ericsson Price</t>
  </si>
  <si>
    <t>Huawei Price</t>
  </si>
  <si>
    <t>Outdoor New L800/GL900/L1800F1+F2/5G2600/5G3400</t>
  </si>
  <si>
    <t>Outdoor Upgrade L800/GL900/L1800F1+F2/5G2600/5G3400</t>
  </si>
  <si>
    <t>Indoor New L800/GL900/L1800F1+F2/5G2600/5G3400</t>
  </si>
  <si>
    <t>Indoor Upgrade L800/GL900/L1800F1+F2/5G2600/5G3400</t>
  </si>
  <si>
    <t>General Description</t>
  </si>
  <si>
    <t>Date Solution Sent to Enterprise Team</t>
  </si>
  <si>
    <t>Dates</t>
  </si>
  <si>
    <t>Solution Done by TAS Team Member</t>
  </si>
  <si>
    <t>TAS Team</t>
  </si>
  <si>
    <t>IBS Co-location with Ooredoo (Monthly Payment))</t>
  </si>
  <si>
    <t>IBS Co-location with Ooredoo (One Time Payment)</t>
  </si>
  <si>
    <t>Total Mobile Solution Cost (Excluding Monthly Rent)---------------------------------------------------&gt;</t>
  </si>
  <si>
    <t>Total Fixed Solution Cost (Excluding Monthly Rent)---------------------------------------------------&gt;</t>
  </si>
  <si>
    <t>Private Oil &amp; Gas/Government</t>
  </si>
  <si>
    <t>Power DG Rent</t>
  </si>
  <si>
    <t>Comments:</t>
  </si>
  <si>
    <t>Solution Summery</t>
  </si>
  <si>
    <t>Customer Requirements:</t>
  </si>
  <si>
    <t>Date Received by TAS Team</t>
  </si>
  <si>
    <t>Click Mobile Sheet</t>
  </si>
  <si>
    <t>Click Design/BoQ Sheet</t>
  </si>
  <si>
    <t>Click Fixed Sheet</t>
  </si>
  <si>
    <t>Click Summery Sheet</t>
  </si>
  <si>
    <t>Click Design/BoQ</t>
  </si>
  <si>
    <t>Chose Owner:</t>
  </si>
  <si>
    <t>Attach Design</t>
  </si>
  <si>
    <t>FoC</t>
  </si>
  <si>
    <t>MW</t>
  </si>
  <si>
    <t>Attach BoQ</t>
  </si>
  <si>
    <t>Monthly Rent (OMR)_Opt-1</t>
  </si>
  <si>
    <t>Monthly Rent (OMR)_Opt-2</t>
  </si>
  <si>
    <t>Monthly Rent (OMR)_Opt-3</t>
  </si>
  <si>
    <t>Monthly Rent for Tower</t>
  </si>
  <si>
    <t>Monthly Rent for Tower Far End</t>
  </si>
  <si>
    <t>Monthly Rent for Tower (Hub - In Between)</t>
  </si>
  <si>
    <t>Not Required</t>
  </si>
  <si>
    <t>Please do note change or delete this List/Sheet it has reference to drop down lists in other sheets</t>
  </si>
  <si>
    <t>S.No</t>
  </si>
  <si>
    <t>Cost as per UPL</t>
  </si>
  <si>
    <t>MAX BANDWIDTH</t>
  </si>
  <si>
    <t>SDWAN CPE TYPE</t>
  </si>
  <si>
    <t>LICENCE TYPE</t>
  </si>
  <si>
    <t>Add on LICENSE</t>
  </si>
  <si>
    <t>Cpe COST</t>
  </si>
  <si>
    <t>LICENCE COST</t>
  </si>
  <si>
    <t>Add on LICENSE COST</t>
  </si>
  <si>
    <t>Installation Cost</t>
  </si>
  <si>
    <t>25 Mbps</t>
  </si>
  <si>
    <t>NCA-1515B-VS1-v210-3Yr</t>
  </si>
  <si>
    <t>BDL-STDSDW-25M-3YR</t>
  </si>
  <si>
    <t>NA</t>
  </si>
  <si>
    <t>50 Mbps</t>
  </si>
  <si>
    <t>BDL-STDSDW-50M-3YR</t>
  </si>
  <si>
    <t>100 Mbps</t>
  </si>
  <si>
    <t>BDL-STDSDW-100M-3YR</t>
  </si>
  <si>
    <t>200 Mbps</t>
  </si>
  <si>
    <t>BDL-STDSDW-200M-3YR</t>
  </si>
  <si>
    <t>500 Mbps</t>
  </si>
  <si>
    <t>BDL-STDSDW-500M-3YR</t>
  </si>
  <si>
    <t>1 Gbps</t>
  </si>
  <si>
    <t>NCA-1515A-VS1-v220-3Yr</t>
  </si>
  <si>
    <t>BDL-STDSDW-1G-3YR</t>
  </si>
  <si>
    <t>NCA-1515B-VS1-v210-5Yr</t>
  </si>
  <si>
    <t>BDL-STDSDW-25M-5YR</t>
  </si>
  <si>
    <t>BDL-STDSDW-50M-5YR</t>
  </si>
  <si>
    <t>BDL-STDSDW-100M-5YR</t>
  </si>
  <si>
    <t>BDL-STDSDW-200M-5YR</t>
  </si>
  <si>
    <t>BDL-STDSDW-500M-5YR</t>
  </si>
  <si>
    <t>NCA-1515A-VS1-v220-5Yr</t>
  </si>
  <si>
    <t>BDL-STDSDW-1G-5YR</t>
  </si>
  <si>
    <t>BDL-UTM-OPT-25M-3YR</t>
  </si>
  <si>
    <t>BDL-UTM-OPT-50M-3YR</t>
  </si>
  <si>
    <t>BDL-UTM-OPT-100M-3YR</t>
  </si>
  <si>
    <t>BDL-UTM-OPT-200M-3YR</t>
  </si>
  <si>
    <t>NCA-4010D-VS1-v810-3Yr</t>
  </si>
  <si>
    <t>BDL-UTM-OPT-500M-3YR</t>
  </si>
  <si>
    <t>NCA-5510A-VS1-v1000-3Yr</t>
  </si>
  <si>
    <t>BDL-UTM-OPT-1G-3YR</t>
  </si>
  <si>
    <t>BDL-UTM-OPT-25M-5YR</t>
  </si>
  <si>
    <t>BDL-UTM-OPT-50M-5YR</t>
  </si>
  <si>
    <t>BDL-UTM-OPT-100M-5YR</t>
  </si>
  <si>
    <t>BDL-UTM-OPT-200M-5YR</t>
  </si>
  <si>
    <t>NCA-4010D-VS1-v810-5Yr</t>
  </si>
  <si>
    <t>BDL-UTM-OPT-500M-5YR</t>
  </si>
  <si>
    <t>NCA-5510A-VS1-v1000-5Yr</t>
  </si>
  <si>
    <t>BDL-UTM-OPT-1G-5YR</t>
  </si>
  <si>
    <t>Total Cost</t>
  </si>
  <si>
    <t>SDWAN</t>
  </si>
  <si>
    <t>CPE - Type</t>
  </si>
  <si>
    <t>CEF -BW</t>
  </si>
  <si>
    <t>IPsec -BW</t>
  </si>
  <si>
    <t>C8200L-1N-4T</t>
  </si>
  <si>
    <t>3.8 Gbps</t>
  </si>
  <si>
    <t>Cisco DNA Essentials On-Prem Lic 3Y - upto 25M (Aggr, 50M)</t>
  </si>
  <si>
    <t>Cisco DNA Essentials On-Prem Lic 3Y - upto 200M (Aggr, 400M)</t>
  </si>
  <si>
    <t>Cisco DNA Essentials On-Prem Lic 3Y - upto 1G (Aggr, 2G)</t>
  </si>
  <si>
    <t>C8300-1N1S-6T</t>
  </si>
  <si>
    <t>10 Gbps</t>
  </si>
  <si>
    <t>2 Gbps</t>
  </si>
  <si>
    <t>Cisco DNA Premier On-Prem Lic 3Y - upto 25M (Aggr, 50M)</t>
  </si>
  <si>
    <t>CPE Desciption</t>
  </si>
  <si>
    <t>CPE Licence</t>
  </si>
  <si>
    <t>CPE Cost</t>
  </si>
  <si>
    <t>Licence Cost</t>
  </si>
  <si>
    <t>CPE+Licence Cost</t>
  </si>
  <si>
    <t>Overall Total</t>
  </si>
  <si>
    <t>CPE</t>
  </si>
  <si>
    <t>Most Used Mobile Cost</t>
  </si>
  <si>
    <t>Technology</t>
  </si>
  <si>
    <t>Band</t>
  </si>
  <si>
    <t>2G900+4GL800</t>
  </si>
  <si>
    <t>General Mobile Cost</t>
  </si>
  <si>
    <t xml:space="preserve">Equipment </t>
  </si>
  <si>
    <t>Services</t>
  </si>
  <si>
    <t>Sectors</t>
  </si>
  <si>
    <t>More than 1000 users</t>
  </si>
  <si>
    <t>2G+4G (Coverage)</t>
  </si>
  <si>
    <t>2G900+4GL800+4GL1800F1</t>
  </si>
  <si>
    <t>2G+4G (Coverage+Capacity-1)</t>
  </si>
  <si>
    <t>2G+4G (Coverage+Capacity-2)</t>
  </si>
  <si>
    <t>2G+4G+5G (Coverage+Capacity-3)</t>
  </si>
  <si>
    <t>More than 2000 users</t>
  </si>
  <si>
    <t>2G900+4GL800+4GL1800F1+F2</t>
  </si>
  <si>
    <t>2G900+4GL800+5G</t>
  </si>
  <si>
    <t>Vendor</t>
  </si>
  <si>
    <t>Huawei</t>
  </si>
  <si>
    <t>Ericsson</t>
  </si>
  <si>
    <t>More than 1500 users</t>
  </si>
  <si>
    <t>Less than 900 users</t>
  </si>
  <si>
    <t>1_SDWAN_25 Mbps-NCA-1515B-VS1-v210-3Yr</t>
  </si>
  <si>
    <t>2_SDWAN_50 Mbps-NCA-1515B-VS1-v210-3Yr</t>
  </si>
  <si>
    <t>3_SDWAN_100 Mbps-NCA-1515B-VS1-v210-3Yr</t>
  </si>
  <si>
    <t>4_SDWAN_200 Mbps-NCA-1515B-VS1-v210-3Yr</t>
  </si>
  <si>
    <t>5_SDWAN_500 Mbps-NCA-1515B-VS1-v210-3Yr</t>
  </si>
  <si>
    <t>6_SDWAN_1 Gbps-NCA-1515A-VS1-v220-3Yr</t>
  </si>
  <si>
    <t>7_SDWAN_25 Mbps-NCA-1515B-VS1-v210-5Yr</t>
  </si>
  <si>
    <t>8_SDWAN_50 Mbps-NCA-1515B-VS1-v210-5Yr</t>
  </si>
  <si>
    <t>9_SDWAN_100 Mbps-NCA-1515B-VS1-v210-5Yr</t>
  </si>
  <si>
    <t>10_SDWAN_200 Mbps-NCA-1515B-VS1-v210-5Yr</t>
  </si>
  <si>
    <t>11_SDWAN_500 Mbps-NCA-1515B-VS1-v210-5Yr</t>
  </si>
  <si>
    <t>12_SDWAN_1 Gbps-NCA-1515A-VS1-v220-5Yr</t>
  </si>
  <si>
    <t>13_SDWAN_25 Mbps-NCA-1515B-VS1-v210-3Yr</t>
  </si>
  <si>
    <t>14_SDWAN_50 Mbps-NCA-1515B-VS1-v210-3Yr</t>
  </si>
  <si>
    <t>15_SDWAN_100 Mbps-NCA-1515A-VS1-v220-3Yr</t>
  </si>
  <si>
    <t>16_SDWAN_200 Mbps-NCA-1515A-VS1-v220-3Yr</t>
  </si>
  <si>
    <t>17_SDWAN_500 Mbps-NCA-4010D-VS1-v810-3Yr</t>
  </si>
  <si>
    <t>18_SDWAN_1 Gbps-NCA-5510A-VS1-v1000-3Yr</t>
  </si>
  <si>
    <t>19_SDWAN_25 Mbps-NCA-1515B-VS1-v210-5Yr</t>
  </si>
  <si>
    <t>20_SDWAN_50 Mbps-NCA-1515B-VS1-v210-5Yr</t>
  </si>
  <si>
    <t>21_SDWAN_100 Mbps-NCA-1515A-VS1-v220-5Yr</t>
  </si>
  <si>
    <t>22_SDWAN_200 Mbps-NCA-1515A-VS1-v220-5Yr</t>
  </si>
  <si>
    <t>23_SDWAN_500 Mbps-NCA-4010D-VS1-v810-5Yr</t>
  </si>
  <si>
    <t>24_SDWAN_1 Gbps-NCA-5510A-VS1-v1000-5Yr</t>
  </si>
  <si>
    <t>1_CPE_Cisco Catalyst 8200L_1-NIM slot and 4x1G WAN ports_3.8 Gbps_500 Mbps_upto 25M (Aggr, 50M)</t>
  </si>
  <si>
    <t>2_CPE_Cisco Catalyst 8200L_1-NIM slot and 4x1G WAN ports_3.8 Gbps_500 Mbps_upto 200M (Aggr, 400M)</t>
  </si>
  <si>
    <t>3_CPE_Cisco Catalyst 8200L_1-NIM slot and 4x1G WAN ports_3.8 Gbps_500 Mbps_upto 1G (Aggr, 2G)</t>
  </si>
  <si>
    <t>4_CPE_Cisco Catalyst C8300-1N1S-6T Router_10 Gbps_2 Gbps_upto 25M (Aggr, 50M)</t>
  </si>
  <si>
    <t>5_CPE_Cisco Catalyst C8300-1N1S-6T Router_10 Gbps_2 Gbps_upto 200M (Aggr, 400M)</t>
  </si>
  <si>
    <t>6_CPE_Cisco Catalyst C8300-1N1S-6T Router_10 Gbps_2 Gbps_upto 1G (Aggr, 2G)</t>
  </si>
  <si>
    <r>
      <t>From:</t>
    </r>
    <r>
      <rPr>
        <sz val="11"/>
        <color rgb="FF242424"/>
        <rFont val="Calibri"/>
        <family val="2"/>
      </rPr>
      <t> Uzair Qadir (A) &lt;uzair.qadir@huawei.com&gt;</t>
    </r>
  </si>
  <si>
    <r>
      <t>Sent:</t>
    </r>
    <r>
      <rPr>
        <sz val="11"/>
        <color rgb="FF242424"/>
        <rFont val="Calibri"/>
        <family val="2"/>
      </rPr>
      <t> Thursday, January 25, 2024 11:51 AM</t>
    </r>
  </si>
  <si>
    <r>
      <t>To:</t>
    </r>
    <r>
      <rPr>
        <sz val="11"/>
        <color rgb="FF242424"/>
        <rFont val="Calibri"/>
        <family val="2"/>
      </rPr>
      <t> Hajir Suleiman Hashim Al Balushi &lt;Hajir.Balushi2@omantel.om&gt;</t>
    </r>
  </si>
  <si>
    <r>
      <t>Cc:</t>
    </r>
    <r>
      <rPr>
        <sz val="11"/>
        <color rgb="FF242424"/>
        <rFont val="Calibri"/>
        <family val="2"/>
      </rPr>
      <t> Salim Khalfan Nasser Al Rawahi &lt;salim.rawahi3@omantel.om&gt;; Salim Musabah Hamed Al Saadi &lt;Salim.Saadi1@omantel.om&gt;; Wuzhongming (Samir) &lt;wuzhongming@huawei.com&gt;; Khamis &lt;khamis.algadidi@huawei.com&gt;</t>
    </r>
  </si>
  <si>
    <r>
      <t>Subject:</t>
    </r>
    <r>
      <rPr>
        <sz val="11"/>
        <color rgb="FF242424"/>
        <rFont val="Calibri"/>
        <family val="2"/>
      </rPr>
      <t> Request for ATN prices.</t>
    </r>
  </si>
  <si>
    <r>
      <t>[EXTERNAL]</t>
    </r>
    <r>
      <rPr>
        <sz val="11"/>
        <color rgb="FF222222"/>
        <rFont val="Calibri"/>
        <family val="2"/>
      </rPr>
      <t> - This email originated from outside of the organization. Do not click links or open attachments unless you recognize the sender and know the content is safe.</t>
    </r>
  </si>
  <si>
    <t>Salam Ms. Hajir,</t>
  </si>
  <si>
    <t>As discussed, for ATN’s which are being provided for enterprise user. The average price can be considered around, 5000 OMR(including services for integration of the ATN).</t>
  </si>
  <si>
    <t>The price is mentioned in the BOQ is for One ATN910C only, and  dependent on each customer’s port requirements. Other Factors include the region and actual scope of the project. Below is a rough estimate of total ATN price(Equipment+ Price) based on integration scope of 1 x ATN in each region.</t>
  </si>
  <si>
    <r>
      <t>Area A(Muscat):</t>
    </r>
    <r>
      <rPr>
        <sz val="11"/>
        <color rgb="FF242424"/>
        <rFont val="Calibri"/>
        <family val="2"/>
      </rPr>
      <t> 4,031.72 OMR</t>
    </r>
  </si>
  <si>
    <r>
      <t>Area B(Batinah):</t>
    </r>
    <r>
      <rPr>
        <sz val="11"/>
        <color rgb="FF242424"/>
        <rFont val="Calibri"/>
        <family val="2"/>
      </rPr>
      <t> 4,163.97 OMR</t>
    </r>
  </si>
  <si>
    <r>
      <t>Area C(Dahirah, Dakhliya, Sharqiya, Wusta, Dhofar) :</t>
    </r>
    <r>
      <rPr>
        <sz val="11"/>
        <color rgb="FF242424"/>
        <rFont val="Calibri"/>
        <family val="2"/>
      </rPr>
      <t> 4,456.87 OMR</t>
    </r>
  </si>
  <si>
    <t>Thanks &amp; Regards,</t>
  </si>
  <si>
    <t>Uzair Qadir</t>
  </si>
  <si>
    <t>Product Manager</t>
  </si>
  <si>
    <t>Huawei Tech. Investment (Oman) LLC.</t>
  </si>
  <si>
    <t>Area-A (Muscat+Qurayat)</t>
  </si>
  <si>
    <t>Area-B (Batinah+Buraimi+Khasab)</t>
  </si>
  <si>
    <t>Area-C(Dahirah, Dakhliya, Sharqiya, Wusta, Dhofar)</t>
  </si>
  <si>
    <t>Area</t>
  </si>
  <si>
    <t>ATN Cost</t>
  </si>
  <si>
    <t>OLT</t>
  </si>
  <si>
    <t>OLT Cost-3</t>
  </si>
  <si>
    <t>OLT Cost-2</t>
  </si>
  <si>
    <t>OLT Cost-1</t>
  </si>
  <si>
    <t>Property ID</t>
  </si>
  <si>
    <t>B0013</t>
  </si>
  <si>
    <t>B0014</t>
  </si>
  <si>
    <t>B0015</t>
  </si>
  <si>
    <t>B0029</t>
  </si>
  <si>
    <t>B0033</t>
  </si>
  <si>
    <t>B0058</t>
  </si>
  <si>
    <t>B0059</t>
  </si>
  <si>
    <t>B0060</t>
  </si>
  <si>
    <t>B0062</t>
  </si>
  <si>
    <t>B0077</t>
  </si>
  <si>
    <t>B0078</t>
  </si>
  <si>
    <t>B0086</t>
  </si>
  <si>
    <t>B0087</t>
  </si>
  <si>
    <t>B0089</t>
  </si>
  <si>
    <t>B0090</t>
  </si>
  <si>
    <t>B0091</t>
  </si>
  <si>
    <t>B0092</t>
  </si>
  <si>
    <t>B0093</t>
  </si>
  <si>
    <t>B0095</t>
  </si>
  <si>
    <t>B0096</t>
  </si>
  <si>
    <t>B0097</t>
  </si>
  <si>
    <t>B0098</t>
  </si>
  <si>
    <t>B0100</t>
  </si>
  <si>
    <t>B0103</t>
  </si>
  <si>
    <t>B0306</t>
  </si>
  <si>
    <t>B0359</t>
  </si>
  <si>
    <t>B0405</t>
  </si>
  <si>
    <t>B0409</t>
  </si>
  <si>
    <t>B0429</t>
  </si>
  <si>
    <t>B0453</t>
  </si>
  <si>
    <t>B0472</t>
  </si>
  <si>
    <t>B0477</t>
  </si>
  <si>
    <t>B0488</t>
  </si>
  <si>
    <t>B0489</t>
  </si>
  <si>
    <t>B0521</t>
  </si>
  <si>
    <t>B0537</t>
  </si>
  <si>
    <t>B0548</t>
  </si>
  <si>
    <t>B0647</t>
  </si>
  <si>
    <t>B0650</t>
  </si>
  <si>
    <t>B0651</t>
  </si>
  <si>
    <t>B0652</t>
  </si>
  <si>
    <t>B0653</t>
  </si>
  <si>
    <t>B0655</t>
  </si>
  <si>
    <t>B0656</t>
  </si>
  <si>
    <t>B0658</t>
  </si>
  <si>
    <t>B0661</t>
  </si>
  <si>
    <t>B0731</t>
  </si>
  <si>
    <t>B0765</t>
  </si>
  <si>
    <t>B0770</t>
  </si>
  <si>
    <t>B0774</t>
  </si>
  <si>
    <t>B0782</t>
  </si>
  <si>
    <t>B0812</t>
  </si>
  <si>
    <t>B1039</t>
  </si>
  <si>
    <t>B1079</t>
  </si>
  <si>
    <t>B1180</t>
  </si>
  <si>
    <t>T0090</t>
  </si>
  <si>
    <t>T0094</t>
  </si>
  <si>
    <t>T0097</t>
  </si>
  <si>
    <t>T0100</t>
  </si>
  <si>
    <t>T0103</t>
  </si>
  <si>
    <t>T0104</t>
  </si>
  <si>
    <t>T0304</t>
  </si>
  <si>
    <t>T0424</t>
  </si>
  <si>
    <t>T0446</t>
  </si>
  <si>
    <t>T0465</t>
  </si>
  <si>
    <t>T0472</t>
  </si>
  <si>
    <t>U0002</t>
  </si>
  <si>
    <t>U0003</t>
  </si>
  <si>
    <t>U0013</t>
  </si>
  <si>
    <t>U0017</t>
  </si>
  <si>
    <t>U0035</t>
  </si>
  <si>
    <t>U0036</t>
  </si>
  <si>
    <t>U0037</t>
  </si>
  <si>
    <t>U0039</t>
  </si>
  <si>
    <t>U0041</t>
  </si>
  <si>
    <t>U0042</t>
  </si>
  <si>
    <t>U0044</t>
  </si>
  <si>
    <t>U0046</t>
  </si>
  <si>
    <t>U0047</t>
  </si>
  <si>
    <t>U0050</t>
  </si>
  <si>
    <t>U0051</t>
  </si>
  <si>
    <t>U0052</t>
  </si>
  <si>
    <t>U0054</t>
  </si>
  <si>
    <t>U0057</t>
  </si>
  <si>
    <t>U0059</t>
  </si>
  <si>
    <t>U0064</t>
  </si>
  <si>
    <t>U0065</t>
  </si>
  <si>
    <t>U0069</t>
  </si>
  <si>
    <t>U0070</t>
  </si>
  <si>
    <t>U0074</t>
  </si>
  <si>
    <t>U0081</t>
  </si>
  <si>
    <t>U0082</t>
  </si>
  <si>
    <t>U0084</t>
  </si>
  <si>
    <t>U0086</t>
  </si>
  <si>
    <t>U0097</t>
  </si>
  <si>
    <t>U0098</t>
  </si>
  <si>
    <t>U0113</t>
  </si>
  <si>
    <t>U0128</t>
  </si>
  <si>
    <t>U0402</t>
  </si>
  <si>
    <t>U0403</t>
  </si>
  <si>
    <t>U0404</t>
  </si>
  <si>
    <t>U0415</t>
  </si>
  <si>
    <t>U0416</t>
  </si>
  <si>
    <t>U0418</t>
  </si>
  <si>
    <t>U0426</t>
  </si>
  <si>
    <t>U0473</t>
  </si>
  <si>
    <t>U0528</t>
  </si>
  <si>
    <t>U0551</t>
  </si>
  <si>
    <t>U0553</t>
  </si>
  <si>
    <t>B0009</t>
  </si>
  <si>
    <t>B0167</t>
  </si>
  <si>
    <t>B0169</t>
  </si>
  <si>
    <t>B0170</t>
  </si>
  <si>
    <t>B0171</t>
  </si>
  <si>
    <t>B0172</t>
  </si>
  <si>
    <t>B0173</t>
  </si>
  <si>
    <t>B0174</t>
  </si>
  <si>
    <t>B0175</t>
  </si>
  <si>
    <t>B0176</t>
  </si>
  <si>
    <t>B0178</t>
  </si>
  <si>
    <t>B0179</t>
  </si>
  <si>
    <t>B0180</t>
  </si>
  <si>
    <t>B0181</t>
  </si>
  <si>
    <t>B0182</t>
  </si>
  <si>
    <t>B0183</t>
  </si>
  <si>
    <t>B0184</t>
  </si>
  <si>
    <t>B0185</t>
  </si>
  <si>
    <t>B0186</t>
  </si>
  <si>
    <t>B0187</t>
  </si>
  <si>
    <t>B0229</t>
  </si>
  <si>
    <t>B0230</t>
  </si>
  <si>
    <t>B0231</t>
  </si>
  <si>
    <t>B0232</t>
  </si>
  <si>
    <t>B0233</t>
  </si>
  <si>
    <t>B0234</t>
  </si>
  <si>
    <t>B0235</t>
  </si>
  <si>
    <t>B0238</t>
  </si>
  <si>
    <t>B0240</t>
  </si>
  <si>
    <t>B0242</t>
  </si>
  <si>
    <t>B0245</t>
  </si>
  <si>
    <t>B0246</t>
  </si>
  <si>
    <t>B0248</t>
  </si>
  <si>
    <t>B0250</t>
  </si>
  <si>
    <t>B0254</t>
  </si>
  <si>
    <t>B0261</t>
  </si>
  <si>
    <t>B0266</t>
  </si>
  <si>
    <t>B0267</t>
  </si>
  <si>
    <t>B0403</t>
  </si>
  <si>
    <t>B0439</t>
  </si>
  <si>
    <t>B0443</t>
  </si>
  <si>
    <t>B0493</t>
  </si>
  <si>
    <t>B0595</t>
  </si>
  <si>
    <t>B0604</t>
  </si>
  <si>
    <t>B0606</t>
  </si>
  <si>
    <t>B0607</t>
  </si>
  <si>
    <t>B0608</t>
  </si>
  <si>
    <t>B0726</t>
  </si>
  <si>
    <t>B0771</t>
  </si>
  <si>
    <t>B1055</t>
  </si>
  <si>
    <t>B1062</t>
  </si>
  <si>
    <t>B1063</t>
  </si>
  <si>
    <t>B1168</t>
  </si>
  <si>
    <t>B1181</t>
  </si>
  <si>
    <t>B1194</t>
  </si>
  <si>
    <t>B1202</t>
  </si>
  <si>
    <t>B0002</t>
  </si>
  <si>
    <t>B0007</t>
  </si>
  <si>
    <t>B0008</t>
  </si>
  <si>
    <t>B0040</t>
  </si>
  <si>
    <t>B0041</t>
  </si>
  <si>
    <t>B0042</t>
  </si>
  <si>
    <t>B0048</t>
  </si>
  <si>
    <t>B0052</t>
  </si>
  <si>
    <t>B0056</t>
  </si>
  <si>
    <t>B0057</t>
  </si>
  <si>
    <t>B0139</t>
  </si>
  <si>
    <t>B0140</t>
  </si>
  <si>
    <t>B0141</t>
  </si>
  <si>
    <t>B0144</t>
  </si>
  <si>
    <t>B0146</t>
  </si>
  <si>
    <t>B0147</t>
  </si>
  <si>
    <t>B0148</t>
  </si>
  <si>
    <t>B0149</t>
  </si>
  <si>
    <t>B0150</t>
  </si>
  <si>
    <t>B0152</t>
  </si>
  <si>
    <t>B0153</t>
  </si>
  <si>
    <t>B0154</t>
  </si>
  <si>
    <t>B0155</t>
  </si>
  <si>
    <t>B0157</t>
  </si>
  <si>
    <t>B0158</t>
  </si>
  <si>
    <t>B0159</t>
  </si>
  <si>
    <t>B0160</t>
  </si>
  <si>
    <t>B0161</t>
  </si>
  <si>
    <t>B0162</t>
  </si>
  <si>
    <t>B0163</t>
  </si>
  <si>
    <t>B0164</t>
  </si>
  <si>
    <t>B0165</t>
  </si>
  <si>
    <t>B0166</t>
  </si>
  <si>
    <t>B0168</t>
  </si>
  <si>
    <t>B0350</t>
  </si>
  <si>
    <t>B0356</t>
  </si>
  <si>
    <t>B0366</t>
  </si>
  <si>
    <t>B0406</t>
  </si>
  <si>
    <t>B0410</t>
  </si>
  <si>
    <t>B0422</t>
  </si>
  <si>
    <t>B0436</t>
  </si>
  <si>
    <t>B0448</t>
  </si>
  <si>
    <t>B0462</t>
  </si>
  <si>
    <t>B0470</t>
  </si>
  <si>
    <t>B0474</t>
  </si>
  <si>
    <t>B0512</t>
  </si>
  <si>
    <t>B0517</t>
  </si>
  <si>
    <t>B0528</t>
  </si>
  <si>
    <t>B0558</t>
  </si>
  <si>
    <t>B0724</t>
  </si>
  <si>
    <t>B0725</t>
  </si>
  <si>
    <t>B0766</t>
  </si>
  <si>
    <t>B0800</t>
  </si>
  <si>
    <t>B1035</t>
  </si>
  <si>
    <t>B1038</t>
  </si>
  <si>
    <t>B1125</t>
  </si>
  <si>
    <t>B1201</t>
  </si>
  <si>
    <t>B0001</t>
  </si>
  <si>
    <t>B0035</t>
  </si>
  <si>
    <t>B0039</t>
  </si>
  <si>
    <t>B0212</t>
  </si>
  <si>
    <t>B0213</t>
  </si>
  <si>
    <t>B0214</t>
  </si>
  <si>
    <t>B0215</t>
  </si>
  <si>
    <t>B0216</t>
  </si>
  <si>
    <t>B0217</t>
  </si>
  <si>
    <t>B0218</t>
  </si>
  <si>
    <t>B0219</t>
  </si>
  <si>
    <t>B0220</t>
  </si>
  <si>
    <t>B0222</t>
  </si>
  <si>
    <t>B0223</t>
  </si>
  <si>
    <t>B0227</t>
  </si>
  <si>
    <t>B0236</t>
  </si>
  <si>
    <t>B0239</t>
  </si>
  <si>
    <t>B0241</t>
  </si>
  <si>
    <t>B0243</t>
  </si>
  <si>
    <t>B0244</t>
  </si>
  <si>
    <t>B0247</t>
  </si>
  <si>
    <t>B0251</t>
  </si>
  <si>
    <t>B0252</t>
  </si>
  <si>
    <t>B0253</t>
  </si>
  <si>
    <t>B0256</t>
  </si>
  <si>
    <t>B0259</t>
  </si>
  <si>
    <t>B0262</t>
  </si>
  <si>
    <t>B0304</t>
  </si>
  <si>
    <t>B0352</t>
  </si>
  <si>
    <t>B0357</t>
  </si>
  <si>
    <t>B0358</t>
  </si>
  <si>
    <t>B0401</t>
  </si>
  <si>
    <t>B0417</t>
  </si>
  <si>
    <t>B0418</t>
  </si>
  <si>
    <t>B0419</t>
  </si>
  <si>
    <t>B0420</t>
  </si>
  <si>
    <t>B0421</t>
  </si>
  <si>
    <t>B0423</t>
  </si>
  <si>
    <t>B0430</t>
  </si>
  <si>
    <t>B0431</t>
  </si>
  <si>
    <t>B0432</t>
  </si>
  <si>
    <t>B0433</t>
  </si>
  <si>
    <t>B0449</t>
  </si>
  <si>
    <t>B0451</t>
  </si>
  <si>
    <t>B0452</t>
  </si>
  <si>
    <t>B0455</t>
  </si>
  <si>
    <t>B0456</t>
  </si>
  <si>
    <t>B0475</t>
  </si>
  <si>
    <t>B0478</t>
  </si>
  <si>
    <t>B0479</t>
  </si>
  <si>
    <t>B0481</t>
  </si>
  <si>
    <t>B0494</t>
  </si>
  <si>
    <t>B0495</t>
  </si>
  <si>
    <t>B0496</t>
  </si>
  <si>
    <t>B0503</t>
  </si>
  <si>
    <t>B0531</t>
  </si>
  <si>
    <t>B0532</t>
  </si>
  <si>
    <t>B0534</t>
  </si>
  <si>
    <t>B0557</t>
  </si>
  <si>
    <t xml:space="preserve">B1253 </t>
  </si>
  <si>
    <t>B0005</t>
  </si>
  <si>
    <t>B0010</t>
  </si>
  <si>
    <t>B0012</t>
  </si>
  <si>
    <t>B0102</t>
  </si>
  <si>
    <t>B0109</t>
  </si>
  <si>
    <t>B0110</t>
  </si>
  <si>
    <t>B0111</t>
  </si>
  <si>
    <t>B0112</t>
  </si>
  <si>
    <t>B0113</t>
  </si>
  <si>
    <t>B0114</t>
  </si>
  <si>
    <t>B0115</t>
  </si>
  <si>
    <t>B0116</t>
  </si>
  <si>
    <t>B0117</t>
  </si>
  <si>
    <t>B0120</t>
  </si>
  <si>
    <t>B0122</t>
  </si>
  <si>
    <t>B0123</t>
  </si>
  <si>
    <t>B0124</t>
  </si>
  <si>
    <t>B0125</t>
  </si>
  <si>
    <t>B0127</t>
  </si>
  <si>
    <t>B0283</t>
  </si>
  <si>
    <t>B0284</t>
  </si>
  <si>
    <t>B0290</t>
  </si>
  <si>
    <t>B0291</t>
  </si>
  <si>
    <t>B0292</t>
  </si>
  <si>
    <t>B0293</t>
  </si>
  <si>
    <t>B0361</t>
  </si>
  <si>
    <t>B0362</t>
  </si>
  <si>
    <t>B0363</t>
  </si>
  <si>
    <t>B0365</t>
  </si>
  <si>
    <t>B0442</t>
  </si>
  <si>
    <t>B0467</t>
  </si>
  <si>
    <t>B0545</t>
  </si>
  <si>
    <t>B0547</t>
  </si>
  <si>
    <t>B0600</t>
  </si>
  <si>
    <t>B0601</t>
  </si>
  <si>
    <t>B0609</t>
  </si>
  <si>
    <t>B0747</t>
  </si>
  <si>
    <t>B1129</t>
  </si>
  <si>
    <t>T0006</t>
  </si>
  <si>
    <t>T0009</t>
  </si>
  <si>
    <t>T0012</t>
  </si>
  <si>
    <t>T0013</t>
  </si>
  <si>
    <t>T0014</t>
  </si>
  <si>
    <t>T0015</t>
  </si>
  <si>
    <t>T0016</t>
  </si>
  <si>
    <t>T0017</t>
  </si>
  <si>
    <t>T0018</t>
  </si>
  <si>
    <t>T0019</t>
  </si>
  <si>
    <t>T0050</t>
  </si>
  <si>
    <t>T0051</t>
  </si>
  <si>
    <t>T0056</t>
  </si>
  <si>
    <t>T0117</t>
  </si>
  <si>
    <t>T0169</t>
  </si>
  <si>
    <t>T0170</t>
  </si>
  <si>
    <t>T0171</t>
  </si>
  <si>
    <t>T0172</t>
  </si>
  <si>
    <t>T0173</t>
  </si>
  <si>
    <t>T0174</t>
  </si>
  <si>
    <t>T0175</t>
  </si>
  <si>
    <t>T0176</t>
  </si>
  <si>
    <t>T0183</t>
  </si>
  <si>
    <t>T0184</t>
  </si>
  <si>
    <t>T0185</t>
  </si>
  <si>
    <t>T0186</t>
  </si>
  <si>
    <t>T0187</t>
  </si>
  <si>
    <t>T0188</t>
  </si>
  <si>
    <t>T0189</t>
  </si>
  <si>
    <t>T0190</t>
  </si>
  <si>
    <t>T0191</t>
  </si>
  <si>
    <t>T0192</t>
  </si>
  <si>
    <t>T0193</t>
  </si>
  <si>
    <t>T0195</t>
  </si>
  <si>
    <t>T0196</t>
  </si>
  <si>
    <t>T0217</t>
  </si>
  <si>
    <t>T0407</t>
  </si>
  <si>
    <t>T0408</t>
  </si>
  <si>
    <t>T0409</t>
  </si>
  <si>
    <t>T0410</t>
  </si>
  <si>
    <t>T0411</t>
  </si>
  <si>
    <t>T0412</t>
  </si>
  <si>
    <t>T0413</t>
  </si>
  <si>
    <t>T0414</t>
  </si>
  <si>
    <t>T0415</t>
  </si>
  <si>
    <t>T0416</t>
  </si>
  <si>
    <t>T0417</t>
  </si>
  <si>
    <t>T0418</t>
  </si>
  <si>
    <t>T0420</t>
  </si>
  <si>
    <t>T0421</t>
  </si>
  <si>
    <t>T0422</t>
  </si>
  <si>
    <t>T0423</t>
  </si>
  <si>
    <t>T0434</t>
  </si>
  <si>
    <t>T0435</t>
  </si>
  <si>
    <t>T0455</t>
  </si>
  <si>
    <t>T0469</t>
  </si>
  <si>
    <t>T0471</t>
  </si>
  <si>
    <t>T0473</t>
  </si>
  <si>
    <t>T0488</t>
  </si>
  <si>
    <t>T0489</t>
  </si>
  <si>
    <t>T0558</t>
  </si>
  <si>
    <t>T0563</t>
  </si>
  <si>
    <t>T0571</t>
  </si>
  <si>
    <t>T0574</t>
  </si>
  <si>
    <t>T0647</t>
  </si>
  <si>
    <t>T0822</t>
  </si>
  <si>
    <t>T0824</t>
  </si>
  <si>
    <t>T0825</t>
  </si>
  <si>
    <t>T0827</t>
  </si>
  <si>
    <t>T0838</t>
  </si>
  <si>
    <t>T0002</t>
  </si>
  <si>
    <t>T0010</t>
  </si>
  <si>
    <t>T0052</t>
  </si>
  <si>
    <t>T0053</t>
  </si>
  <si>
    <t>T0054</t>
  </si>
  <si>
    <t>T0055</t>
  </si>
  <si>
    <t>T0057</t>
  </si>
  <si>
    <t>T0058</t>
  </si>
  <si>
    <t>T0059</t>
  </si>
  <si>
    <t>T0060</t>
  </si>
  <si>
    <t>T0061</t>
  </si>
  <si>
    <t>T0062</t>
  </si>
  <si>
    <t>T0063</t>
  </si>
  <si>
    <t>T0064</t>
  </si>
  <si>
    <t>T0065</t>
  </si>
  <si>
    <t>T0066</t>
  </si>
  <si>
    <t>T0067</t>
  </si>
  <si>
    <t>T0068</t>
  </si>
  <si>
    <t>T0069</t>
  </si>
  <si>
    <t>T0070</t>
  </si>
  <si>
    <t>T0071</t>
  </si>
  <si>
    <t>T0072</t>
  </si>
  <si>
    <t>T0073</t>
  </si>
  <si>
    <t>T0074</t>
  </si>
  <si>
    <t>T0075</t>
  </si>
  <si>
    <t>T0076</t>
  </si>
  <si>
    <t>T0077</t>
  </si>
  <si>
    <t>T0078</t>
  </si>
  <si>
    <t>T0080</t>
  </si>
  <si>
    <t>T0081</t>
  </si>
  <si>
    <t>T0082</t>
  </si>
  <si>
    <t>T0083</t>
  </si>
  <si>
    <t>T0084</t>
  </si>
  <si>
    <t>T0085</t>
  </si>
  <si>
    <t>T0086</t>
  </si>
  <si>
    <t>T0087</t>
  </si>
  <si>
    <t>T0088</t>
  </si>
  <si>
    <t>T0089</t>
  </si>
  <si>
    <t>T0091</t>
  </si>
  <si>
    <t>T0092</t>
  </si>
  <si>
    <t>T0093</t>
  </si>
  <si>
    <t>T0099</t>
  </si>
  <si>
    <t>T0101</t>
  </si>
  <si>
    <t>T0102</t>
  </si>
  <si>
    <t>T0106</t>
  </si>
  <si>
    <t>T0107</t>
  </si>
  <si>
    <t>T0197</t>
  </si>
  <si>
    <t>T0419</t>
  </si>
  <si>
    <t>T0425</t>
  </si>
  <si>
    <t>T0426</t>
  </si>
  <si>
    <t>T0427</t>
  </si>
  <si>
    <t>T0428</t>
  </si>
  <si>
    <t>T0430</t>
  </si>
  <si>
    <t>T0433</t>
  </si>
  <si>
    <t>T0436</t>
  </si>
  <si>
    <t>T0443</t>
  </si>
  <si>
    <t>T0454</t>
  </si>
  <si>
    <t>T0458</t>
  </si>
  <si>
    <t>T0466</t>
  </si>
  <si>
    <t>T0467</t>
  </si>
  <si>
    <t>T0468</t>
  </si>
  <si>
    <t>T0564</t>
  </si>
  <si>
    <t>T0567</t>
  </si>
  <si>
    <t>T0569</t>
  </si>
  <si>
    <t>T0712</t>
  </si>
  <si>
    <t>T0717</t>
  </si>
  <si>
    <t>T0743</t>
  </si>
  <si>
    <t>T0748</t>
  </si>
  <si>
    <t>T0758</t>
  </si>
  <si>
    <t>T0759</t>
  </si>
  <si>
    <t>T0761</t>
  </si>
  <si>
    <t>T0762</t>
  </si>
  <si>
    <t>T0773</t>
  </si>
  <si>
    <t>T0826</t>
  </si>
  <si>
    <t>T0834</t>
  </si>
  <si>
    <t>T0839</t>
  </si>
  <si>
    <t>N0001</t>
  </si>
  <si>
    <t>N0003</t>
  </si>
  <si>
    <t>N0004</t>
  </si>
  <si>
    <t>N0005</t>
  </si>
  <si>
    <t>N0008</t>
  </si>
  <si>
    <t>N0009</t>
  </si>
  <si>
    <t>N0010</t>
  </si>
  <si>
    <t>N0011</t>
  </si>
  <si>
    <t>N0013</t>
  </si>
  <si>
    <t>N0015</t>
  </si>
  <si>
    <t>N0016</t>
  </si>
  <si>
    <t>N0026</t>
  </si>
  <si>
    <t>N0027</t>
  </si>
  <si>
    <t>N0028</t>
  </si>
  <si>
    <t>N0029</t>
  </si>
  <si>
    <t>N0030</t>
  </si>
  <si>
    <t>N0031</t>
  </si>
  <si>
    <t>N0032</t>
  </si>
  <si>
    <t>N0033</t>
  </si>
  <si>
    <t>N0034</t>
  </si>
  <si>
    <t>N0035</t>
  </si>
  <si>
    <t>N0036</t>
  </si>
  <si>
    <t>N0037</t>
  </si>
  <si>
    <t>N0038</t>
  </si>
  <si>
    <t>N0039</t>
  </si>
  <si>
    <t>N0040</t>
  </si>
  <si>
    <t>N0041</t>
  </si>
  <si>
    <t>N0042</t>
  </si>
  <si>
    <t>N0043</t>
  </si>
  <si>
    <t>N0052</t>
  </si>
  <si>
    <t>N0053</t>
  </si>
  <si>
    <t>N0054</t>
  </si>
  <si>
    <t>N0058</t>
  </si>
  <si>
    <t>N0059</t>
  </si>
  <si>
    <t>N0061</t>
  </si>
  <si>
    <t>N0401</t>
  </si>
  <si>
    <t>N0402</t>
  </si>
  <si>
    <t>N0410</t>
  </si>
  <si>
    <t>N0456</t>
  </si>
  <si>
    <t>N0521</t>
  </si>
  <si>
    <t>N0523</t>
  </si>
  <si>
    <t>N0536</t>
  </si>
  <si>
    <t>N0548</t>
  </si>
  <si>
    <t>T0003</t>
  </si>
  <si>
    <t>T0004</t>
  </si>
  <si>
    <t>T0022</t>
  </si>
  <si>
    <t>T0023</t>
  </si>
  <si>
    <t>T0025</t>
  </si>
  <si>
    <t>T0026</t>
  </si>
  <si>
    <t>T0027</t>
  </si>
  <si>
    <t>T0029</t>
  </si>
  <si>
    <t>T0030</t>
  </si>
  <si>
    <t>T0033</t>
  </si>
  <si>
    <t>T0034</t>
  </si>
  <si>
    <t>T0035</t>
  </si>
  <si>
    <t>T0036</t>
  </si>
  <si>
    <t>T0037</t>
  </si>
  <si>
    <t>T0039</t>
  </si>
  <si>
    <t>T0042</t>
  </si>
  <si>
    <t>T0121</t>
  </si>
  <si>
    <t>T0127</t>
  </si>
  <si>
    <t>T0131</t>
  </si>
  <si>
    <t>T0133</t>
  </si>
  <si>
    <t>T0134</t>
  </si>
  <si>
    <t>T0138</t>
  </si>
  <si>
    <t>T0140</t>
  </si>
  <si>
    <t>T0141</t>
  </si>
  <si>
    <t>T0142</t>
  </si>
  <si>
    <t>T0143</t>
  </si>
  <si>
    <t>T0144</t>
  </si>
  <si>
    <t>T0149</t>
  </si>
  <si>
    <t>T0152</t>
  </si>
  <si>
    <t>T0153</t>
  </si>
  <si>
    <t>T0154</t>
  </si>
  <si>
    <t>T0159</t>
  </si>
  <si>
    <t>T0160</t>
  </si>
  <si>
    <t>T0161</t>
  </si>
  <si>
    <t>T0162</t>
  </si>
  <si>
    <t>T0163</t>
  </si>
  <si>
    <t>T0164</t>
  </si>
  <si>
    <t>T0165</t>
  </si>
  <si>
    <t>T0166</t>
  </si>
  <si>
    <t>T0167</t>
  </si>
  <si>
    <t>T0168</t>
  </si>
  <si>
    <t>T0177</t>
  </si>
  <si>
    <t>T0225</t>
  </si>
  <si>
    <t>T0230</t>
  </si>
  <si>
    <t>T0401</t>
  </si>
  <si>
    <t>T0402</t>
  </si>
  <si>
    <t>T0403</t>
  </si>
  <si>
    <t>T0405</t>
  </si>
  <si>
    <t>T0431</t>
  </si>
  <si>
    <t>T0437</t>
  </si>
  <si>
    <t>T0439</t>
  </si>
  <si>
    <t>T0440</t>
  </si>
  <si>
    <t>T0442</t>
  </si>
  <si>
    <t>T0445</t>
  </si>
  <si>
    <t>T0450</t>
  </si>
  <si>
    <t>T0452</t>
  </si>
  <si>
    <t>T0475</t>
  </si>
  <si>
    <t>T0520</t>
  </si>
  <si>
    <t>T0566</t>
  </si>
  <si>
    <t>T0595</t>
  </si>
  <si>
    <t>T0741</t>
  </si>
  <si>
    <t>T0763</t>
  </si>
  <si>
    <t>T0765</t>
  </si>
  <si>
    <t>T0772</t>
  </si>
  <si>
    <t>T0819</t>
  </si>
  <si>
    <t>T0821</t>
  </si>
  <si>
    <t>T0831</t>
  </si>
  <si>
    <t>T0832</t>
  </si>
  <si>
    <t>T0835</t>
  </si>
  <si>
    <t>T0837</t>
  </si>
  <si>
    <t>T0840</t>
  </si>
  <si>
    <t>B0032</t>
  </si>
  <si>
    <t>U0006</t>
  </si>
  <si>
    <t>U0008</t>
  </si>
  <si>
    <t>U0009</t>
  </si>
  <si>
    <t>U0015</t>
  </si>
  <si>
    <t>U0018</t>
  </si>
  <si>
    <t>U0023</t>
  </si>
  <si>
    <t>U0025</t>
  </si>
  <si>
    <t>U0031</t>
  </si>
  <si>
    <t>U0032</t>
  </si>
  <si>
    <t>U0040</t>
  </si>
  <si>
    <t>U0055</t>
  </si>
  <si>
    <t>U0058</t>
  </si>
  <si>
    <t>U0060</t>
  </si>
  <si>
    <t>U0061</t>
  </si>
  <si>
    <t>U0062</t>
  </si>
  <si>
    <t>U0067</t>
  </si>
  <si>
    <t>U0071</t>
  </si>
  <si>
    <t>U0072</t>
  </si>
  <si>
    <t>U0073</t>
  </si>
  <si>
    <t>U0075</t>
  </si>
  <si>
    <t>U0076</t>
  </si>
  <si>
    <t>U0083</t>
  </si>
  <si>
    <t>U0093</t>
  </si>
  <si>
    <t>U0094</t>
  </si>
  <si>
    <t>U0095</t>
  </si>
  <si>
    <t>U0096</t>
  </si>
  <si>
    <t>U0104</t>
  </si>
  <si>
    <t>U0105</t>
  </si>
  <si>
    <t>U0107</t>
  </si>
  <si>
    <t>U0118</t>
  </si>
  <si>
    <t>U0120</t>
  </si>
  <si>
    <t>U0125</t>
  </si>
  <si>
    <t>U0408</t>
  </si>
  <si>
    <t>U0410</t>
  </si>
  <si>
    <t>U0411</t>
  </si>
  <si>
    <t>U0413</t>
  </si>
  <si>
    <t>U0420</t>
  </si>
  <si>
    <t>U0422</t>
  </si>
  <si>
    <t>U0431</t>
  </si>
  <si>
    <t>U0432</t>
  </si>
  <si>
    <t>U0433</t>
  </si>
  <si>
    <t>U0434</t>
  </si>
  <si>
    <t>U0526</t>
  </si>
  <si>
    <t>U0538</t>
  </si>
  <si>
    <t>B0226</t>
  </si>
  <si>
    <t>B0404</t>
  </si>
  <si>
    <t>B0427</t>
  </si>
  <si>
    <t>U0001</t>
  </si>
  <si>
    <t>U0011</t>
  </si>
  <si>
    <t>U0012</t>
  </si>
  <si>
    <t>U0014</t>
  </si>
  <si>
    <t>U0020</t>
  </si>
  <si>
    <t>U0030</t>
  </si>
  <si>
    <t>U0033</t>
  </si>
  <si>
    <t>U0034</t>
  </si>
  <si>
    <t>U0038</t>
  </si>
  <si>
    <t>U0043</t>
  </si>
  <si>
    <t>U0045</t>
  </si>
  <si>
    <t>U0048</t>
  </si>
  <si>
    <t>U0049</t>
  </si>
  <si>
    <t>U0053</t>
  </si>
  <si>
    <t>U0056</t>
  </si>
  <si>
    <t>U0063</t>
  </si>
  <si>
    <t>U0066</t>
  </si>
  <si>
    <t>U0068</t>
  </si>
  <si>
    <t>U0085</t>
  </si>
  <si>
    <t>U0087</t>
  </si>
  <si>
    <t>U0088</t>
  </si>
  <si>
    <t>U0089</t>
  </si>
  <si>
    <t>U0090</t>
  </si>
  <si>
    <t>U0091</t>
  </si>
  <si>
    <t>U0116</t>
  </si>
  <si>
    <t>U0117</t>
  </si>
  <si>
    <t>U0122</t>
  </si>
  <si>
    <t>U0401</t>
  </si>
  <si>
    <t>U0405</t>
  </si>
  <si>
    <t>U0406</t>
  </si>
  <si>
    <t>U0409</t>
  </si>
  <si>
    <t>U0412</t>
  </si>
  <si>
    <t>U0419</t>
  </si>
  <si>
    <t>U0421</t>
  </si>
  <si>
    <t>U0428</t>
  </si>
  <si>
    <t>U0465</t>
  </si>
  <si>
    <t>U0529</t>
  </si>
  <si>
    <t>U0537</t>
  </si>
  <si>
    <t>N0002</t>
  </si>
  <si>
    <t>N0012</t>
  </si>
  <si>
    <t>N0017</t>
  </si>
  <si>
    <t>N0018</t>
  </si>
  <si>
    <t>N0019</t>
  </si>
  <si>
    <t>N0020</t>
  </si>
  <si>
    <t>N0021</t>
  </si>
  <si>
    <t>N0022</t>
  </si>
  <si>
    <t>N0023</t>
  </si>
  <si>
    <t>N0025</t>
  </si>
  <si>
    <t>N0044</t>
  </si>
  <si>
    <t>N0045</t>
  </si>
  <si>
    <t>N0046</t>
  </si>
  <si>
    <t>N0047</t>
  </si>
  <si>
    <t>N0048</t>
  </si>
  <si>
    <t>N0049</t>
  </si>
  <si>
    <t>N0050</t>
  </si>
  <si>
    <t>N0051</t>
  </si>
  <si>
    <t>N0403</t>
  </si>
  <si>
    <t>N0404</t>
  </si>
  <si>
    <t>N0407</t>
  </si>
  <si>
    <t>N0408</t>
  </si>
  <si>
    <t>N0409</t>
  </si>
  <si>
    <t>N0447</t>
  </si>
  <si>
    <t>B0006</t>
  </si>
  <si>
    <t>B0022</t>
  </si>
  <si>
    <t>B0023</t>
  </si>
  <si>
    <t>B0024</t>
  </si>
  <si>
    <t>B0025</t>
  </si>
  <si>
    <t>B0107</t>
  </si>
  <si>
    <t>B0118</t>
  </si>
  <si>
    <t>B0121</t>
  </si>
  <si>
    <t>B0126</t>
  </si>
  <si>
    <t>B0128</t>
  </si>
  <si>
    <t>B0130</t>
  </si>
  <si>
    <t>B0131</t>
  </si>
  <si>
    <t>B0132</t>
  </si>
  <si>
    <t>B0133</t>
  </si>
  <si>
    <t>B0188</t>
  </si>
  <si>
    <t>B0189</t>
  </si>
  <si>
    <t>B0190</t>
  </si>
  <si>
    <t>B0191</t>
  </si>
  <si>
    <t>B0192</t>
  </si>
  <si>
    <t>B0193</t>
  </si>
  <si>
    <t>B0194</t>
  </si>
  <si>
    <t>B0195</t>
  </si>
  <si>
    <t>B0196</t>
  </si>
  <si>
    <t>B0197</t>
  </si>
  <si>
    <t>B0198</t>
  </si>
  <si>
    <t>B0199</t>
  </si>
  <si>
    <t>B0200</t>
  </si>
  <si>
    <t>B0201</t>
  </si>
  <si>
    <t>B0202</t>
  </si>
  <si>
    <t>B0203</t>
  </si>
  <si>
    <t>B0204</t>
  </si>
  <si>
    <t>B0205</t>
  </si>
  <si>
    <t>B0206</t>
  </si>
  <si>
    <t>B0207</t>
  </si>
  <si>
    <t>B0208</t>
  </si>
  <si>
    <t>B0209</t>
  </si>
  <si>
    <t>B0210</t>
  </si>
  <si>
    <t>B0211</t>
  </si>
  <si>
    <t>B0360</t>
  </si>
  <si>
    <t>B0364</t>
  </si>
  <si>
    <t>B0424</t>
  </si>
  <si>
    <t>B0425</t>
  </si>
  <si>
    <t>B0471</t>
  </si>
  <si>
    <t>B0476</t>
  </si>
  <si>
    <t>B0497</t>
  </si>
  <si>
    <t>B0513</t>
  </si>
  <si>
    <t>B0553</t>
  </si>
  <si>
    <t>B0555</t>
  </si>
  <si>
    <t>B0585</t>
  </si>
  <si>
    <t>B0586</t>
  </si>
  <si>
    <t>B0694</t>
  </si>
  <si>
    <t>B0773</t>
  </si>
  <si>
    <t>B1033</t>
  </si>
  <si>
    <t>B1034</t>
  </si>
  <si>
    <t>B1036</t>
  </si>
  <si>
    <t>B1037</t>
  </si>
  <si>
    <t>B1053</t>
  </si>
  <si>
    <t>B1057</t>
  </si>
  <si>
    <t>B1058</t>
  </si>
  <si>
    <t>B1059</t>
  </si>
  <si>
    <t>B1060</t>
  </si>
  <si>
    <t>B1061</t>
  </si>
  <si>
    <t>B1102</t>
  </si>
  <si>
    <t>B1169</t>
  </si>
  <si>
    <t>B1172</t>
  </si>
  <si>
    <t>B1178</t>
  </si>
  <si>
    <t>B1193</t>
  </si>
  <si>
    <t>B1199</t>
  </si>
  <si>
    <t>B1200</t>
  </si>
  <si>
    <t>B1138</t>
  </si>
  <si>
    <t>B0019</t>
  </si>
  <si>
    <t>B0105</t>
  </si>
  <si>
    <t>B0106</t>
  </si>
  <si>
    <t>B0108</t>
  </si>
  <si>
    <t>B0224</t>
  </si>
  <si>
    <t>B0225</t>
  </si>
  <si>
    <t>B0228</t>
  </si>
  <si>
    <t>B0249</t>
  </si>
  <si>
    <t>B0257</t>
  </si>
  <si>
    <t>B0258</t>
  </si>
  <si>
    <t>B0260</t>
  </si>
  <si>
    <t>B0263</t>
  </si>
  <si>
    <t>B0264</t>
  </si>
  <si>
    <t>B0265</t>
  </si>
  <si>
    <t>B0268</t>
  </si>
  <si>
    <t>B0269</t>
  </si>
  <si>
    <t>B0270</t>
  </si>
  <si>
    <t>B0271</t>
  </si>
  <si>
    <t>B0272</t>
  </si>
  <si>
    <t>B0273</t>
  </si>
  <si>
    <t>B0274</t>
  </si>
  <si>
    <t>B0275</t>
  </si>
  <si>
    <t>B0276</t>
  </si>
  <si>
    <t>B0277</t>
  </si>
  <si>
    <t>B0278</t>
  </si>
  <si>
    <t>B0279</t>
  </si>
  <si>
    <t>B0280</t>
  </si>
  <si>
    <t>B0281</t>
  </si>
  <si>
    <t>B0282</t>
  </si>
  <si>
    <t>B0285</t>
  </si>
  <si>
    <t>B0286</t>
  </si>
  <si>
    <t>B0287</t>
  </si>
  <si>
    <t>B0288</t>
  </si>
  <si>
    <t>B0289</t>
  </si>
  <si>
    <t>B0402</t>
  </si>
  <si>
    <t>B0426</t>
  </si>
  <si>
    <t>B0428</t>
  </si>
  <si>
    <t>B0459</t>
  </si>
  <si>
    <t>B0482</t>
  </si>
  <si>
    <t>B0490</t>
  </si>
  <si>
    <t>B0505</t>
  </si>
  <si>
    <t>B0514</t>
  </si>
  <si>
    <t>B0515</t>
  </si>
  <si>
    <t>B0516</t>
  </si>
  <si>
    <t>B0533</t>
  </si>
  <si>
    <t>B0552</t>
  </si>
  <si>
    <t>B0556</t>
  </si>
  <si>
    <t>B0590</t>
  </si>
  <si>
    <t>B0591</t>
  </si>
  <si>
    <t>B0596</t>
  </si>
  <si>
    <t>B0597</t>
  </si>
  <si>
    <t>B0598</t>
  </si>
  <si>
    <t>B0599</t>
  </si>
  <si>
    <t>B0602</t>
  </si>
  <si>
    <t>B0603</t>
  </si>
  <si>
    <t>B0605</t>
  </si>
  <si>
    <t>B0663</t>
  </si>
  <si>
    <t>B1004</t>
  </si>
  <si>
    <t>B1166</t>
  </si>
  <si>
    <t>B1197</t>
  </si>
  <si>
    <t>U0026</t>
  </si>
  <si>
    <t>U0092</t>
  </si>
  <si>
    <t>B0037</t>
  </si>
  <si>
    <t>B0038</t>
  </si>
  <si>
    <t>B0099</t>
  </si>
  <si>
    <t>B0101</t>
  </si>
  <si>
    <t>B0104</t>
  </si>
  <si>
    <t>B0473</t>
  </si>
  <si>
    <t>B0549</t>
  </si>
  <si>
    <t>B0587</t>
  </si>
  <si>
    <t>B1032</t>
  </si>
  <si>
    <t>B1056</t>
  </si>
  <si>
    <t>B1198</t>
  </si>
  <si>
    <t>B0004</t>
  </si>
  <si>
    <t>B0016</t>
  </si>
  <si>
    <t>B0018</t>
  </si>
  <si>
    <t>B0021</t>
  </si>
  <si>
    <t>B0031</t>
  </si>
  <si>
    <t>B0034</t>
  </si>
  <si>
    <t>B0036</t>
  </si>
  <si>
    <t>B0043</t>
  </si>
  <si>
    <t>B0044</t>
  </si>
  <si>
    <t>B0045</t>
  </si>
  <si>
    <t>B0046</t>
  </si>
  <si>
    <t>B0047</t>
  </si>
  <si>
    <t>B0049</t>
  </si>
  <si>
    <t>B0050</t>
  </si>
  <si>
    <t>B0051</t>
  </si>
  <si>
    <t>B0053</t>
  </si>
  <si>
    <t>B0054</t>
  </si>
  <si>
    <t>B0055</t>
  </si>
  <si>
    <t>B0129</t>
  </si>
  <si>
    <t>B0134</t>
  </si>
  <si>
    <t>B0135</t>
  </si>
  <si>
    <t>B0136</t>
  </si>
  <si>
    <t>B0137</t>
  </si>
  <si>
    <t>B0138</t>
  </si>
  <si>
    <t>B0142</t>
  </si>
  <si>
    <t>B0143</t>
  </si>
  <si>
    <t>B0145</t>
  </si>
  <si>
    <t>B0411</t>
  </si>
  <si>
    <t>B0412</t>
  </si>
  <si>
    <t>B0413</t>
  </si>
  <si>
    <t>B0414</t>
  </si>
  <si>
    <t>B0415</t>
  </si>
  <si>
    <t>B0416</t>
  </si>
  <si>
    <t>B0434</t>
  </si>
  <si>
    <t>B0438</t>
  </si>
  <si>
    <t>B0441</t>
  </si>
  <si>
    <t>B0460</t>
  </si>
  <si>
    <t>B0507</t>
  </si>
  <si>
    <t>B0508</t>
  </si>
  <si>
    <t>B0518</t>
  </si>
  <si>
    <t>B0519</t>
  </si>
  <si>
    <t>B0520</t>
  </si>
  <si>
    <t>B0524</t>
  </si>
  <si>
    <t>B0525</t>
  </si>
  <si>
    <t>B0526</t>
  </si>
  <si>
    <t>B0527</t>
  </si>
  <si>
    <t>B0529</t>
  </si>
  <si>
    <t>B0550</t>
  </si>
  <si>
    <t>B0551</t>
  </si>
  <si>
    <t>B0727</t>
  </si>
  <si>
    <t>B0728</t>
  </si>
  <si>
    <t>B1021</t>
  </si>
  <si>
    <t>B1092</t>
  </si>
  <si>
    <t>B1146</t>
  </si>
  <si>
    <t>B1208</t>
  </si>
  <si>
    <t>H0401</t>
  </si>
  <si>
    <t>B0003</t>
  </si>
  <si>
    <t>B0061</t>
  </si>
  <si>
    <t>B0063</t>
  </si>
  <si>
    <t>B0064</t>
  </si>
  <si>
    <t>B0065</t>
  </si>
  <si>
    <t>B0067</t>
  </si>
  <si>
    <t>B0068</t>
  </si>
  <si>
    <t>B0069</t>
  </si>
  <si>
    <t>B0070</t>
  </si>
  <si>
    <t>B0071</t>
  </si>
  <si>
    <t>B0072</t>
  </si>
  <si>
    <t>B0073</t>
  </si>
  <si>
    <t>B0074</t>
  </si>
  <si>
    <t>B0075</t>
  </si>
  <si>
    <t>B0076</t>
  </si>
  <si>
    <t>B0079</t>
  </si>
  <si>
    <t>B0080</t>
  </si>
  <si>
    <t>B0081</t>
  </si>
  <si>
    <t>B0082</t>
  </si>
  <si>
    <t>B0083</t>
  </si>
  <si>
    <t>B0084</t>
  </si>
  <si>
    <t>B0085</t>
  </si>
  <si>
    <t>B0088</t>
  </si>
  <si>
    <t>B0307</t>
  </si>
  <si>
    <t>B0308</t>
  </si>
  <si>
    <t>B0309</t>
  </si>
  <si>
    <t>B0353</t>
  </si>
  <si>
    <t>B0407</t>
  </si>
  <si>
    <t>B0408</t>
  </si>
  <si>
    <t>B0445</t>
  </si>
  <si>
    <t>B0465</t>
  </si>
  <si>
    <t>B0466</t>
  </si>
  <si>
    <t>B0468</t>
  </si>
  <si>
    <t>B0469</t>
  </si>
  <si>
    <t>B0504</t>
  </si>
  <si>
    <t>B0648</t>
  </si>
  <si>
    <t>B0649</t>
  </si>
  <si>
    <t>B0654</t>
  </si>
  <si>
    <t>B0769</t>
  </si>
  <si>
    <t>B0772</t>
  </si>
  <si>
    <t>B1093</t>
  </si>
  <si>
    <t>B1094</t>
  </si>
  <si>
    <t>B1175</t>
  </si>
  <si>
    <t>B1195</t>
  </si>
  <si>
    <t>B1251</t>
  </si>
  <si>
    <t>T0008</t>
  </si>
  <si>
    <t>T0020</t>
  </si>
  <si>
    <t>T0021</t>
  </si>
  <si>
    <t>T0024</t>
  </si>
  <si>
    <t>T0028</t>
  </si>
  <si>
    <t>T0031</t>
  </si>
  <si>
    <t>T0032</t>
  </si>
  <si>
    <t>T0038</t>
  </si>
  <si>
    <t>T0043</t>
  </si>
  <si>
    <t>T0044</t>
  </si>
  <si>
    <t>T0045</t>
  </si>
  <si>
    <t>T0046</t>
  </si>
  <si>
    <t>T0047</t>
  </si>
  <si>
    <t>T0048</t>
  </si>
  <si>
    <t>T0049</t>
  </si>
  <si>
    <t>T0095</t>
  </si>
  <si>
    <t>T0098</t>
  </si>
  <si>
    <t>T0105</t>
  </si>
  <si>
    <t>T0406</t>
  </si>
  <si>
    <t>T0486</t>
  </si>
  <si>
    <t>T0565</t>
  </si>
  <si>
    <t>T0737</t>
  </si>
  <si>
    <t>T0766</t>
  </si>
  <si>
    <t>T0833</t>
  </si>
  <si>
    <t>M1115</t>
  </si>
  <si>
    <t>X0047</t>
  </si>
  <si>
    <t>X0104</t>
  </si>
  <si>
    <t>X0105</t>
  </si>
  <si>
    <t>X0106</t>
  </si>
  <si>
    <t>K0004</t>
  </si>
  <si>
    <t>K0020</t>
  </si>
  <si>
    <t>K0021</t>
  </si>
  <si>
    <t>K0030</t>
  </si>
  <si>
    <t>K0031</t>
  </si>
  <si>
    <t>K0121</t>
  </si>
  <si>
    <t>K0122</t>
  </si>
  <si>
    <t>K0128</t>
  </si>
  <si>
    <t>K0130</t>
  </si>
  <si>
    <t>K0132</t>
  </si>
  <si>
    <t>K0188</t>
  </si>
  <si>
    <t>K0189</t>
  </si>
  <si>
    <t>K0190</t>
  </si>
  <si>
    <t>K0191</t>
  </si>
  <si>
    <t>K0192</t>
  </si>
  <si>
    <t>K0194</t>
  </si>
  <si>
    <t>K0195</t>
  </si>
  <si>
    <t>K0197</t>
  </si>
  <si>
    <t>K0198</t>
  </si>
  <si>
    <t>K0200</t>
  </si>
  <si>
    <t>K0201</t>
  </si>
  <si>
    <t>K0205</t>
  </si>
  <si>
    <t>K0207</t>
  </si>
  <si>
    <t>K0209</t>
  </si>
  <si>
    <t>K0210</t>
  </si>
  <si>
    <t>K0212</t>
  </si>
  <si>
    <t>K0213</t>
  </si>
  <si>
    <t>K0214</t>
  </si>
  <si>
    <t>K0215</t>
  </si>
  <si>
    <t>K0216</t>
  </si>
  <si>
    <t>K0217</t>
  </si>
  <si>
    <t>K0218</t>
  </si>
  <si>
    <t>K0221</t>
  </si>
  <si>
    <t>K0223</t>
  </si>
  <si>
    <t>K0406</t>
  </si>
  <si>
    <t>K0418</t>
  </si>
  <si>
    <t>K0428</t>
  </si>
  <si>
    <t>K0438</t>
  </si>
  <si>
    <t>K0445</t>
  </si>
  <si>
    <t>K0452</t>
  </si>
  <si>
    <t>K0474</t>
  </si>
  <si>
    <t>K0476</t>
  </si>
  <si>
    <t>K0480</t>
  </si>
  <si>
    <t>K0482</t>
  </si>
  <si>
    <t>K0484</t>
  </si>
  <si>
    <t>K0504</t>
  </si>
  <si>
    <t>K0531</t>
  </si>
  <si>
    <t>K0834</t>
  </si>
  <si>
    <t>K0890</t>
  </si>
  <si>
    <t>K0920</t>
  </si>
  <si>
    <t>K0943</t>
  </si>
  <si>
    <t>H0010</t>
  </si>
  <si>
    <t>H0055</t>
  </si>
  <si>
    <t>H0057</t>
  </si>
  <si>
    <t>H0059</t>
  </si>
  <si>
    <t>H0061</t>
  </si>
  <si>
    <t>H0062</t>
  </si>
  <si>
    <t>H0065</t>
  </si>
  <si>
    <t>H0066</t>
  </si>
  <si>
    <t>H0068</t>
  </si>
  <si>
    <t>H0069</t>
  </si>
  <si>
    <t>H0071</t>
  </si>
  <si>
    <t>H0074</t>
  </si>
  <si>
    <t>H0075</t>
  </si>
  <si>
    <t>H0076</t>
  </si>
  <si>
    <t>H0077</t>
  </si>
  <si>
    <t>H0078</t>
  </si>
  <si>
    <t>H0079</t>
  </si>
  <si>
    <t>H0080</t>
  </si>
  <si>
    <t>H0081</t>
  </si>
  <si>
    <t>H0082</t>
  </si>
  <si>
    <t>H0083</t>
  </si>
  <si>
    <t>H0085</t>
  </si>
  <si>
    <t>H0198</t>
  </si>
  <si>
    <t>H0408</t>
  </si>
  <si>
    <t>H0453</t>
  </si>
  <si>
    <t>H0457</t>
  </si>
  <si>
    <t>H0505</t>
  </si>
  <si>
    <t>H0555</t>
  </si>
  <si>
    <t>H0737</t>
  </si>
  <si>
    <t>H0750</t>
  </si>
  <si>
    <t>H0753</t>
  </si>
  <si>
    <t>H0754</t>
  </si>
  <si>
    <t>H0755</t>
  </si>
  <si>
    <t>K0091</t>
  </si>
  <si>
    <t>K0097</t>
  </si>
  <si>
    <t>K0279</t>
  </si>
  <si>
    <t>K0430</t>
  </si>
  <si>
    <t>K0539</t>
  </si>
  <si>
    <t>K0884</t>
  </si>
  <si>
    <t>H0004</t>
  </si>
  <si>
    <t>H0015</t>
  </si>
  <si>
    <t>H0086</t>
  </si>
  <si>
    <t>H0087</t>
  </si>
  <si>
    <t>H0088</t>
  </si>
  <si>
    <t>H0089</t>
  </si>
  <si>
    <t>H0090</t>
  </si>
  <si>
    <t>H0091</t>
  </si>
  <si>
    <t>H0093</t>
  </si>
  <si>
    <t>H0095</t>
  </si>
  <si>
    <t>H0097</t>
  </si>
  <si>
    <t>H0100</t>
  </si>
  <si>
    <t>H0101</t>
  </si>
  <si>
    <t>H0105</t>
  </si>
  <si>
    <t>H0111</t>
  </si>
  <si>
    <t>H0113</t>
  </si>
  <si>
    <t>H0114</t>
  </si>
  <si>
    <t>H0115</t>
  </si>
  <si>
    <t>H0117</t>
  </si>
  <si>
    <t>H0119</t>
  </si>
  <si>
    <t>H0120</t>
  </si>
  <si>
    <t>H0121</t>
  </si>
  <si>
    <t>H0122</t>
  </si>
  <si>
    <t>H0123</t>
  </si>
  <si>
    <t>H0124</t>
  </si>
  <si>
    <t>H0126</t>
  </si>
  <si>
    <t>H0129</t>
  </si>
  <si>
    <t>H0163</t>
  </si>
  <si>
    <t>H0174</t>
  </si>
  <si>
    <t>H0177</t>
  </si>
  <si>
    <t>H0179</t>
  </si>
  <si>
    <t>H0180</t>
  </si>
  <si>
    <t>H0194</t>
  </si>
  <si>
    <t>H0195</t>
  </si>
  <si>
    <t>H0434</t>
  </si>
  <si>
    <t>H0465</t>
  </si>
  <si>
    <t>H0466</t>
  </si>
  <si>
    <t>H0467</t>
  </si>
  <si>
    <t>H0507</t>
  </si>
  <si>
    <t>H0672</t>
  </si>
  <si>
    <t>H0742</t>
  </si>
  <si>
    <t>K0022</t>
  </si>
  <si>
    <t>K0023</t>
  </si>
  <si>
    <t>K0025</t>
  </si>
  <si>
    <t>K0026</t>
  </si>
  <si>
    <t>K0134</t>
  </si>
  <si>
    <t>K0135</t>
  </si>
  <si>
    <t>K0136</t>
  </si>
  <si>
    <t>K0137</t>
  </si>
  <si>
    <t>K0138</t>
  </si>
  <si>
    <t>K0139</t>
  </si>
  <si>
    <t>K0140</t>
  </si>
  <si>
    <t>K0141</t>
  </si>
  <si>
    <t>K0142</t>
  </si>
  <si>
    <t>K0143</t>
  </si>
  <si>
    <t>K0144</t>
  </si>
  <si>
    <t>K0146</t>
  </si>
  <si>
    <t>K0154</t>
  </si>
  <si>
    <t>K0157</t>
  </si>
  <si>
    <t>K0417</t>
  </si>
  <si>
    <t>K0426</t>
  </si>
  <si>
    <t>K0443</t>
  </si>
  <si>
    <t>K0494</t>
  </si>
  <si>
    <t>K0518</t>
  </si>
  <si>
    <t>K0662</t>
  </si>
  <si>
    <t>K0714</t>
  </si>
  <si>
    <t>K0905</t>
  </si>
  <si>
    <t>K0914</t>
  </si>
  <si>
    <t>K0915</t>
  </si>
  <si>
    <t>K0916</t>
  </si>
  <si>
    <t>K0946</t>
  </si>
  <si>
    <t>X0013</t>
  </si>
  <si>
    <t>K0003</t>
  </si>
  <si>
    <t>K0009</t>
  </si>
  <si>
    <t>K0019</t>
  </si>
  <si>
    <t>K0113</t>
  </si>
  <si>
    <t>K0114</t>
  </si>
  <si>
    <t>K0115</t>
  </si>
  <si>
    <t>K0116</t>
  </si>
  <si>
    <t>K0117</t>
  </si>
  <si>
    <t>K0119</t>
  </si>
  <si>
    <t>K0120</t>
  </si>
  <si>
    <t>K0123</t>
  </si>
  <si>
    <t>K0124</t>
  </si>
  <si>
    <t>K0125</t>
  </si>
  <si>
    <t>K0126</t>
  </si>
  <si>
    <t>K0127</t>
  </si>
  <si>
    <t>K0129</t>
  </si>
  <si>
    <t>K0131</t>
  </si>
  <si>
    <t>K0171</t>
  </si>
  <si>
    <t>K0181</t>
  </si>
  <si>
    <t>K0182</t>
  </si>
  <si>
    <t>K0183</t>
  </si>
  <si>
    <t>K0184</t>
  </si>
  <si>
    <t>K0185</t>
  </si>
  <si>
    <t>K0186</t>
  </si>
  <si>
    <t>K0187</t>
  </si>
  <si>
    <t>K0237</t>
  </si>
  <si>
    <t>K0408</t>
  </si>
  <si>
    <t>K0432</t>
  </si>
  <si>
    <t>K0433</t>
  </si>
  <si>
    <t>K0439</t>
  </si>
  <si>
    <t>K0446</t>
  </si>
  <si>
    <t>K0454</t>
  </si>
  <si>
    <t>K0460</t>
  </si>
  <si>
    <t>K0466</t>
  </si>
  <si>
    <t>K0510</t>
  </si>
  <si>
    <t>K0511</t>
  </si>
  <si>
    <t>K0515</t>
  </si>
  <si>
    <t>K0638</t>
  </si>
  <si>
    <t>K0855</t>
  </si>
  <si>
    <t>K0870</t>
  </si>
  <si>
    <t>K0896</t>
  </si>
  <si>
    <t>K0898</t>
  </si>
  <si>
    <t>K0901</t>
  </si>
  <si>
    <t>K0926</t>
  </si>
  <si>
    <t>K0008</t>
  </si>
  <si>
    <t>K0147</t>
  </si>
  <si>
    <t>K0149</t>
  </si>
  <si>
    <t>K0150</t>
  </si>
  <si>
    <t>K0153</t>
  </si>
  <si>
    <t>K0156</t>
  </si>
  <si>
    <t>K0158</t>
  </si>
  <si>
    <t>K0159</t>
  </si>
  <si>
    <t>K0162</t>
  </si>
  <si>
    <t>K0163</t>
  </si>
  <si>
    <t>K0164</t>
  </si>
  <si>
    <t>K0165</t>
  </si>
  <si>
    <t>K0166</t>
  </si>
  <si>
    <t>K0167</t>
  </si>
  <si>
    <t>K0168</t>
  </si>
  <si>
    <t>K0169</t>
  </si>
  <si>
    <t>K0170</t>
  </si>
  <si>
    <t>K0173</t>
  </si>
  <si>
    <t>K0247</t>
  </si>
  <si>
    <t>K0410</t>
  </si>
  <si>
    <t>K0411</t>
  </si>
  <si>
    <t>K0414</t>
  </si>
  <si>
    <t>K0431</t>
  </si>
  <si>
    <t>K0491</t>
  </si>
  <si>
    <t>K0682</t>
  </si>
  <si>
    <t>K0803</t>
  </si>
  <si>
    <t>X0114</t>
  </si>
  <si>
    <t>K0007</t>
  </si>
  <si>
    <t>K0016</t>
  </si>
  <si>
    <t>K0145</t>
  </si>
  <si>
    <t>K0148</t>
  </si>
  <si>
    <t>K0151</t>
  </si>
  <si>
    <t>K0152</t>
  </si>
  <si>
    <t>K0155</t>
  </si>
  <si>
    <t>K0160</t>
  </si>
  <si>
    <t>K0161</t>
  </si>
  <si>
    <t>K0174</t>
  </si>
  <si>
    <t>K0175</t>
  </si>
  <si>
    <t>K0176</t>
  </si>
  <si>
    <t>K0177</t>
  </si>
  <si>
    <t>K0241</t>
  </si>
  <si>
    <t>K0409</t>
  </si>
  <si>
    <t>K0412</t>
  </si>
  <si>
    <t>K0413</t>
  </si>
  <si>
    <t>K0415</t>
  </si>
  <si>
    <t>K0421</t>
  </si>
  <si>
    <t>K0425</t>
  </si>
  <si>
    <t>K0475</t>
  </si>
  <si>
    <t>K0486</t>
  </si>
  <si>
    <t>K0496</t>
  </si>
  <si>
    <t>K0871</t>
  </si>
  <si>
    <t>K0889</t>
  </si>
  <si>
    <t>K0957</t>
  </si>
  <si>
    <t>H0002</t>
  </si>
  <si>
    <t>H0003</t>
  </si>
  <si>
    <t>H0008</t>
  </si>
  <si>
    <t>H0009</t>
  </si>
  <si>
    <t>H0013</t>
  </si>
  <si>
    <t>H0016</t>
  </si>
  <si>
    <t>H0026</t>
  </si>
  <si>
    <t>H0027</t>
  </si>
  <si>
    <t>H0028</t>
  </si>
  <si>
    <t>H0029</t>
  </si>
  <si>
    <t>H0030</t>
  </si>
  <si>
    <t>H0031</t>
  </si>
  <si>
    <t>H0043</t>
  </si>
  <si>
    <t>H0045</t>
  </si>
  <si>
    <t>H0051</t>
  </si>
  <si>
    <t>H0053</t>
  </si>
  <si>
    <t>H0054</t>
  </si>
  <si>
    <t>H0058</t>
  </si>
  <si>
    <t>H0067</t>
  </si>
  <si>
    <t>H0102</t>
  </si>
  <si>
    <t>H0109</t>
  </si>
  <si>
    <t>H0196</t>
  </si>
  <si>
    <t>H0199</t>
  </si>
  <si>
    <t>H0411</t>
  </si>
  <si>
    <t>H0423</t>
  </si>
  <si>
    <t>H0429</t>
  </si>
  <si>
    <t>H0433</t>
  </si>
  <si>
    <t>H0463</t>
  </si>
  <si>
    <t>H0474</t>
  </si>
  <si>
    <t>H0528</t>
  </si>
  <si>
    <t>H0568</t>
  </si>
  <si>
    <t>H0703</t>
  </si>
  <si>
    <t>K0079</t>
  </si>
  <si>
    <t>U0005</t>
  </si>
  <si>
    <t>U0028</t>
  </si>
  <si>
    <t>U0029</t>
  </si>
  <si>
    <t>U0077</t>
  </si>
  <si>
    <t>U0078</t>
  </si>
  <si>
    <t>U0100</t>
  </si>
  <si>
    <t>U0417</t>
  </si>
  <si>
    <t>U0436</t>
  </si>
  <si>
    <t>H0063</t>
  </si>
  <si>
    <t>H0070</t>
  </si>
  <si>
    <t>H0072</t>
  </si>
  <si>
    <t>H0162</t>
  </si>
  <si>
    <t>K0011</t>
  </si>
  <si>
    <t>K0012</t>
  </si>
  <si>
    <t>K0013</t>
  </si>
  <si>
    <t>K0014</t>
  </si>
  <si>
    <t>K0015</t>
  </si>
  <si>
    <t>K0024</t>
  </si>
  <si>
    <t>K0050</t>
  </si>
  <si>
    <t>K0074</t>
  </si>
  <si>
    <t>K0076</t>
  </si>
  <si>
    <t>K0077</t>
  </si>
  <si>
    <t>K0078</t>
  </si>
  <si>
    <t>K0080</t>
  </si>
  <si>
    <t>K0081</t>
  </si>
  <si>
    <t>K0082</t>
  </si>
  <si>
    <t>K0083</t>
  </si>
  <si>
    <t>K0084</t>
  </si>
  <si>
    <t>K0085</t>
  </si>
  <si>
    <t>K0086</t>
  </si>
  <si>
    <t>K0092</t>
  </si>
  <si>
    <t>K0095</t>
  </si>
  <si>
    <t>K0251</t>
  </si>
  <si>
    <t>K0405</t>
  </si>
  <si>
    <t>K0441</t>
  </si>
  <si>
    <t>K0447</t>
  </si>
  <si>
    <t>K0456</t>
  </si>
  <si>
    <t>K0459</t>
  </si>
  <si>
    <t>K0471</t>
  </si>
  <si>
    <t>K0509</t>
  </si>
  <si>
    <t>K0513</t>
  </si>
  <si>
    <t>K0516</t>
  </si>
  <si>
    <t>K0535</t>
  </si>
  <si>
    <t>K0536</t>
  </si>
  <si>
    <t>K0537</t>
  </si>
  <si>
    <t>K0547</t>
  </si>
  <si>
    <t>K0572</t>
  </si>
  <si>
    <t>K0798</t>
  </si>
  <si>
    <t>K0852</t>
  </si>
  <si>
    <t>K0892</t>
  </si>
  <si>
    <t>K0893</t>
  </si>
  <si>
    <t>K0897</t>
  </si>
  <si>
    <t>K0903</t>
  </si>
  <si>
    <t>K0904</t>
  </si>
  <si>
    <t>K0922</t>
  </si>
  <si>
    <t>K0923</t>
  </si>
  <si>
    <t>K0925</t>
  </si>
  <si>
    <t>K0956</t>
  </si>
  <si>
    <t>H0001</t>
  </si>
  <si>
    <t>H0018</t>
  </si>
  <si>
    <t>H0019</t>
  </si>
  <si>
    <t>H0021</t>
  </si>
  <si>
    <t>H0023</t>
  </si>
  <si>
    <t>H0024</t>
  </si>
  <si>
    <t>H0037</t>
  </si>
  <si>
    <t>H0039</t>
  </si>
  <si>
    <t>H0040</t>
  </si>
  <si>
    <t>H0041</t>
  </si>
  <si>
    <t>H0042</t>
  </si>
  <si>
    <t>H0046</t>
  </si>
  <si>
    <t>H0047</t>
  </si>
  <si>
    <t>H0048</t>
  </si>
  <si>
    <t>H0049</t>
  </si>
  <si>
    <t>H0050</t>
  </si>
  <si>
    <t>H0056</t>
  </si>
  <si>
    <t>H0060</t>
  </si>
  <si>
    <t>H0064</t>
  </si>
  <si>
    <t>H0125</t>
  </si>
  <si>
    <t>H0127</t>
  </si>
  <si>
    <t>H0128</t>
  </si>
  <si>
    <t>H0130</t>
  </si>
  <si>
    <t>H0131</t>
  </si>
  <si>
    <t>H0132</t>
  </si>
  <si>
    <t>H0133</t>
  </si>
  <si>
    <t>H0134</t>
  </si>
  <si>
    <t>H0135</t>
  </si>
  <si>
    <t>H0136</t>
  </si>
  <si>
    <t>H0137</t>
  </si>
  <si>
    <t>H0138</t>
  </si>
  <si>
    <t>H0139</t>
  </si>
  <si>
    <t>H0140</t>
  </si>
  <si>
    <t>H0141</t>
  </si>
  <si>
    <t>H0142</t>
  </si>
  <si>
    <t>H0143</t>
  </si>
  <si>
    <t>H0144</t>
  </si>
  <si>
    <t>H0151</t>
  </si>
  <si>
    <t>H0159</t>
  </si>
  <si>
    <t>H0190</t>
  </si>
  <si>
    <t>H0192</t>
  </si>
  <si>
    <t>H0193</t>
  </si>
  <si>
    <t>H0403</t>
  </si>
  <si>
    <t>H0404</t>
  </si>
  <si>
    <t>H0405</t>
  </si>
  <si>
    <t>H0406</t>
  </si>
  <si>
    <t>H0410</t>
  </si>
  <si>
    <t>H0413</t>
  </si>
  <si>
    <t>H0415</t>
  </si>
  <si>
    <t>H0416</t>
  </si>
  <si>
    <t>H0417</t>
  </si>
  <si>
    <t>H0420</t>
  </si>
  <si>
    <t>H0421</t>
  </si>
  <si>
    <t>H0427</t>
  </si>
  <si>
    <t>H0428</t>
  </si>
  <si>
    <t>H0430</t>
  </si>
  <si>
    <t>H0435</t>
  </si>
  <si>
    <t>H0436</t>
  </si>
  <si>
    <t>H0437</t>
  </si>
  <si>
    <t>H0438</t>
  </si>
  <si>
    <t>H0440</t>
  </si>
  <si>
    <t>H0443</t>
  </si>
  <si>
    <t>H0446</t>
  </si>
  <si>
    <t>H0447</t>
  </si>
  <si>
    <t>H0448</t>
  </si>
  <si>
    <t>H0471</t>
  </si>
  <si>
    <t>H0472</t>
  </si>
  <si>
    <t>H0476</t>
  </si>
  <si>
    <t>H0481</t>
  </si>
  <si>
    <t>H0487</t>
  </si>
  <si>
    <t>H0488</t>
  </si>
  <si>
    <t>H0489</t>
  </si>
  <si>
    <t>H0491</t>
  </si>
  <si>
    <t>H0492</t>
  </si>
  <si>
    <t>H0494</t>
  </si>
  <si>
    <t>H0495</t>
  </si>
  <si>
    <t>H0501</t>
  </si>
  <si>
    <t>H0506</t>
  </si>
  <si>
    <t>H0527</t>
  </si>
  <si>
    <t>H0529</t>
  </si>
  <si>
    <t>H0530</t>
  </si>
  <si>
    <t>H0531</t>
  </si>
  <si>
    <t>H0546</t>
  </si>
  <si>
    <t>H0598</t>
  </si>
  <si>
    <t>H0635</t>
  </si>
  <si>
    <t>H0671</t>
  </si>
  <si>
    <t>H0675</t>
  </si>
  <si>
    <t>H0676</t>
  </si>
  <si>
    <t>H0679</t>
  </si>
  <si>
    <t>H0702</t>
  </si>
  <si>
    <t>H0714</t>
  </si>
  <si>
    <t>H0729</t>
  </si>
  <si>
    <t>H0751</t>
  </si>
  <si>
    <t>H0761</t>
  </si>
  <si>
    <t>H0762</t>
  </si>
  <si>
    <t>H0765</t>
  </si>
  <si>
    <t>H0768</t>
  </si>
  <si>
    <t>H0774</t>
  </si>
  <si>
    <t>K0436</t>
  </si>
  <si>
    <t>K1039</t>
  </si>
  <si>
    <t>U0099</t>
  </si>
  <si>
    <t>U0135</t>
  </si>
  <si>
    <t>X0012</t>
  </si>
  <si>
    <t>H0477</t>
  </si>
  <si>
    <t>H0490</t>
  </si>
  <si>
    <t>K0002</t>
  </si>
  <si>
    <t>K0027</t>
  </si>
  <si>
    <t>K0063</t>
  </si>
  <si>
    <t>K0064</t>
  </si>
  <si>
    <t>K0065</t>
  </si>
  <si>
    <t>K0066</t>
  </si>
  <si>
    <t>K0067</t>
  </si>
  <si>
    <t>K0068</t>
  </si>
  <si>
    <t>K0069</t>
  </si>
  <si>
    <t>K0070</t>
  </si>
  <si>
    <t>K0071</t>
  </si>
  <si>
    <t>K0072</t>
  </si>
  <si>
    <t>K0088</t>
  </si>
  <si>
    <t>K0089</t>
  </si>
  <si>
    <t>K0090</t>
  </si>
  <si>
    <t>K0093</t>
  </si>
  <si>
    <t>K0094</t>
  </si>
  <si>
    <t>K0096</t>
  </si>
  <si>
    <t>K0178</t>
  </si>
  <si>
    <t>K0180</t>
  </si>
  <si>
    <t>K0253</t>
  </si>
  <si>
    <t>K0276</t>
  </si>
  <si>
    <t>K0407</t>
  </si>
  <si>
    <t>K0420</t>
  </si>
  <si>
    <t>K0423</t>
  </si>
  <si>
    <t>K0437</t>
  </si>
  <si>
    <t>K0461</t>
  </si>
  <si>
    <t>K0464</t>
  </si>
  <si>
    <t>K0465</t>
  </si>
  <si>
    <t>K0467</t>
  </si>
  <si>
    <t>K0468</t>
  </si>
  <si>
    <t>K0469</t>
  </si>
  <si>
    <t>K0481</t>
  </si>
  <si>
    <t>K0533</t>
  </si>
  <si>
    <t>K0616</t>
  </si>
  <si>
    <t>K0878</t>
  </si>
  <si>
    <t>K0885</t>
  </si>
  <si>
    <t>K0900</t>
  </si>
  <si>
    <t>K0919</t>
  </si>
  <si>
    <t>K0927</t>
  </si>
  <si>
    <t>H0005</t>
  </si>
  <si>
    <t>H0006</t>
  </si>
  <si>
    <t>H0007</t>
  </si>
  <si>
    <t>H0011</t>
  </si>
  <si>
    <t>H0012</t>
  </si>
  <si>
    <t>H0014</t>
  </si>
  <si>
    <t>H0073</t>
  </si>
  <si>
    <t>H0084</t>
  </si>
  <si>
    <t>H0092</t>
  </si>
  <si>
    <t>H0094</t>
  </si>
  <si>
    <t>H0096</t>
  </si>
  <si>
    <t>H0098</t>
  </si>
  <si>
    <t>H0099</t>
  </si>
  <si>
    <t>H0103</t>
  </si>
  <si>
    <t>H0104</t>
  </si>
  <si>
    <t>H0106</t>
  </si>
  <si>
    <t>H0107</t>
  </si>
  <si>
    <t>H0108</t>
  </si>
  <si>
    <t>H0110</t>
  </si>
  <si>
    <t>H0112</t>
  </si>
  <si>
    <t>H0116</t>
  </si>
  <si>
    <t>H0118</t>
  </si>
  <si>
    <t>H0169</t>
  </si>
  <si>
    <t>H0170</t>
  </si>
  <si>
    <t>H0444</t>
  </si>
  <si>
    <t>H0468</t>
  </si>
  <si>
    <t>H0484</t>
  </si>
  <si>
    <t>H0485</t>
  </si>
  <si>
    <t>H0486</t>
  </si>
  <si>
    <t>H0497</t>
  </si>
  <si>
    <t>H0498</t>
  </si>
  <si>
    <t>H0738</t>
  </si>
  <si>
    <t>H0739</t>
  </si>
  <si>
    <t>H0752</t>
  </si>
  <si>
    <t>K0001</t>
  </si>
  <si>
    <t>K0005</t>
  </si>
  <si>
    <t>K0035</t>
  </si>
  <si>
    <t>K0039</t>
  </si>
  <si>
    <t>K0040</t>
  </si>
  <si>
    <t>K0041</t>
  </si>
  <si>
    <t>K0042</t>
  </si>
  <si>
    <t>K0044</t>
  </si>
  <si>
    <t>K0045</t>
  </si>
  <si>
    <t>K0046</t>
  </si>
  <si>
    <t>K0047</t>
  </si>
  <si>
    <t>K0048</t>
  </si>
  <si>
    <t>K0049</t>
  </si>
  <si>
    <t>K0051</t>
  </si>
  <si>
    <t>K0052</t>
  </si>
  <si>
    <t>K0053</t>
  </si>
  <si>
    <t>K0054</t>
  </si>
  <si>
    <t>K0055</t>
  </si>
  <si>
    <t>K0056</t>
  </si>
  <si>
    <t>K0058</t>
  </si>
  <si>
    <t>K0059</t>
  </si>
  <si>
    <t>K0060</t>
  </si>
  <si>
    <t>K0061</t>
  </si>
  <si>
    <t>K0073</t>
  </si>
  <si>
    <t>K0075</t>
  </si>
  <si>
    <t>K0402</t>
  </si>
  <si>
    <t>K0404</t>
  </si>
  <si>
    <t>K0424</t>
  </si>
  <si>
    <t>K0449</t>
  </si>
  <si>
    <t>K0450</t>
  </si>
  <si>
    <t>K0457</t>
  </si>
  <si>
    <t>K0463</t>
  </si>
  <si>
    <t>K0488</t>
  </si>
  <si>
    <t>K0489</t>
  </si>
  <si>
    <t>K0532</t>
  </si>
  <si>
    <t>K0854</t>
  </si>
  <si>
    <t>K0865</t>
  </si>
  <si>
    <t>K0879</t>
  </si>
  <si>
    <t>K0880</t>
  </si>
  <si>
    <t>K0891</t>
  </si>
  <si>
    <t>K0902</t>
  </si>
  <si>
    <t>K0918</t>
  </si>
  <si>
    <t>K0965</t>
  </si>
  <si>
    <t>M0520</t>
  </si>
  <si>
    <t>T0001</t>
  </si>
  <si>
    <t>T0112</t>
  </si>
  <si>
    <t>T0115</t>
  </si>
  <si>
    <t>T0116</t>
  </si>
  <si>
    <t>T0118</t>
  </si>
  <si>
    <t>T0120</t>
  </si>
  <si>
    <t>T0122</t>
  </si>
  <si>
    <t>T0123</t>
  </si>
  <si>
    <t>T0124</t>
  </si>
  <si>
    <t>T0125</t>
  </si>
  <si>
    <t>T0126</t>
  </si>
  <si>
    <t>T0128</t>
  </si>
  <si>
    <t>T0129</t>
  </si>
  <si>
    <t>T0130</t>
  </si>
  <si>
    <t>T0132</t>
  </si>
  <si>
    <t>T0135</t>
  </si>
  <si>
    <t>T0136</t>
  </si>
  <si>
    <t>T0137</t>
  </si>
  <si>
    <t>T0139</t>
  </si>
  <si>
    <t>T0145</t>
  </si>
  <si>
    <t>T0155</t>
  </si>
  <si>
    <t>T0156</t>
  </si>
  <si>
    <t>T0157</t>
  </si>
  <si>
    <t>T0158</t>
  </si>
  <si>
    <t>T0231</t>
  </si>
  <si>
    <t>T0404</t>
  </si>
  <si>
    <t>T0438</t>
  </si>
  <si>
    <t>T0441</t>
  </si>
  <si>
    <t>T0449</t>
  </si>
  <si>
    <t>T0453</t>
  </si>
  <si>
    <t>T0480</t>
  </si>
  <si>
    <t>T0484</t>
  </si>
  <si>
    <t>T0573</t>
  </si>
  <si>
    <t>T0575</t>
  </si>
  <si>
    <t>T0576</t>
  </si>
  <si>
    <t>T0582</t>
  </si>
  <si>
    <t>T0584</t>
  </si>
  <si>
    <t>T0706</t>
  </si>
  <si>
    <t>T0738</t>
  </si>
  <si>
    <t>T0739</t>
  </si>
  <si>
    <t>T0740</t>
  </si>
  <si>
    <t>T0767</t>
  </si>
  <si>
    <t>T0809</t>
  </si>
  <si>
    <t>T0820</t>
  </si>
  <si>
    <t>T0823</t>
  </si>
  <si>
    <t>T0845</t>
  </si>
  <si>
    <t>K0869</t>
  </si>
  <si>
    <t>M0021</t>
  </si>
  <si>
    <t>M0073</t>
  </si>
  <si>
    <t>M0076</t>
  </si>
  <si>
    <t>M0077</t>
  </si>
  <si>
    <t>M0078</t>
  </si>
  <si>
    <t>M0084</t>
  </si>
  <si>
    <t>M0335</t>
  </si>
  <si>
    <t>M0336</t>
  </si>
  <si>
    <t>M0337</t>
  </si>
  <si>
    <t>M0338</t>
  </si>
  <si>
    <t>M0339</t>
  </si>
  <si>
    <t>M0340</t>
  </si>
  <si>
    <t>M0341</t>
  </si>
  <si>
    <t>M0342</t>
  </si>
  <si>
    <t>M0343</t>
  </si>
  <si>
    <t>M0344</t>
  </si>
  <si>
    <t>M0345</t>
  </si>
  <si>
    <t>M0346</t>
  </si>
  <si>
    <t>M0347</t>
  </si>
  <si>
    <t>M0348</t>
  </si>
  <si>
    <t>M0349</t>
  </si>
  <si>
    <t>M0350</t>
  </si>
  <si>
    <t>M0351</t>
  </si>
  <si>
    <t>M0352</t>
  </si>
  <si>
    <t>M0353</t>
  </si>
  <si>
    <t>M0354</t>
  </si>
  <si>
    <t>M0355</t>
  </si>
  <si>
    <t>M0356</t>
  </si>
  <si>
    <t>M0357</t>
  </si>
  <si>
    <t>M0358</t>
  </si>
  <si>
    <t>M0359</t>
  </si>
  <si>
    <t>M0360</t>
  </si>
  <si>
    <t>M0361</t>
  </si>
  <si>
    <t>M0362</t>
  </si>
  <si>
    <t>M0364</t>
  </si>
  <si>
    <t>M0366</t>
  </si>
  <si>
    <t>M0367</t>
  </si>
  <si>
    <t>M0375</t>
  </si>
  <si>
    <t>M0376</t>
  </si>
  <si>
    <t>M0377</t>
  </si>
  <si>
    <t>M0382</t>
  </si>
  <si>
    <t>M0383</t>
  </si>
  <si>
    <t>M0387</t>
  </si>
  <si>
    <t>M0390</t>
  </si>
  <si>
    <t>M0391</t>
  </si>
  <si>
    <t>M0752</t>
  </si>
  <si>
    <t>M0756</t>
  </si>
  <si>
    <t>M1025</t>
  </si>
  <si>
    <t>M1070</t>
  </si>
  <si>
    <t>M1071</t>
  </si>
  <si>
    <t>M1091</t>
  </si>
  <si>
    <t>M1105</t>
  </si>
  <si>
    <t>M1361</t>
  </si>
  <si>
    <t>M1713</t>
  </si>
  <si>
    <t>M2175</t>
  </si>
  <si>
    <t>M2198</t>
  </si>
  <si>
    <t>M2347</t>
  </si>
  <si>
    <t>M2354</t>
  </si>
  <si>
    <t>M2361</t>
  </si>
  <si>
    <t>M2362</t>
  </si>
  <si>
    <t>M2363</t>
  </si>
  <si>
    <t>M2390</t>
  </si>
  <si>
    <t>M2417</t>
  </si>
  <si>
    <t>M2418</t>
  </si>
  <si>
    <t>M0002</t>
  </si>
  <si>
    <t>M0003</t>
  </si>
  <si>
    <t>M0011</t>
  </si>
  <si>
    <t>M0420</t>
  </si>
  <si>
    <t>M0440</t>
  </si>
  <si>
    <t>M0459</t>
  </si>
  <si>
    <t>M0475</t>
  </si>
  <si>
    <t>M0489</t>
  </si>
  <si>
    <t>M0500</t>
  </si>
  <si>
    <t>M0502</t>
  </si>
  <si>
    <t>M0506</t>
  </si>
  <si>
    <t>M0508</t>
  </si>
  <si>
    <t>M0509</t>
  </si>
  <si>
    <t>M0518</t>
  </si>
  <si>
    <t>M0522</t>
  </si>
  <si>
    <t>M0524</t>
  </si>
  <si>
    <t>M0528</t>
  </si>
  <si>
    <t>M0529</t>
  </si>
  <si>
    <t>M0532</t>
  </si>
  <si>
    <t>M0533</t>
  </si>
  <si>
    <t>M0534</t>
  </si>
  <si>
    <t>M0536</t>
  </si>
  <si>
    <t>M0540</t>
  </si>
  <si>
    <t>M0542</t>
  </si>
  <si>
    <t>M0543</t>
  </si>
  <si>
    <t>M0544</t>
  </si>
  <si>
    <t>M0545</t>
  </si>
  <si>
    <t>M0546</t>
  </si>
  <si>
    <t>M0547</t>
  </si>
  <si>
    <t>M0643</t>
  </si>
  <si>
    <t>M0651</t>
  </si>
  <si>
    <t>M0653</t>
  </si>
  <si>
    <t>M0658</t>
  </si>
  <si>
    <t>M0659</t>
  </si>
  <si>
    <t>M0660</t>
  </si>
  <si>
    <t>M0664</t>
  </si>
  <si>
    <t>M0666</t>
  </si>
  <si>
    <t>M0668</t>
  </si>
  <si>
    <t>M0671</t>
  </si>
  <si>
    <t>M0672</t>
  </si>
  <si>
    <t>M0673</t>
  </si>
  <si>
    <t>M0675</t>
  </si>
  <si>
    <t>M0676</t>
  </si>
  <si>
    <t>M0683</t>
  </si>
  <si>
    <t>M0685</t>
  </si>
  <si>
    <t>M0686</t>
  </si>
  <si>
    <t>M0688</t>
  </si>
  <si>
    <t>M0690</t>
  </si>
  <si>
    <t>M0691</t>
  </si>
  <si>
    <t>M0695</t>
  </si>
  <si>
    <t>M0791</t>
  </si>
  <si>
    <t>M0793</t>
  </si>
  <si>
    <t>M0797</t>
  </si>
  <si>
    <t>M0799</t>
  </si>
  <si>
    <t>M0800</t>
  </si>
  <si>
    <t>M0802</t>
  </si>
  <si>
    <t>M0803</t>
  </si>
  <si>
    <t>M0808</t>
  </si>
  <si>
    <t>M0845</t>
  </si>
  <si>
    <t>M1008</t>
  </si>
  <si>
    <t>M1021</t>
  </si>
  <si>
    <t>M1022</t>
  </si>
  <si>
    <t>M1030</t>
  </si>
  <si>
    <t>M1031</t>
  </si>
  <si>
    <t>M1032</t>
  </si>
  <si>
    <t>M1033</t>
  </si>
  <si>
    <t>M1035</t>
  </si>
  <si>
    <t>M1058</t>
  </si>
  <si>
    <t>M1059</t>
  </si>
  <si>
    <t>M1062</t>
  </si>
  <si>
    <t>M1079</t>
  </si>
  <si>
    <t>M1082</t>
  </si>
  <si>
    <t>M1100</t>
  </si>
  <si>
    <t>M1108</t>
  </si>
  <si>
    <t>M1241</t>
  </si>
  <si>
    <t>M1257</t>
  </si>
  <si>
    <t>M1464</t>
  </si>
  <si>
    <t>M1465</t>
  </si>
  <si>
    <t>M1771</t>
  </si>
  <si>
    <t>M2201</t>
  </si>
  <si>
    <t>M0015</t>
  </si>
  <si>
    <t>M0548</t>
  </si>
  <si>
    <t>M0549</t>
  </si>
  <si>
    <t>M0550</t>
  </si>
  <si>
    <t>M0551</t>
  </si>
  <si>
    <t>M0552</t>
  </si>
  <si>
    <t>M0553</t>
  </si>
  <si>
    <t>M0554</t>
  </si>
  <si>
    <t>M0555</t>
  </si>
  <si>
    <t>M0556</t>
  </si>
  <si>
    <t>M0557</t>
  </si>
  <si>
    <t>M0558</t>
  </si>
  <si>
    <t>M0559</t>
  </si>
  <si>
    <t>M0560</t>
  </si>
  <si>
    <t>M0561</t>
  </si>
  <si>
    <t>M0562</t>
  </si>
  <si>
    <t>M0563</t>
  </si>
  <si>
    <t>M0564</t>
  </si>
  <si>
    <t>M0565</t>
  </si>
  <si>
    <t>M0566</t>
  </si>
  <si>
    <t>M0567</t>
  </si>
  <si>
    <t>M0570</t>
  </si>
  <si>
    <t>M0571</t>
  </si>
  <si>
    <t>M0572</t>
  </si>
  <si>
    <t>M0573</t>
  </si>
  <si>
    <t>M0574</t>
  </si>
  <si>
    <t>M0575</t>
  </si>
  <si>
    <t>M0576</t>
  </si>
  <si>
    <t>M0577</t>
  </si>
  <si>
    <t>M0578</t>
  </si>
  <si>
    <t>M0579</t>
  </si>
  <si>
    <t>M0580</t>
  </si>
  <si>
    <t>M0581</t>
  </si>
  <si>
    <t>M0582</t>
  </si>
  <si>
    <t>M0583</t>
  </si>
  <si>
    <t>M0584</t>
  </si>
  <si>
    <t>M0585</t>
  </si>
  <si>
    <t>M0586</t>
  </si>
  <si>
    <t>M0587</t>
  </si>
  <si>
    <t>M0588</t>
  </si>
  <si>
    <t>M0589</t>
  </si>
  <si>
    <t>M0590</t>
  </si>
  <si>
    <t>M0591</t>
  </si>
  <si>
    <t>M0592</t>
  </si>
  <si>
    <t>M0593</t>
  </si>
  <si>
    <t>M0594</t>
  </si>
  <si>
    <t>M0595</t>
  </si>
  <si>
    <t>M0596</t>
  </si>
  <si>
    <t>M0597</t>
  </si>
  <si>
    <t>M0598</t>
  </si>
  <si>
    <t>M0599</t>
  </si>
  <si>
    <t>M0600</t>
  </si>
  <si>
    <t>M0601</t>
  </si>
  <si>
    <t>M0603</t>
  </si>
  <si>
    <t>M0605</t>
  </si>
  <si>
    <t>M0606</t>
  </si>
  <si>
    <t>M0607</t>
  </si>
  <si>
    <t>M0609</t>
  </si>
  <si>
    <t>M0611</t>
  </si>
  <si>
    <t>M0612</t>
  </si>
  <si>
    <t>M0614</t>
  </si>
  <si>
    <t>M0616</t>
  </si>
  <si>
    <t>M0619</t>
  </si>
  <si>
    <t>M0620</t>
  </si>
  <si>
    <t>M0622</t>
  </si>
  <si>
    <t>M0623</t>
  </si>
  <si>
    <t>M0626</t>
  </si>
  <si>
    <t>M0628</t>
  </si>
  <si>
    <t>M0630</t>
  </si>
  <si>
    <t>M0764</t>
  </si>
  <si>
    <t>M0765</t>
  </si>
  <si>
    <t>M0773</t>
  </si>
  <si>
    <t>M0804</t>
  </si>
  <si>
    <t>M0807</t>
  </si>
  <si>
    <t>M0844</t>
  </si>
  <si>
    <t>M0857</t>
  </si>
  <si>
    <t>M0861</t>
  </si>
  <si>
    <t>M0862</t>
  </si>
  <si>
    <t>M0864</t>
  </si>
  <si>
    <t>M1017</t>
  </si>
  <si>
    <t>M1018</t>
  </si>
  <si>
    <t>M1027</t>
  </si>
  <si>
    <t>M1036</t>
  </si>
  <si>
    <t>M1037</t>
  </si>
  <si>
    <t>M1038</t>
  </si>
  <si>
    <t>M1039</t>
  </si>
  <si>
    <t>M1064</t>
  </si>
  <si>
    <t>M1084</t>
  </si>
  <si>
    <t>M1089</t>
  </si>
  <si>
    <t>M1090</t>
  </si>
  <si>
    <t>M1097</t>
  </si>
  <si>
    <t>M1112</t>
  </si>
  <si>
    <t>M1232</t>
  </si>
  <si>
    <t>M2180</t>
  </si>
  <si>
    <t>M2445</t>
  </si>
  <si>
    <t>M0014</t>
  </si>
  <si>
    <t>M0016</t>
  </si>
  <si>
    <t>M0024</t>
  </si>
  <si>
    <t>M0027</t>
  </si>
  <si>
    <t>M0030</t>
  </si>
  <si>
    <t>M0031</t>
  </si>
  <si>
    <t>M0032</t>
  </si>
  <si>
    <t>M0033</t>
  </si>
  <si>
    <t>M0034</t>
  </si>
  <si>
    <t>M0035</t>
  </si>
  <si>
    <t>M0036</t>
  </si>
  <si>
    <t>M0037</t>
  </si>
  <si>
    <t>M0038</t>
  </si>
  <si>
    <t>M0039</t>
  </si>
  <si>
    <t>M0040</t>
  </si>
  <si>
    <t>M0041</t>
  </si>
  <si>
    <t>M0042</t>
  </si>
  <si>
    <t>M0043</t>
  </si>
  <si>
    <t>M0044</t>
  </si>
  <si>
    <t>M0045</t>
  </si>
  <si>
    <t>M0046</t>
  </si>
  <si>
    <t>M0047</t>
  </si>
  <si>
    <t>M0048</t>
  </si>
  <si>
    <t>M0049</t>
  </si>
  <si>
    <t>M0050</t>
  </si>
  <si>
    <t>M0051</t>
  </si>
  <si>
    <t>M0052</t>
  </si>
  <si>
    <t>M0053</t>
  </si>
  <si>
    <t>M0054</t>
  </si>
  <si>
    <t>M0055</t>
  </si>
  <si>
    <t>M0056</t>
  </si>
  <si>
    <t>M0057</t>
  </si>
  <si>
    <t>M0061</t>
  </si>
  <si>
    <t>M0062</t>
  </si>
  <si>
    <t>M0067</t>
  </si>
  <si>
    <t>M0068</t>
  </si>
  <si>
    <t>M0069</t>
  </si>
  <si>
    <t>M0071</t>
  </si>
  <si>
    <t>M0074</t>
  </si>
  <si>
    <t>M0075</t>
  </si>
  <si>
    <t>M0079</t>
  </si>
  <si>
    <t>M0080</t>
  </si>
  <si>
    <t>M0081</t>
  </si>
  <si>
    <t>M0082</t>
  </si>
  <si>
    <t>M0706</t>
  </si>
  <si>
    <t>M0708</t>
  </si>
  <si>
    <t>M0709</t>
  </si>
  <si>
    <t>M0710</t>
  </si>
  <si>
    <t>M0711</t>
  </si>
  <si>
    <t>M0712</t>
  </si>
  <si>
    <t>M0713</t>
  </si>
  <si>
    <t>M0714</t>
  </si>
  <si>
    <t>M0715</t>
  </si>
  <si>
    <t>M0716</t>
  </si>
  <si>
    <t>M0717</t>
  </si>
  <si>
    <t>M0718</t>
  </si>
  <si>
    <t>M0719</t>
  </si>
  <si>
    <t>M0720</t>
  </si>
  <si>
    <t>M0721</t>
  </si>
  <si>
    <t>M0722</t>
  </si>
  <si>
    <t>M0723</t>
  </si>
  <si>
    <t>M0724</t>
  </si>
  <si>
    <t>M0725</t>
  </si>
  <si>
    <t>M0726</t>
  </si>
  <si>
    <t>M0727</t>
  </si>
  <si>
    <t>M0728</t>
  </si>
  <si>
    <t>M0729</t>
  </si>
  <si>
    <t>M0730</t>
  </si>
  <si>
    <t>M0731</t>
  </si>
  <si>
    <t>M0732</t>
  </si>
  <si>
    <t>M0733</t>
  </si>
  <si>
    <t>M0734</t>
  </si>
  <si>
    <t>M0735</t>
  </si>
  <si>
    <t>M0736</t>
  </si>
  <si>
    <t>M0737</t>
  </si>
  <si>
    <t>M0738</t>
  </si>
  <si>
    <t>M0743</t>
  </si>
  <si>
    <t>M0744</t>
  </si>
  <si>
    <t>M0746</t>
  </si>
  <si>
    <t>M0748</t>
  </si>
  <si>
    <t>M0749</t>
  </si>
  <si>
    <t>M0751</t>
  </si>
  <si>
    <t>M0753</t>
  </si>
  <si>
    <t>M0755</t>
  </si>
  <si>
    <t>M1002</t>
  </si>
  <si>
    <t>M1003</t>
  </si>
  <si>
    <t>M1040</t>
  </si>
  <si>
    <t>M1061</t>
  </si>
  <si>
    <t>M1107</t>
  </si>
  <si>
    <t>M1159</t>
  </si>
  <si>
    <t>M1334</t>
  </si>
  <si>
    <t>M1618</t>
  </si>
  <si>
    <t>M1670</t>
  </si>
  <si>
    <t>M2303</t>
  </si>
  <si>
    <t>M2311</t>
  </si>
  <si>
    <t>M2350</t>
  </si>
  <si>
    <t>M2351</t>
  </si>
  <si>
    <t>M2353</t>
  </si>
  <si>
    <t>M2355</t>
  </si>
  <si>
    <t>M2356</t>
  </si>
  <si>
    <t>M2410</t>
  </si>
  <si>
    <t>M2415</t>
  </si>
  <si>
    <t>M2416</t>
  </si>
  <si>
    <t>M2421</t>
  </si>
  <si>
    <t>M2592</t>
  </si>
  <si>
    <t>M2594</t>
  </si>
  <si>
    <t>M2612</t>
  </si>
  <si>
    <t>Q0441</t>
  </si>
  <si>
    <t>M0010</t>
  </si>
  <si>
    <t>M0199</t>
  </si>
  <si>
    <t>M0222</t>
  </si>
  <si>
    <t>M0230</t>
  </si>
  <si>
    <t>M0247</t>
  </si>
  <si>
    <t>M0259</t>
  </si>
  <si>
    <t>M0263</t>
  </si>
  <si>
    <t>M0268</t>
  </si>
  <si>
    <t>M0269</t>
  </si>
  <si>
    <t>M0272</t>
  </si>
  <si>
    <t>M0275</t>
  </si>
  <si>
    <t>M0278</t>
  </si>
  <si>
    <t>M0279</t>
  </si>
  <si>
    <t>M0282</t>
  </si>
  <si>
    <t>M0287</t>
  </si>
  <si>
    <t>M0288</t>
  </si>
  <si>
    <t>M0293</t>
  </si>
  <si>
    <t>M0295</t>
  </si>
  <si>
    <t>M0301</t>
  </si>
  <si>
    <t>M0310</t>
  </si>
  <si>
    <t>M0313</t>
  </si>
  <si>
    <t>M0315</t>
  </si>
  <si>
    <t>M0317</t>
  </si>
  <si>
    <t>M0321</t>
  </si>
  <si>
    <t>M0326</t>
  </si>
  <si>
    <t>M0327</t>
  </si>
  <si>
    <t>M0328</t>
  </si>
  <si>
    <t>M0329</t>
  </si>
  <si>
    <t>M0330</t>
  </si>
  <si>
    <t>M0331</t>
  </si>
  <si>
    <t>M0332</t>
  </si>
  <si>
    <t>M0834</t>
  </si>
  <si>
    <t>M0835</t>
  </si>
  <si>
    <t>M0836</t>
  </si>
  <si>
    <t>M1047</t>
  </si>
  <si>
    <t>M1055</t>
  </si>
  <si>
    <t>M1157</t>
  </si>
  <si>
    <t>M1619</t>
  </si>
  <si>
    <t>M2213</t>
  </si>
  <si>
    <t>M2214</t>
  </si>
  <si>
    <t>M2331</t>
  </si>
  <si>
    <t>M2422</t>
  </si>
  <si>
    <t>M2447</t>
  </si>
  <si>
    <t>T0111</t>
  </si>
  <si>
    <t>T0113</t>
  </si>
  <si>
    <t>T0114</t>
  </si>
  <si>
    <t>T0119</t>
  </si>
  <si>
    <t>T0148</t>
  </si>
  <si>
    <t>T0150</t>
  </si>
  <si>
    <t>T0151</t>
  </si>
  <si>
    <t>T0178</t>
  </si>
  <si>
    <t>T0179</t>
  </si>
  <si>
    <t>T0180</t>
  </si>
  <si>
    <t>T0181</t>
  </si>
  <si>
    <t>T0182</t>
  </si>
  <si>
    <t>T0306</t>
  </si>
  <si>
    <t>T0307</t>
  </si>
  <si>
    <t>T0308</t>
  </si>
  <si>
    <t>T0309</t>
  </si>
  <si>
    <t>T0310</t>
  </si>
  <si>
    <t>T0482</t>
  </si>
  <si>
    <t>T0572</t>
  </si>
  <si>
    <t>T0727</t>
  </si>
  <si>
    <t>T0771</t>
  </si>
  <si>
    <t>M0175</t>
  </si>
  <si>
    <t>M0181</t>
  </si>
  <si>
    <t>M0182</t>
  </si>
  <si>
    <t>M0185</t>
  </si>
  <si>
    <t>M0187</t>
  </si>
  <si>
    <t>M0191</t>
  </si>
  <si>
    <t>M0192</t>
  </si>
  <si>
    <t>M0193</t>
  </si>
  <si>
    <t>M0194</t>
  </si>
  <si>
    <t>M0196</t>
  </si>
  <si>
    <t>M0197</t>
  </si>
  <si>
    <t>M0201</t>
  </si>
  <si>
    <t>M0203</t>
  </si>
  <si>
    <t>M0204</t>
  </si>
  <si>
    <t>M0205</t>
  </si>
  <si>
    <t>M0206</t>
  </si>
  <si>
    <t>M0210</t>
  </si>
  <si>
    <t>M0213</t>
  </si>
  <si>
    <t>M0215</t>
  </si>
  <si>
    <t>M0218</t>
  </si>
  <si>
    <t>M0219</t>
  </si>
  <si>
    <t>M0227</t>
  </si>
  <si>
    <t>M0233</t>
  </si>
  <si>
    <t>M0235</t>
  </si>
  <si>
    <t>M0236</t>
  </si>
  <si>
    <t>M0238</t>
  </si>
  <si>
    <t>M0239</t>
  </si>
  <si>
    <t>M0240</t>
  </si>
  <si>
    <t>M0242</t>
  </si>
  <si>
    <t>M0243</t>
  </si>
  <si>
    <t>M0244</t>
  </si>
  <si>
    <t>M0246</t>
  </si>
  <si>
    <t>M0248</t>
  </si>
  <si>
    <t>M0250</t>
  </si>
  <si>
    <t>M0251</t>
  </si>
  <si>
    <t>M0253</t>
  </si>
  <si>
    <t>M0255</t>
  </si>
  <si>
    <t>M0257</t>
  </si>
  <si>
    <t>M0258</t>
  </si>
  <si>
    <t>M0261</t>
  </si>
  <si>
    <t>M0262</t>
  </si>
  <si>
    <t>M0264</t>
  </si>
  <si>
    <t>M0266</t>
  </si>
  <si>
    <t>M0267</t>
  </si>
  <si>
    <t>M0270</t>
  </si>
  <si>
    <t>M0274</t>
  </si>
  <si>
    <t>M0276</t>
  </si>
  <si>
    <t>M0281</t>
  </si>
  <si>
    <t>M0283</t>
  </si>
  <si>
    <t>M0289</t>
  </si>
  <si>
    <t>M0290</t>
  </si>
  <si>
    <t>M0296</t>
  </si>
  <si>
    <t>M0300</t>
  </si>
  <si>
    <t>M0823</t>
  </si>
  <si>
    <t>M0825</t>
  </si>
  <si>
    <t>M1459</t>
  </si>
  <si>
    <t>M1493</t>
  </si>
  <si>
    <t>M1684</t>
  </si>
  <si>
    <t>M0012</t>
  </si>
  <si>
    <t>M0195</t>
  </si>
  <si>
    <t>M0200</t>
  </si>
  <si>
    <t>M0209</t>
  </si>
  <si>
    <t>M0217</t>
  </si>
  <si>
    <t>M0220</t>
  </si>
  <si>
    <t>M0249</t>
  </si>
  <si>
    <t>M0254</t>
  </si>
  <si>
    <t>M0260</t>
  </si>
  <si>
    <t>M0265</t>
  </si>
  <si>
    <t>M0271</t>
  </si>
  <si>
    <t>M0273</t>
  </si>
  <si>
    <t>M0277</t>
  </si>
  <si>
    <t>M0280</t>
  </si>
  <si>
    <t>M0284</t>
  </si>
  <si>
    <t>M0285</t>
  </si>
  <si>
    <t>M0286</t>
  </si>
  <si>
    <t>M0291</t>
  </si>
  <si>
    <t>M0292</t>
  </si>
  <si>
    <t>M0294</t>
  </si>
  <si>
    <t>M0297</t>
  </si>
  <si>
    <t>M0298</t>
  </si>
  <si>
    <t>M0299</t>
  </si>
  <si>
    <t>M0302</t>
  </si>
  <si>
    <t>M0303</t>
  </si>
  <si>
    <t>M0305</t>
  </si>
  <si>
    <t>M0306</t>
  </si>
  <si>
    <t>M0307</t>
  </si>
  <si>
    <t>M0308</t>
  </si>
  <si>
    <t>M0309</t>
  </si>
  <si>
    <t>M0311</t>
  </si>
  <si>
    <t>M0312</t>
  </si>
  <si>
    <t>M0314</t>
  </si>
  <si>
    <t>M0316</t>
  </si>
  <si>
    <t>M0318</t>
  </si>
  <si>
    <t>M0319</t>
  </si>
  <si>
    <t>M0320</t>
  </si>
  <si>
    <t>M0322</t>
  </si>
  <si>
    <t>M0323</t>
  </si>
  <si>
    <t>M0324</t>
  </si>
  <si>
    <t>M0325</t>
  </si>
  <si>
    <t>M0809</t>
  </si>
  <si>
    <t>M0810</t>
  </si>
  <si>
    <t>M0820</t>
  </si>
  <si>
    <t>M0824</t>
  </si>
  <si>
    <t>M0826</t>
  </si>
  <si>
    <t>M0827</t>
  </si>
  <si>
    <t>M0828</t>
  </si>
  <si>
    <t>M1010</t>
  </si>
  <si>
    <t>M1011</t>
  </si>
  <si>
    <t>M1016</t>
  </si>
  <si>
    <t>M1072</t>
  </si>
  <si>
    <t>M1103</t>
  </si>
  <si>
    <t>M1236</t>
  </si>
  <si>
    <t>M1242</t>
  </si>
  <si>
    <t>M2335</t>
  </si>
  <si>
    <t>M2419</t>
  </si>
  <si>
    <t>M2634</t>
  </si>
  <si>
    <t>M0001</t>
  </si>
  <si>
    <t>M0013</t>
  </si>
  <si>
    <t>M0602</t>
  </si>
  <si>
    <t>M0604</t>
  </si>
  <si>
    <t>M0608</t>
  </si>
  <si>
    <t>M0610</t>
  </si>
  <si>
    <t>M0613</t>
  </si>
  <si>
    <t>M0615</t>
  </si>
  <si>
    <t>M0617</t>
  </si>
  <si>
    <t>M0618</t>
  </si>
  <si>
    <t>M0624</t>
  </si>
  <si>
    <t>M0627</t>
  </si>
  <si>
    <t>M0629</t>
  </si>
  <si>
    <t>M0631</t>
  </si>
  <si>
    <t>M0632</t>
  </si>
  <si>
    <t>M0633</t>
  </si>
  <si>
    <t>M0634</t>
  </si>
  <si>
    <t>M0635</t>
  </si>
  <si>
    <t>M0636</t>
  </si>
  <si>
    <t>M0637</t>
  </si>
  <si>
    <t>M0638</t>
  </si>
  <si>
    <t>M0639</t>
  </si>
  <si>
    <t>M0640</t>
  </si>
  <si>
    <t>M0641</t>
  </si>
  <si>
    <t>M0642</t>
  </si>
  <si>
    <t>M0644</t>
  </si>
  <si>
    <t>M0645</t>
  </si>
  <si>
    <t>M0647</t>
  </si>
  <si>
    <t>M0648</t>
  </si>
  <si>
    <t>M0649</t>
  </si>
  <si>
    <t>M0650</t>
  </si>
  <si>
    <t>M0652</t>
  </si>
  <si>
    <t>M0654</t>
  </si>
  <si>
    <t>M0655</t>
  </si>
  <si>
    <t>M0656</t>
  </si>
  <si>
    <t>M0657</t>
  </si>
  <si>
    <t>M0661</t>
  </si>
  <si>
    <t>M0662</t>
  </si>
  <si>
    <t>M0663</t>
  </si>
  <si>
    <t>M0665</t>
  </si>
  <si>
    <t>M0667</t>
  </si>
  <si>
    <t>M0669</t>
  </si>
  <si>
    <t>M0670</t>
  </si>
  <si>
    <t>M0674</t>
  </si>
  <si>
    <t>M0677</t>
  </si>
  <si>
    <t>M0678</t>
  </si>
  <si>
    <t>M0679</t>
  </si>
  <si>
    <t>M0680</t>
  </si>
  <si>
    <t>M0681</t>
  </si>
  <si>
    <t>M0682</t>
  </si>
  <si>
    <t>M0687</t>
  </si>
  <si>
    <t>M0689</t>
  </si>
  <si>
    <t>M0692</t>
  </si>
  <si>
    <t>M0693</t>
  </si>
  <si>
    <t>M0694</t>
  </si>
  <si>
    <t>M0697</t>
  </si>
  <si>
    <t>M0698</t>
  </si>
  <si>
    <t>M0766</t>
  </si>
  <si>
    <t>M0786</t>
  </si>
  <si>
    <t>M0787</t>
  </si>
  <si>
    <t>M0811</t>
  </si>
  <si>
    <t>M0812</t>
  </si>
  <si>
    <t>M0814</t>
  </si>
  <si>
    <t>M0815</t>
  </si>
  <si>
    <t>M0839</t>
  </si>
  <si>
    <t>M0860</t>
  </si>
  <si>
    <t>M0865</t>
  </si>
  <si>
    <t>M0866</t>
  </si>
  <si>
    <t>M0868</t>
  </si>
  <si>
    <t>M1125</t>
  </si>
  <si>
    <t>M1156</t>
  </si>
  <si>
    <t>M2199</t>
  </si>
  <si>
    <t>M2651</t>
  </si>
  <si>
    <t>M0005</t>
  </si>
  <si>
    <t>M0106</t>
  </si>
  <si>
    <t>M0111</t>
  </si>
  <si>
    <t>M0112</t>
  </si>
  <si>
    <t>M0113</t>
  </si>
  <si>
    <t>M0116</t>
  </si>
  <si>
    <t>M0117</t>
  </si>
  <si>
    <t>M0119</t>
  </si>
  <si>
    <t>M0120</t>
  </si>
  <si>
    <t>M0125</t>
  </si>
  <si>
    <t>M0127</t>
  </si>
  <si>
    <t>M0142</t>
  </si>
  <si>
    <t>M0147</t>
  </si>
  <si>
    <t>M0152</t>
  </si>
  <si>
    <t>M0155</t>
  </si>
  <si>
    <t>M0156</t>
  </si>
  <si>
    <t>M0158</t>
  </si>
  <si>
    <t>M0159</t>
  </si>
  <si>
    <t>M0161</t>
  </si>
  <si>
    <t>M0167</t>
  </si>
  <si>
    <t>M0168</t>
  </si>
  <si>
    <t>M0169</t>
  </si>
  <si>
    <t>M0170</t>
  </si>
  <si>
    <t>M0176</t>
  </si>
  <si>
    <t>M0363</t>
  </si>
  <si>
    <t>M0371</t>
  </si>
  <si>
    <t>M0410</t>
  </si>
  <si>
    <t>M0415</t>
  </si>
  <si>
    <t>M0419</t>
  </si>
  <si>
    <t>M0421</t>
  </si>
  <si>
    <t>M0431</t>
  </si>
  <si>
    <t>M0438</t>
  </si>
  <si>
    <t>M0445</t>
  </si>
  <si>
    <t>M0770</t>
  </si>
  <si>
    <t>M1000</t>
  </si>
  <si>
    <t>M1001</t>
  </si>
  <si>
    <t>M1015</t>
  </si>
  <si>
    <t>M1023</t>
  </si>
  <si>
    <t>M1075</t>
  </si>
  <si>
    <t>M1080</t>
  </si>
  <si>
    <t>M1096</t>
  </si>
  <si>
    <t>M1123</t>
  </si>
  <si>
    <t>M1208</t>
  </si>
  <si>
    <t>M1209</t>
  </si>
  <si>
    <t>M1239</t>
  </si>
  <si>
    <t>M1446</t>
  </si>
  <si>
    <t>M1750</t>
  </si>
  <si>
    <t>M1751</t>
  </si>
  <si>
    <t>M1752</t>
  </si>
  <si>
    <t>M1753</t>
  </si>
  <si>
    <t>M1793</t>
  </si>
  <si>
    <t>M2207</t>
  </si>
  <si>
    <t>M2411</t>
  </si>
  <si>
    <t>M2569</t>
  </si>
  <si>
    <t>K0006</t>
  </si>
  <si>
    <t>K0017</t>
  </si>
  <si>
    <t>K0102</t>
  </si>
  <si>
    <t>K0103</t>
  </si>
  <si>
    <t>K0104</t>
  </si>
  <si>
    <t>K0105</t>
  </si>
  <si>
    <t>K0106</t>
  </si>
  <si>
    <t>K0107</t>
  </si>
  <si>
    <t>K0108</t>
  </si>
  <si>
    <t>K0109</t>
  </si>
  <si>
    <t>K0110</t>
  </si>
  <si>
    <t>K0111</t>
  </si>
  <si>
    <t>K0112</t>
  </si>
  <si>
    <t>K0196</t>
  </si>
  <si>
    <t>K0199</t>
  </si>
  <si>
    <t>K0202</t>
  </si>
  <si>
    <t>K0203</t>
  </si>
  <si>
    <t>K0204</t>
  </si>
  <si>
    <t>K0206</t>
  </si>
  <si>
    <t>K0208</t>
  </si>
  <si>
    <t>K0211</t>
  </si>
  <si>
    <t>K0219</t>
  </si>
  <si>
    <t>K0220</t>
  </si>
  <si>
    <t>K0222</t>
  </si>
  <si>
    <t>K0267</t>
  </si>
  <si>
    <t>K0269</t>
  </si>
  <si>
    <t>K0271</t>
  </si>
  <si>
    <t>K0403</t>
  </si>
  <si>
    <t>K0435</t>
  </si>
  <si>
    <t>K0440</t>
  </si>
  <si>
    <t>K0442</t>
  </si>
  <si>
    <t>K0477</t>
  </si>
  <si>
    <t>K0524</t>
  </si>
  <si>
    <t>K0548</t>
  </si>
  <si>
    <t>K0641</t>
  </si>
  <si>
    <t>K0715</t>
  </si>
  <si>
    <t>K0716</t>
  </si>
  <si>
    <t>K0718</t>
  </si>
  <si>
    <t>K0719</t>
  </si>
  <si>
    <t>K0883</t>
  </si>
  <si>
    <t>K0921</t>
  </si>
  <si>
    <t>M0017</t>
  </si>
  <si>
    <t>M0029</t>
  </si>
  <si>
    <t>M0083</t>
  </si>
  <si>
    <t>M0085</t>
  </si>
  <si>
    <t>M0086</t>
  </si>
  <si>
    <t>M0087</t>
  </si>
  <si>
    <t>M0088</t>
  </si>
  <si>
    <t>M0089</t>
  </si>
  <si>
    <t>M0090</t>
  </si>
  <si>
    <t>M0093</t>
  </si>
  <si>
    <t>M0096</t>
  </si>
  <si>
    <t>M0098</t>
  </si>
  <si>
    <t>M0100</t>
  </si>
  <si>
    <t>M0101</t>
  </si>
  <si>
    <t>M0102</t>
  </si>
  <si>
    <t>M0105</t>
  </si>
  <si>
    <t>M0107</t>
  </si>
  <si>
    <t>M0108</t>
  </si>
  <si>
    <t>M0114</t>
  </si>
  <si>
    <t>M0118</t>
  </si>
  <si>
    <t>M0124</t>
  </si>
  <si>
    <t>M0130</t>
  </si>
  <si>
    <t>M0135</t>
  </si>
  <si>
    <t>M0141</t>
  </si>
  <si>
    <t>M0148</t>
  </si>
  <si>
    <t>M0154</t>
  </si>
  <si>
    <t>M0754</t>
  </si>
  <si>
    <t>M1009</t>
  </si>
  <si>
    <t>M1076</t>
  </si>
  <si>
    <t>M1110</t>
  </si>
  <si>
    <t>M1620</t>
  </si>
  <si>
    <t>M2328</t>
  </si>
  <si>
    <t>M2360</t>
  </si>
  <si>
    <t>M2461</t>
  </si>
  <si>
    <t>M2329</t>
  </si>
  <si>
    <t>M2352</t>
  </si>
  <si>
    <t>M0008</t>
  </si>
  <si>
    <t>M0026</t>
  </si>
  <si>
    <t>M0126</t>
  </si>
  <si>
    <t>M0129</t>
  </si>
  <si>
    <t>M0132</t>
  </si>
  <si>
    <t>M0137</t>
  </si>
  <si>
    <t>M0144</t>
  </si>
  <si>
    <t>M0165</t>
  </si>
  <si>
    <t>M0368</t>
  </si>
  <si>
    <t>M0369</t>
  </si>
  <si>
    <t>M0373</t>
  </si>
  <si>
    <t>M0374</t>
  </si>
  <si>
    <t>M0378</t>
  </si>
  <si>
    <t>M0380</t>
  </si>
  <si>
    <t>M0381</t>
  </si>
  <si>
    <t>M0385</t>
  </si>
  <si>
    <t>M0386</t>
  </si>
  <si>
    <t>M0388</t>
  </si>
  <si>
    <t>M0392</t>
  </si>
  <si>
    <t>M0397</t>
  </si>
  <si>
    <t>M0403</t>
  </si>
  <si>
    <t>M0414</t>
  </si>
  <si>
    <t>M0423</t>
  </si>
  <si>
    <t>M0428</t>
  </si>
  <si>
    <t>M0432</t>
  </si>
  <si>
    <t>M0435</t>
  </si>
  <si>
    <t>M0437</t>
  </si>
  <si>
    <t>M0441</t>
  </si>
  <si>
    <t>M0444</t>
  </si>
  <si>
    <t>M0761</t>
  </si>
  <si>
    <t>M0781</t>
  </si>
  <si>
    <t>M0850</t>
  </si>
  <si>
    <t>M1041</t>
  </si>
  <si>
    <t>M1048</t>
  </si>
  <si>
    <t>M1049</t>
  </si>
  <si>
    <t>M1050</t>
  </si>
  <si>
    <t>M1051</t>
  </si>
  <si>
    <t>M1057</t>
  </si>
  <si>
    <t>M1060</t>
  </si>
  <si>
    <t>M1065</t>
  </si>
  <si>
    <t>M1066</t>
  </si>
  <si>
    <t>M1081</t>
  </si>
  <si>
    <t>M1088</t>
  </si>
  <si>
    <t>M1111</t>
  </si>
  <si>
    <t>M1117</t>
  </si>
  <si>
    <t>M1167</t>
  </si>
  <si>
    <t>M1206</t>
  </si>
  <si>
    <t>M1238</t>
  </si>
  <si>
    <t>M2326</t>
  </si>
  <si>
    <t>M0370</t>
  </si>
  <si>
    <t>M0379</t>
  </si>
  <si>
    <t>M0384</t>
  </si>
  <si>
    <t>M0389</t>
  </si>
  <si>
    <t>M0393</t>
  </si>
  <si>
    <t>M0396</t>
  </si>
  <si>
    <t>M0398</t>
  </si>
  <si>
    <t>M0400</t>
  </si>
  <si>
    <t>M0402</t>
  </si>
  <si>
    <t>M0405</t>
  </si>
  <si>
    <t>M0407</t>
  </si>
  <si>
    <t>M0408</t>
  </si>
  <si>
    <t>M0411</t>
  </si>
  <si>
    <t>M0412</t>
  </si>
  <si>
    <t>M0413</t>
  </si>
  <si>
    <t>M0424</t>
  </si>
  <si>
    <t>M0425</t>
  </si>
  <si>
    <t>M0426</t>
  </si>
  <si>
    <t>M0429</t>
  </si>
  <si>
    <t>M0433</t>
  </si>
  <si>
    <t>M0434</t>
  </si>
  <si>
    <t>M0436</t>
  </si>
  <si>
    <t>M0450</t>
  </si>
  <si>
    <t>M0451</t>
  </si>
  <si>
    <t>M0452</t>
  </si>
  <si>
    <t>M0455</t>
  </si>
  <si>
    <t>M0456</t>
  </si>
  <si>
    <t>M0457</t>
  </si>
  <si>
    <t>M0460</t>
  </si>
  <si>
    <t>M0461</t>
  </si>
  <si>
    <t>M0462</t>
  </si>
  <si>
    <t>M0471</t>
  </si>
  <si>
    <t>M0473</t>
  </si>
  <si>
    <t>M0476</t>
  </si>
  <si>
    <t>M0477</t>
  </si>
  <si>
    <t>M0478</t>
  </si>
  <si>
    <t>M0480</t>
  </si>
  <si>
    <t>M0481</t>
  </si>
  <si>
    <t>M0483</t>
  </si>
  <si>
    <t>M0484</t>
  </si>
  <si>
    <t>M0486</t>
  </si>
  <si>
    <t>M0487</t>
  </si>
  <si>
    <t>M0780</t>
  </si>
  <si>
    <t>M0846</t>
  </si>
  <si>
    <t>M0847</t>
  </si>
  <si>
    <t>M1004</t>
  </si>
  <si>
    <t>M1019</t>
  </si>
  <si>
    <t>M1024</t>
  </si>
  <si>
    <t>M1026</t>
  </si>
  <si>
    <t>M1069</t>
  </si>
  <si>
    <t>M1083</t>
  </si>
  <si>
    <t>M1095</t>
  </si>
  <si>
    <t>M1234</t>
  </si>
  <si>
    <t>M1354</t>
  </si>
  <si>
    <t>M1356</t>
  </si>
  <si>
    <t>M0006</t>
  </si>
  <si>
    <t>M0394</t>
  </si>
  <si>
    <t>M0395</t>
  </si>
  <si>
    <t>M0401</t>
  </si>
  <si>
    <t>M0404</t>
  </si>
  <si>
    <t>M0409</t>
  </si>
  <si>
    <t>M0416</t>
  </si>
  <si>
    <t>M0417</t>
  </si>
  <si>
    <t>M0418</t>
  </si>
  <si>
    <t>M0422</t>
  </si>
  <si>
    <t>M0427</t>
  </si>
  <si>
    <t>M0430</t>
  </si>
  <si>
    <t>M0439</t>
  </si>
  <si>
    <t>M0442</t>
  </si>
  <si>
    <t>M0443</t>
  </si>
  <si>
    <t>M0446</t>
  </si>
  <si>
    <t>M0447</t>
  </si>
  <si>
    <t>M0449</t>
  </si>
  <si>
    <t>M0453</t>
  </si>
  <si>
    <t>M0454</t>
  </si>
  <si>
    <t>M0458</t>
  </si>
  <si>
    <t>M0464</t>
  </si>
  <si>
    <t>M0467</t>
  </si>
  <si>
    <t>M0470</t>
  </si>
  <si>
    <t>M0472</t>
  </si>
  <si>
    <t>M0474</t>
  </si>
  <si>
    <t>M0479</t>
  </si>
  <si>
    <t>M0492</t>
  </si>
  <si>
    <t>M0494</t>
  </si>
  <si>
    <t>M0495</t>
  </si>
  <si>
    <t>M0496</t>
  </si>
  <si>
    <t>M0499</t>
  </si>
  <si>
    <t>M0503</t>
  </si>
  <si>
    <t>M0504</t>
  </si>
  <si>
    <t>M0505</t>
  </si>
  <si>
    <t>M0511</t>
  </si>
  <si>
    <t>M0514</t>
  </si>
  <si>
    <t>M0517</t>
  </si>
  <si>
    <t>M0519</t>
  </si>
  <si>
    <t>M0521</t>
  </si>
  <si>
    <t>M0527</t>
  </si>
  <si>
    <t>M0531</t>
  </si>
  <si>
    <t>M0535</t>
  </si>
  <si>
    <t>M0541</t>
  </si>
  <si>
    <t>M0768</t>
  </si>
  <si>
    <t>M0771</t>
  </si>
  <si>
    <t>M0774</t>
  </si>
  <si>
    <t>M0779</t>
  </si>
  <si>
    <t>M0783</t>
  </si>
  <si>
    <t>M0794</t>
  </si>
  <si>
    <t>M0795</t>
  </si>
  <si>
    <t>M0801</t>
  </si>
  <si>
    <t>M0840</t>
  </si>
  <si>
    <t>M0852</t>
  </si>
  <si>
    <t>M0854</t>
  </si>
  <si>
    <t>M1007</t>
  </si>
  <si>
    <t>M1012</t>
  </si>
  <si>
    <t>M1013</t>
  </si>
  <si>
    <t>M10141</t>
  </si>
  <si>
    <t>M10142</t>
  </si>
  <si>
    <t>M10143</t>
  </si>
  <si>
    <t>M10144</t>
  </si>
  <si>
    <t>M10145</t>
  </si>
  <si>
    <t>M1044</t>
  </si>
  <si>
    <t>M1053</t>
  </si>
  <si>
    <t>M1054</t>
  </si>
  <si>
    <t>M1104</t>
  </si>
  <si>
    <t>M1124</t>
  </si>
  <si>
    <t>M1964</t>
  </si>
  <si>
    <t>M2278</t>
  </si>
  <si>
    <t>M2440</t>
  </si>
  <si>
    <t>M2442</t>
  </si>
  <si>
    <t>M2614</t>
  </si>
  <si>
    <t>M2641</t>
  </si>
  <si>
    <t>M0058</t>
  </si>
  <si>
    <t>M0059</t>
  </si>
  <si>
    <t>M0060</t>
  </si>
  <si>
    <t>M0063</t>
  </si>
  <si>
    <t>M0064</t>
  </si>
  <si>
    <t>M0065</t>
  </si>
  <si>
    <t>M0066</t>
  </si>
  <si>
    <t>M0070</t>
  </si>
  <si>
    <t>M0072</t>
  </si>
  <si>
    <t>M0747</t>
  </si>
  <si>
    <t>M1092</t>
  </si>
  <si>
    <t>M1093</t>
  </si>
  <si>
    <t>M0004</t>
  </si>
  <si>
    <t>M0019</t>
  </si>
  <si>
    <t>M0028</t>
  </si>
  <si>
    <t>M0091</t>
  </si>
  <si>
    <t>M0095</t>
  </si>
  <si>
    <t>M0097</t>
  </si>
  <si>
    <t>M0099</t>
  </si>
  <si>
    <t>M0103</t>
  </si>
  <si>
    <t>M0109</t>
  </si>
  <si>
    <t>M0115</t>
  </si>
  <si>
    <t>M0128</t>
  </si>
  <si>
    <t>M0131</t>
  </si>
  <si>
    <t>M0136</t>
  </si>
  <si>
    <t>M0140</t>
  </si>
  <si>
    <t>M0143</t>
  </si>
  <si>
    <t>M0145</t>
  </si>
  <si>
    <t>M0146</t>
  </si>
  <si>
    <t>M0149</t>
  </si>
  <si>
    <t>M0150</t>
  </si>
  <si>
    <t>M0151</t>
  </si>
  <si>
    <t>M0153</t>
  </si>
  <si>
    <t>M0157</t>
  </si>
  <si>
    <t>M0160</t>
  </si>
  <si>
    <t>M0162</t>
  </si>
  <si>
    <t>M0166</t>
  </si>
  <si>
    <t>M0171</t>
  </si>
  <si>
    <t>M0172</t>
  </si>
  <si>
    <t>M0173</t>
  </si>
  <si>
    <t>M0174</t>
  </si>
  <si>
    <t>M0177</t>
  </si>
  <si>
    <t>M0179</t>
  </si>
  <si>
    <t>M0184</t>
  </si>
  <si>
    <t>M0189</t>
  </si>
  <si>
    <t>M0757</t>
  </si>
  <si>
    <t>M0759</t>
  </si>
  <si>
    <t>M0769</t>
  </si>
  <si>
    <t>M0782</t>
  </si>
  <si>
    <t>M0785</t>
  </si>
  <si>
    <t>M1043</t>
  </si>
  <si>
    <t>M1045</t>
  </si>
  <si>
    <t>M1046</t>
  </si>
  <si>
    <t>M1056</t>
  </si>
  <si>
    <t>M1063</t>
  </si>
  <si>
    <t>M1068</t>
  </si>
  <si>
    <t>M1231</t>
  </si>
  <si>
    <t>M1940</t>
  </si>
  <si>
    <t>M1970</t>
  </si>
  <si>
    <t>M2210</t>
  </si>
  <si>
    <t>M2549</t>
  </si>
  <si>
    <t>M2597</t>
  </si>
  <si>
    <t>M0178</t>
  </si>
  <si>
    <t>M0180</t>
  </si>
  <si>
    <t>M0186</t>
  </si>
  <si>
    <t>M0190</t>
  </si>
  <si>
    <t>M0198</t>
  </si>
  <si>
    <t>M0202</t>
  </si>
  <si>
    <t>M0207</t>
  </si>
  <si>
    <t>M0208</t>
  </si>
  <si>
    <t>M0211</t>
  </si>
  <si>
    <t>M0212</t>
  </si>
  <si>
    <t>M0214</t>
  </si>
  <si>
    <t>M0216</t>
  </si>
  <si>
    <t>M0221</t>
  </si>
  <si>
    <t>M0223</t>
  </si>
  <si>
    <t>M0225</t>
  </si>
  <si>
    <t>M0226</t>
  </si>
  <si>
    <t>M0228</t>
  </si>
  <si>
    <t>M0229</t>
  </si>
  <si>
    <t>M0231</t>
  </si>
  <si>
    <t>M0234</t>
  </si>
  <si>
    <t>M0237</t>
  </si>
  <si>
    <t>M0245</t>
  </si>
  <si>
    <t>M0252</t>
  </si>
  <si>
    <t>M0463</t>
  </si>
  <si>
    <t>M0465</t>
  </si>
  <si>
    <t>M0466</t>
  </si>
  <si>
    <t>M0468</t>
  </si>
  <si>
    <t>M0469</t>
  </si>
  <si>
    <t>M0482</t>
  </si>
  <si>
    <t>M0488</t>
  </si>
  <si>
    <t>M0493</t>
  </si>
  <si>
    <t>M0497</t>
  </si>
  <si>
    <t>M0498</t>
  </si>
  <si>
    <t>M0501</t>
  </si>
  <si>
    <t>M0510</t>
  </si>
  <si>
    <t>M0512</t>
  </si>
  <si>
    <t>M0515</t>
  </si>
  <si>
    <t>M0516</t>
  </si>
  <si>
    <t>M0523</t>
  </si>
  <si>
    <t>M0525</t>
  </si>
  <si>
    <t>M0526</t>
  </si>
  <si>
    <t>M0530</t>
  </si>
  <si>
    <t>M0539</t>
  </si>
  <si>
    <t>M0784</t>
  </si>
  <si>
    <t>M0788</t>
  </si>
  <si>
    <t>M0789</t>
  </si>
  <si>
    <t>M0849</t>
  </si>
  <si>
    <t>M1020</t>
  </si>
  <si>
    <t>M1102</t>
  </si>
  <si>
    <t>M1106</t>
  </si>
  <si>
    <t>M1109</t>
  </si>
  <si>
    <t>M1122</t>
  </si>
  <si>
    <t>M1197</t>
  </si>
  <si>
    <t>M1202</t>
  </si>
  <si>
    <t>M1203</t>
  </si>
  <si>
    <t>M1217</t>
  </si>
  <si>
    <t>M1237</t>
  </si>
  <si>
    <t>M1814</t>
  </si>
  <si>
    <t>M2028</t>
  </si>
  <si>
    <t>M2212</t>
  </si>
  <si>
    <t>M2349</t>
  </si>
  <si>
    <t>M2387</t>
  </si>
  <si>
    <t>M2391</t>
  </si>
  <si>
    <t>K0277</t>
  </si>
  <si>
    <t>K0453</t>
  </si>
  <si>
    <t>K0975</t>
  </si>
  <si>
    <t>Q0002</t>
  </si>
  <si>
    <t>Q0004</t>
  </si>
  <si>
    <t>Q0009</t>
  </si>
  <si>
    <t>Q0011</t>
  </si>
  <si>
    <t>Q0012</t>
  </si>
  <si>
    <t>Q0017</t>
  </si>
  <si>
    <t>Q0018</t>
  </si>
  <si>
    <t>Q0019</t>
  </si>
  <si>
    <t>Q0022</t>
  </si>
  <si>
    <t>Q0023</t>
  </si>
  <si>
    <t>Q0024</t>
  </si>
  <si>
    <t>Q0025</t>
  </si>
  <si>
    <t>Q0026</t>
  </si>
  <si>
    <t>Q0027</t>
  </si>
  <si>
    <t>Q0028</t>
  </si>
  <si>
    <t>Q0029</t>
  </si>
  <si>
    <t>Q0030</t>
  </si>
  <si>
    <t>Q0031</t>
  </si>
  <si>
    <t>Q0032</t>
  </si>
  <si>
    <t>Q0033</t>
  </si>
  <si>
    <t>Q0034</t>
  </si>
  <si>
    <t>Q0035</t>
  </si>
  <si>
    <t>Q0036</t>
  </si>
  <si>
    <t>Q0037</t>
  </si>
  <si>
    <t>Q0038</t>
  </si>
  <si>
    <t>Q0039</t>
  </si>
  <si>
    <t>Q0040</t>
  </si>
  <si>
    <t>Q0041</t>
  </si>
  <si>
    <t>Q0042</t>
  </si>
  <si>
    <t>Q0043</t>
  </si>
  <si>
    <t>Q0044</t>
  </si>
  <si>
    <t>Q0045</t>
  </si>
  <si>
    <t>Q0047</t>
  </si>
  <si>
    <t>Q0048</t>
  </si>
  <si>
    <t>Q0049</t>
  </si>
  <si>
    <t>Q0050</t>
  </si>
  <si>
    <t>Q0051</t>
  </si>
  <si>
    <t>Q0053</t>
  </si>
  <si>
    <t>Q0054</t>
  </si>
  <si>
    <t>Q0055</t>
  </si>
  <si>
    <t>Q0056</t>
  </si>
  <si>
    <t>Q0057</t>
  </si>
  <si>
    <t>Q0058</t>
  </si>
  <si>
    <t>Q0059</t>
  </si>
  <si>
    <t>Q0061</t>
  </si>
  <si>
    <t>Q0062</t>
  </si>
  <si>
    <t>Q0404</t>
  </si>
  <si>
    <t>Q0406</t>
  </si>
  <si>
    <t>Q0407</t>
  </si>
  <si>
    <t>Q0408</t>
  </si>
  <si>
    <t>Q0409</t>
  </si>
  <si>
    <t>Q0410</t>
  </si>
  <si>
    <t>Q0419</t>
  </si>
  <si>
    <t>Q0420</t>
  </si>
  <si>
    <t>Q0422</t>
  </si>
  <si>
    <t>Q0427</t>
  </si>
  <si>
    <t>Q0431</t>
  </si>
  <si>
    <t>Q0434</t>
  </si>
  <si>
    <t>Q0438</t>
  </si>
  <si>
    <t>Q0443</t>
  </si>
  <si>
    <t>Q0501</t>
  </si>
  <si>
    <t>Q0502</t>
  </si>
  <si>
    <t>Q0503</t>
  </si>
  <si>
    <t>Q0614</t>
  </si>
  <si>
    <t>Q0619</t>
  </si>
  <si>
    <t>Q0620</t>
  </si>
  <si>
    <t>Q0621</t>
  </si>
  <si>
    <t>Q0623</t>
  </si>
  <si>
    <t>Q0633</t>
  </si>
  <si>
    <t>W0003</t>
  </si>
  <si>
    <t>W0056</t>
  </si>
  <si>
    <t>W0415</t>
  </si>
  <si>
    <t>W0515</t>
  </si>
  <si>
    <t>W0653</t>
  </si>
  <si>
    <t>Q0129</t>
  </si>
  <si>
    <t>S0002</t>
  </si>
  <si>
    <t>S0004</t>
  </si>
  <si>
    <t>S0007</t>
  </si>
  <si>
    <t>S0015</t>
  </si>
  <si>
    <t>S0016</t>
  </si>
  <si>
    <t>S0017</t>
  </si>
  <si>
    <t>S0018</t>
  </si>
  <si>
    <t>S0019</t>
  </si>
  <si>
    <t>S0020</t>
  </si>
  <si>
    <t>S0023</t>
  </si>
  <si>
    <t>S0024</t>
  </si>
  <si>
    <t>S0025</t>
  </si>
  <si>
    <t>S0041</t>
  </si>
  <si>
    <t>S0042</t>
  </si>
  <si>
    <t>S0043</t>
  </si>
  <si>
    <t>S0045</t>
  </si>
  <si>
    <t>S0055</t>
  </si>
  <si>
    <t>S0056</t>
  </si>
  <si>
    <t>S0057</t>
  </si>
  <si>
    <t>S0058</t>
  </si>
  <si>
    <t>S0059</t>
  </si>
  <si>
    <t>S0060</t>
  </si>
  <si>
    <t>S0061</t>
  </si>
  <si>
    <t>S0062</t>
  </si>
  <si>
    <t>S0063</t>
  </si>
  <si>
    <t>S0064</t>
  </si>
  <si>
    <t>S0417</t>
  </si>
  <si>
    <t>S0419</t>
  </si>
  <si>
    <t>S0420</t>
  </si>
  <si>
    <t>S0421</t>
  </si>
  <si>
    <t>S0491</t>
  </si>
  <si>
    <t>S0501</t>
  </si>
  <si>
    <t>S0502</t>
  </si>
  <si>
    <t>S0519</t>
  </si>
  <si>
    <t>S0521</t>
  </si>
  <si>
    <t>S0624</t>
  </si>
  <si>
    <t>S0631</t>
  </si>
  <si>
    <t>S0641</t>
  </si>
  <si>
    <t>S0644</t>
  </si>
  <si>
    <t>S0653</t>
  </si>
  <si>
    <t>D0018</t>
  </si>
  <si>
    <t>D0269</t>
  </si>
  <si>
    <t>D0270</t>
  </si>
  <si>
    <t>D0617</t>
  </si>
  <si>
    <t>D0618</t>
  </si>
  <si>
    <t>D0651</t>
  </si>
  <si>
    <t>D0652</t>
  </si>
  <si>
    <t>D0653</t>
  </si>
  <si>
    <t>D0654</t>
  </si>
  <si>
    <t>D0656</t>
  </si>
  <si>
    <t>D0661</t>
  </si>
  <si>
    <t>D0663</t>
  </si>
  <si>
    <t>D0700</t>
  </si>
  <si>
    <t>D1001</t>
  </si>
  <si>
    <t>W0039</t>
  </si>
  <si>
    <t>W0041</t>
  </si>
  <si>
    <t>W0043</t>
  </si>
  <si>
    <t>W0044</t>
  </si>
  <si>
    <t>W0045</t>
  </si>
  <si>
    <t>W0046</t>
  </si>
  <si>
    <t>W0047</t>
  </si>
  <si>
    <t>W0403</t>
  </si>
  <si>
    <t>W0405</t>
  </si>
  <si>
    <t>W0406</t>
  </si>
  <si>
    <t>W0407</t>
  </si>
  <si>
    <t>W0417</t>
  </si>
  <si>
    <t>W0419</t>
  </si>
  <si>
    <t>W0420</t>
  </si>
  <si>
    <t>W0421</t>
  </si>
  <si>
    <t>W0422</t>
  </si>
  <si>
    <t>W0423</t>
  </si>
  <si>
    <t>W0428</t>
  </si>
  <si>
    <t>W0429</t>
  </si>
  <si>
    <t>W0443</t>
  </si>
  <si>
    <t>W0456</t>
  </si>
  <si>
    <t>W0589</t>
  </si>
  <si>
    <t>W0623</t>
  </si>
  <si>
    <t>W0679</t>
  </si>
  <si>
    <t>W0686</t>
  </si>
  <si>
    <t>Q0007</t>
  </si>
  <si>
    <t>Q0013</t>
  </si>
  <si>
    <t>Q0014</t>
  </si>
  <si>
    <t>Q0016</t>
  </si>
  <si>
    <t>Q0046</t>
  </si>
  <si>
    <t>Q0052</t>
  </si>
  <si>
    <t>Q0072</t>
  </si>
  <si>
    <t>Q0073</t>
  </si>
  <si>
    <t>Q0074</t>
  </si>
  <si>
    <t>Q0075</t>
  </si>
  <si>
    <t>Q0082</t>
  </si>
  <si>
    <t>Q0083</t>
  </si>
  <si>
    <t>Q0084</t>
  </si>
  <si>
    <t>Q0085</t>
  </si>
  <si>
    <t>Q0086</t>
  </si>
  <si>
    <t>Q0087</t>
  </si>
  <si>
    <t>Q0088</t>
  </si>
  <si>
    <t>Q0089</t>
  </si>
  <si>
    <t>Q0090</t>
  </si>
  <si>
    <t>Q0091</t>
  </si>
  <si>
    <t>Q0109</t>
  </si>
  <si>
    <t>Q0110</t>
  </si>
  <si>
    <t>Q0111</t>
  </si>
  <si>
    <t>Q0112</t>
  </si>
  <si>
    <t>Q0113</t>
  </si>
  <si>
    <t>Q0114</t>
  </si>
  <si>
    <t>Q0115</t>
  </si>
  <si>
    <t>Q0116</t>
  </si>
  <si>
    <t>Q0117</t>
  </si>
  <si>
    <t>Q0118</t>
  </si>
  <si>
    <t>Q0119</t>
  </si>
  <si>
    <t>Q0120</t>
  </si>
  <si>
    <t>Q0121</t>
  </si>
  <si>
    <t>Q0122</t>
  </si>
  <si>
    <t>Q0123</t>
  </si>
  <si>
    <t>Q0124</t>
  </si>
  <si>
    <t>Q0125</t>
  </si>
  <si>
    <t>Q0126</t>
  </si>
  <si>
    <t>Q0130</t>
  </si>
  <si>
    <t>Q0131</t>
  </si>
  <si>
    <t>Q0132</t>
  </si>
  <si>
    <t>Q0133</t>
  </si>
  <si>
    <t>Q0401</t>
  </si>
  <si>
    <t>Q0403</t>
  </si>
  <si>
    <t>Q0405</t>
  </si>
  <si>
    <t>Q0411</t>
  </si>
  <si>
    <t>Q0412</t>
  </si>
  <si>
    <t>Q0416</t>
  </si>
  <si>
    <t>Q0421</t>
  </si>
  <si>
    <t>Q0449</t>
  </si>
  <si>
    <t>Q0453</t>
  </si>
  <si>
    <t>Q0478</t>
  </si>
  <si>
    <t>Q0479</t>
  </si>
  <si>
    <t>Q0504</t>
  </si>
  <si>
    <t>Q0516</t>
  </si>
  <si>
    <t>Q0517</t>
  </si>
  <si>
    <t>Q0538</t>
  </si>
  <si>
    <t>Q0549</t>
  </si>
  <si>
    <t>Q0550</t>
  </si>
  <si>
    <t>Q0636</t>
  </si>
  <si>
    <t>Q0695</t>
  </si>
  <si>
    <t>Q0699</t>
  </si>
  <si>
    <t>K0100</t>
  </si>
  <si>
    <t>K0101</t>
  </si>
  <si>
    <t>K0118</t>
  </si>
  <si>
    <t>K0179</t>
  </si>
  <si>
    <t>K0193</t>
  </si>
  <si>
    <t>K0448</t>
  </si>
  <si>
    <t>K0505</t>
  </si>
  <si>
    <t>K0538</t>
  </si>
  <si>
    <t>K0643</t>
  </si>
  <si>
    <t>K0717</t>
  </si>
  <si>
    <t>K0720</t>
  </si>
  <si>
    <t>K0721</t>
  </si>
  <si>
    <t>Q0005</t>
  </si>
  <si>
    <t>Q0008</t>
  </si>
  <si>
    <t>Q0060</t>
  </si>
  <si>
    <t>Q0063</t>
  </si>
  <si>
    <t>Q0064</t>
  </si>
  <si>
    <t>Q0065</t>
  </si>
  <si>
    <t>Q0066</t>
  </si>
  <si>
    <t>Q0067</t>
  </si>
  <si>
    <t>Q0068</t>
  </si>
  <si>
    <t>Q0069</t>
  </si>
  <si>
    <t>Q0070</t>
  </si>
  <si>
    <t>Q0076</t>
  </si>
  <si>
    <t>Q0077</t>
  </si>
  <si>
    <t>Q0078</t>
  </si>
  <si>
    <t>Q0079</t>
  </si>
  <si>
    <t>Q0080</t>
  </si>
  <si>
    <t>Q0081</t>
  </si>
  <si>
    <t>Q0092</t>
  </si>
  <si>
    <t>Q0093</t>
  </si>
  <si>
    <t>Q0094</t>
  </si>
  <si>
    <t>Q0095</t>
  </si>
  <si>
    <t>Q0096</t>
  </si>
  <si>
    <t>Q0097</t>
  </si>
  <si>
    <t>Q0098</t>
  </si>
  <si>
    <t>Q0099</t>
  </si>
  <si>
    <t>Q0100</t>
  </si>
  <si>
    <t>Q0101</t>
  </si>
  <si>
    <t>Q0102</t>
  </si>
  <si>
    <t>Q0103</t>
  </si>
  <si>
    <t>Q0104</t>
  </si>
  <si>
    <t>Q0105</t>
  </si>
  <si>
    <t>Q0106</t>
  </si>
  <si>
    <t>Q0107</t>
  </si>
  <si>
    <t>Q0108</t>
  </si>
  <si>
    <t>Q0127</t>
  </si>
  <si>
    <t>Q0128</t>
  </si>
  <si>
    <t>Q0175</t>
  </si>
  <si>
    <t>Q0176</t>
  </si>
  <si>
    <t>Q0177</t>
  </si>
  <si>
    <t>Q0413</t>
  </si>
  <si>
    <t>Q0414</t>
  </si>
  <si>
    <t>Q0415</t>
  </si>
  <si>
    <t>Q0417</t>
  </si>
  <si>
    <t>Q0423</t>
  </si>
  <si>
    <t>Q0425</t>
  </si>
  <si>
    <t>Q0435</t>
  </si>
  <si>
    <t>Q0436</t>
  </si>
  <si>
    <t>Q0440</t>
  </si>
  <si>
    <t>Q0442</t>
  </si>
  <si>
    <t>Q0451</t>
  </si>
  <si>
    <t>Q0455</t>
  </si>
  <si>
    <t>Q0456</t>
  </si>
  <si>
    <t>Q0457</t>
  </si>
  <si>
    <t>Q0458</t>
  </si>
  <si>
    <t>Q0459</t>
  </si>
  <si>
    <t>Q0460</t>
  </si>
  <si>
    <t>Q0477</t>
  </si>
  <si>
    <t>Q0515</t>
  </si>
  <si>
    <t>Q0594</t>
  </si>
  <si>
    <t>Q0611</t>
  </si>
  <si>
    <t>Q0612</t>
  </si>
  <si>
    <t>Q0615</t>
  </si>
  <si>
    <t>Q0622</t>
  </si>
  <si>
    <t>Q0624</t>
  </si>
  <si>
    <t>Q0626</t>
  </si>
  <si>
    <t>Q0634</t>
  </si>
  <si>
    <t>Q0635</t>
  </si>
  <si>
    <t>D0063</t>
  </si>
  <si>
    <t>D0275</t>
  </si>
  <si>
    <t>D0282</t>
  </si>
  <si>
    <t>D0283</t>
  </si>
  <si>
    <t>D0284</t>
  </si>
  <si>
    <t>D0285</t>
  </si>
  <si>
    <t>D0286</t>
  </si>
  <si>
    <t>D0287</t>
  </si>
  <si>
    <t>D0397</t>
  </si>
  <si>
    <t>D0616</t>
  </si>
  <si>
    <t>D0642</t>
  </si>
  <si>
    <t>D0712</t>
  </si>
  <si>
    <t>D0793</t>
  </si>
  <si>
    <t>D0816</t>
  </si>
  <si>
    <t>D1203</t>
  </si>
  <si>
    <t>W0009</t>
  </si>
  <si>
    <t>W0030</t>
  </si>
  <si>
    <t>W0031</t>
  </si>
  <si>
    <t>W0033</t>
  </si>
  <si>
    <t>W0034</t>
  </si>
  <si>
    <t>W0035</t>
  </si>
  <si>
    <t>W0036</t>
  </si>
  <si>
    <t>W0037</t>
  </si>
  <si>
    <t>W0402</t>
  </si>
  <si>
    <t>W0409</t>
  </si>
  <si>
    <t>W0453</t>
  </si>
  <si>
    <t>W0455</t>
  </si>
  <si>
    <t>W0481</t>
  </si>
  <si>
    <t>W0493</t>
  </si>
  <si>
    <t>W0494</t>
  </si>
  <si>
    <t>W0497</t>
  </si>
  <si>
    <t>W0681</t>
  </si>
  <si>
    <t>W0751</t>
  </si>
  <si>
    <t>X0129</t>
  </si>
  <si>
    <t>S0003</t>
  </si>
  <si>
    <t>S0005</t>
  </si>
  <si>
    <t>S0006</t>
  </si>
  <si>
    <t>S0014</t>
  </si>
  <si>
    <t>S0026</t>
  </si>
  <si>
    <t>S0027</t>
  </si>
  <si>
    <t>S0028</t>
  </si>
  <si>
    <t>S0029</t>
  </si>
  <si>
    <t>S0030</t>
  </si>
  <si>
    <t>S0031</t>
  </si>
  <si>
    <t>S0032</t>
  </si>
  <si>
    <t>S0033</t>
  </si>
  <si>
    <t>S0034</t>
  </si>
  <si>
    <t>S0035</t>
  </si>
  <si>
    <t>S0036</t>
  </si>
  <si>
    <t>S0037</t>
  </si>
  <si>
    <t>S0038</t>
  </si>
  <si>
    <t>S0039</t>
  </si>
  <si>
    <t>S0040</t>
  </si>
  <si>
    <t>S0044</t>
  </si>
  <si>
    <t>S0046</t>
  </si>
  <si>
    <t>S0047</t>
  </si>
  <si>
    <t>S0051</t>
  </si>
  <si>
    <t>S0053</t>
  </si>
  <si>
    <t>S0054</t>
  </si>
  <si>
    <t>S0065</t>
  </si>
  <si>
    <t>S0066</t>
  </si>
  <si>
    <t>S0067</t>
  </si>
  <si>
    <t>S0068</t>
  </si>
  <si>
    <t>S0069</t>
  </si>
  <si>
    <t>S0070</t>
  </si>
  <si>
    <t>S0072</t>
  </si>
  <si>
    <t>S0073</t>
  </si>
  <si>
    <t>S0405</t>
  </si>
  <si>
    <t>S0406</t>
  </si>
  <si>
    <t>S0407</t>
  </si>
  <si>
    <t>S0410</t>
  </si>
  <si>
    <t>S0411</t>
  </si>
  <si>
    <t>S0412</t>
  </si>
  <si>
    <t>S0413</t>
  </si>
  <si>
    <t>S0414</t>
  </si>
  <si>
    <t>S0415</t>
  </si>
  <si>
    <t>S0427</t>
  </si>
  <si>
    <t>S0438</t>
  </si>
  <si>
    <t>S0439</t>
  </si>
  <si>
    <t>S0442</t>
  </si>
  <si>
    <t>S0444</t>
  </si>
  <si>
    <t>S0492</t>
  </si>
  <si>
    <t>S0500</t>
  </si>
  <si>
    <t>S0513</t>
  </si>
  <si>
    <t>S0520</t>
  </si>
  <si>
    <t>S0602</t>
  </si>
  <si>
    <t>S0617</t>
  </si>
  <si>
    <t>S0638</t>
  </si>
  <si>
    <t>S0645</t>
  </si>
  <si>
    <t>D0276</t>
  </si>
  <si>
    <t>D0660</t>
  </si>
  <si>
    <t>W0004</t>
  </si>
  <si>
    <t>W0005</t>
  </si>
  <si>
    <t>W0006</t>
  </si>
  <si>
    <t>W0007</t>
  </si>
  <si>
    <t>W0008</t>
  </si>
  <si>
    <t>W0026</t>
  </si>
  <si>
    <t>W0027</t>
  </si>
  <si>
    <t>W0028</t>
  </si>
  <si>
    <t>W0029</t>
  </si>
  <si>
    <t>W0032</t>
  </si>
  <si>
    <t>W0052</t>
  </si>
  <si>
    <t>W0053</t>
  </si>
  <si>
    <t>W0054</t>
  </si>
  <si>
    <t>W0055</t>
  </si>
  <si>
    <t>W0414</t>
  </si>
  <si>
    <t>W0416</t>
  </si>
  <si>
    <t>W0418</t>
  </si>
  <si>
    <t>W0426</t>
  </si>
  <si>
    <t>W0445</t>
  </si>
  <si>
    <t>W0446</t>
  </si>
  <si>
    <t>W0457</t>
  </si>
  <si>
    <t>W0501</t>
  </si>
  <si>
    <t>W0516</t>
  </si>
  <si>
    <t>W0561</t>
  </si>
  <si>
    <t>W0620</t>
  </si>
  <si>
    <t>W0630</t>
  </si>
  <si>
    <t>W0638</t>
  </si>
  <si>
    <t>W0639</t>
  </si>
  <si>
    <t>W0640</t>
  </si>
  <si>
    <t>W0642</t>
  </si>
  <si>
    <t>W0646</t>
  </si>
  <si>
    <t>W0650</t>
  </si>
  <si>
    <t>W0652</t>
  </si>
  <si>
    <t>W0663</t>
  </si>
  <si>
    <t>W0685</t>
  </si>
  <si>
    <t>M0699</t>
  </si>
  <si>
    <t>M0700</t>
  </si>
  <si>
    <t>M0701</t>
  </si>
  <si>
    <t>M0702</t>
  </si>
  <si>
    <t>M0703</t>
  </si>
  <si>
    <t>M0704</t>
  </si>
  <si>
    <t>M0705</t>
  </si>
  <si>
    <t>M0707</t>
  </si>
  <si>
    <t>M1028</t>
  </si>
  <si>
    <t>M1029</t>
  </si>
  <si>
    <t>M1160</t>
  </si>
  <si>
    <t>M1605</t>
  </si>
  <si>
    <t>S0001</t>
  </si>
  <si>
    <t>S0010</t>
  </si>
  <si>
    <t>S0011</t>
  </si>
  <si>
    <t>S0012</t>
  </si>
  <si>
    <t>S0013</t>
  </si>
  <si>
    <t>S0022</t>
  </si>
  <si>
    <t>S0074</t>
  </si>
  <si>
    <t>S0076</t>
  </si>
  <si>
    <t>S0078</t>
  </si>
  <si>
    <t>S0080</t>
  </si>
  <si>
    <t>S0081</t>
  </si>
  <si>
    <t>S0082</t>
  </si>
  <si>
    <t>S0084</t>
  </si>
  <si>
    <t>S0085</t>
  </si>
  <si>
    <t>S0093</t>
  </si>
  <si>
    <t>S0101</t>
  </si>
  <si>
    <t>S0116</t>
  </si>
  <si>
    <t>S0117</t>
  </si>
  <si>
    <t>S0121</t>
  </si>
  <si>
    <t>S0401</t>
  </si>
  <si>
    <t>S0416</t>
  </si>
  <si>
    <t>S0418</t>
  </si>
  <si>
    <t>S0422</t>
  </si>
  <si>
    <t>S0430</t>
  </si>
  <si>
    <t>S0436</t>
  </si>
  <si>
    <t>S0440</t>
  </si>
  <si>
    <t>S0441</t>
  </si>
  <si>
    <t>S0447</t>
  </si>
  <si>
    <t>S0448</t>
  </si>
  <si>
    <t>S0483</t>
  </si>
  <si>
    <t>S0515</t>
  </si>
  <si>
    <t>S0605</t>
  </si>
  <si>
    <t>S0625</t>
  </si>
  <si>
    <t>S0626</t>
  </si>
  <si>
    <t>S0632</t>
  </si>
  <si>
    <t>S0634</t>
  </si>
  <si>
    <t>S0642</t>
  </si>
  <si>
    <t>S0662</t>
  </si>
  <si>
    <t>S0665</t>
  </si>
  <si>
    <t>S0008</t>
  </si>
  <si>
    <t>S0048</t>
  </si>
  <si>
    <t>S0049</t>
  </si>
  <si>
    <t>S0052</t>
  </si>
  <si>
    <t>S0075</t>
  </si>
  <si>
    <t>S0077</t>
  </si>
  <si>
    <t>S0079</t>
  </si>
  <si>
    <t>S0083</t>
  </si>
  <si>
    <t>S0086</t>
  </si>
  <si>
    <t>S0087</t>
  </si>
  <si>
    <t>S0088</t>
  </si>
  <si>
    <t>S0089</t>
  </si>
  <si>
    <t>S0090</t>
  </si>
  <si>
    <t>S0091</t>
  </si>
  <si>
    <t>S0092</t>
  </si>
  <si>
    <t>S0094</t>
  </si>
  <si>
    <t>S0095</t>
  </si>
  <si>
    <t>S0096</t>
  </si>
  <si>
    <t>S0097</t>
  </si>
  <si>
    <t>S0098</t>
  </si>
  <si>
    <t>S0099</t>
  </si>
  <si>
    <t>S0100</t>
  </si>
  <si>
    <t>S0102</t>
  </si>
  <si>
    <t>S0103</t>
  </si>
  <si>
    <t>S0104</t>
  </si>
  <si>
    <t>S0105</t>
  </si>
  <si>
    <t>S0106</t>
  </si>
  <si>
    <t>S0107</t>
  </si>
  <si>
    <t>S0108</t>
  </si>
  <si>
    <t>S0109</t>
  </si>
  <si>
    <t>S0110</t>
  </si>
  <si>
    <t>S0111</t>
  </si>
  <si>
    <t>S0112</t>
  </si>
  <si>
    <t>S0113</t>
  </si>
  <si>
    <t>S0114</t>
  </si>
  <si>
    <t>S0115</t>
  </si>
  <si>
    <t>S0122</t>
  </si>
  <si>
    <t>S0123</t>
  </si>
  <si>
    <t>S0408</t>
  </si>
  <si>
    <t>S0432</t>
  </si>
  <si>
    <t>S0445</t>
  </si>
  <si>
    <t>S0446</t>
  </si>
  <si>
    <t>S0449</t>
  </si>
  <si>
    <t>S0450</t>
  </si>
  <si>
    <t>S0455</t>
  </si>
  <si>
    <t>S0633</t>
  </si>
  <si>
    <t>X0123</t>
  </si>
  <si>
    <t>H0032</t>
  </si>
  <si>
    <t>H0197</t>
  </si>
  <si>
    <t>H0407</t>
  </si>
  <si>
    <t>H0409</t>
  </si>
  <si>
    <t>H0424</t>
  </si>
  <si>
    <t>H0425</t>
  </si>
  <si>
    <t>H0442</t>
  </si>
  <si>
    <t>H0480</t>
  </si>
  <si>
    <t>H0532</t>
  </si>
  <si>
    <t>H0572</t>
  </si>
  <si>
    <t>H0573</t>
  </si>
  <si>
    <t>H0589</t>
  </si>
  <si>
    <t>H0590</t>
  </si>
  <si>
    <t>H0764</t>
  </si>
  <si>
    <t>K0034</t>
  </si>
  <si>
    <t>K0036</t>
  </si>
  <si>
    <t>K0038</t>
  </si>
  <si>
    <t>K0224</t>
  </si>
  <si>
    <t>K0278</t>
  </si>
  <si>
    <t>K0451</t>
  </si>
  <si>
    <t>K0455</t>
  </si>
  <si>
    <t>K0804</t>
  </si>
  <si>
    <t>K0833</t>
  </si>
  <si>
    <t>K0844</t>
  </si>
  <si>
    <t>W0049</t>
  </si>
  <si>
    <t>W0100</t>
  </si>
  <si>
    <t>W0401</t>
  </si>
  <si>
    <t>W0408</t>
  </si>
  <si>
    <t>W0411</t>
  </si>
  <si>
    <t>W0424</t>
  </si>
  <si>
    <t>W0433</t>
  </si>
  <si>
    <t>W0434</t>
  </si>
  <si>
    <t>W0436</t>
  </si>
  <si>
    <t>W0437</t>
  </si>
  <si>
    <t>W0438</t>
  </si>
  <si>
    <t>W0439</t>
  </si>
  <si>
    <t>W0440</t>
  </si>
  <si>
    <t>W0517</t>
  </si>
  <si>
    <t>W0521</t>
  </si>
  <si>
    <t>W0536</t>
  </si>
  <si>
    <t>W0581</t>
  </si>
  <si>
    <t>W0582</t>
  </si>
  <si>
    <t>W0583</t>
  </si>
  <si>
    <t>W0584</t>
  </si>
  <si>
    <t>W0585</t>
  </si>
  <si>
    <t>W0586</t>
  </si>
  <si>
    <t>W0587</t>
  </si>
  <si>
    <t>W0617</t>
  </si>
  <si>
    <t>W0658</t>
  </si>
  <si>
    <t>W0659</t>
  </si>
  <si>
    <t>W0695</t>
  </si>
  <si>
    <t>W0696</t>
  </si>
  <si>
    <t>W0697</t>
  </si>
  <si>
    <t>W0698</t>
  </si>
  <si>
    <t>W0712</t>
  </si>
  <si>
    <t>X0027</t>
  </si>
  <si>
    <t>X0102</t>
  </si>
  <si>
    <t>X0103</t>
  </si>
  <si>
    <t>X0127</t>
  </si>
  <si>
    <t>X0128</t>
  </si>
  <si>
    <t>D0644</t>
  </si>
  <si>
    <t>W0001</t>
  </si>
  <si>
    <t>W0002</t>
  </si>
  <si>
    <t>W0010</t>
  </si>
  <si>
    <t>W0011</t>
  </si>
  <si>
    <t>W0012</t>
  </si>
  <si>
    <t>W0014</t>
  </si>
  <si>
    <t>W0015</t>
  </si>
  <si>
    <t>W0016</t>
  </si>
  <si>
    <t>W0020</t>
  </si>
  <si>
    <t>W0024</t>
  </si>
  <si>
    <t>W0025</t>
  </si>
  <si>
    <t>W0038</t>
  </si>
  <si>
    <t>W0040</t>
  </si>
  <si>
    <t>W0042</t>
  </si>
  <si>
    <t>W0404</t>
  </si>
  <si>
    <t>W0413</t>
  </si>
  <si>
    <t>W0427</t>
  </si>
  <si>
    <t>W0444</t>
  </si>
  <si>
    <t>W0450</t>
  </si>
  <si>
    <t>W0451</t>
  </si>
  <si>
    <t>W0454</t>
  </si>
  <si>
    <t>W0467</t>
  </si>
  <si>
    <t>W0476</t>
  </si>
  <si>
    <t>W0477</t>
  </si>
  <si>
    <t>W0482</t>
  </si>
  <si>
    <t>W0499</t>
  </si>
  <si>
    <t>W0541</t>
  </si>
  <si>
    <t>W0611</t>
  </si>
  <si>
    <t>W0633</t>
  </si>
  <si>
    <t>W0636</t>
  </si>
  <si>
    <t>W0637</t>
  </si>
  <si>
    <t>W0641</t>
  </si>
  <si>
    <t>W0643</t>
  </si>
  <si>
    <t>W0644</t>
  </si>
  <si>
    <t>W0645</t>
  </si>
  <si>
    <t>W0647</t>
  </si>
  <si>
    <t>W0648</t>
  </si>
  <si>
    <t>W0649</t>
  </si>
  <si>
    <t>W0664</t>
  </si>
  <si>
    <t>W0666</t>
  </si>
  <si>
    <t>W0670</t>
  </si>
  <si>
    <t>D0007</t>
  </si>
  <si>
    <t>D0011</t>
  </si>
  <si>
    <t>D0014</t>
  </si>
  <si>
    <t>D0015</t>
  </si>
  <si>
    <t>D0017</t>
  </si>
  <si>
    <t>D0040</t>
  </si>
  <si>
    <t>D0041</t>
  </si>
  <si>
    <t>D0226</t>
  </si>
  <si>
    <t>D0227</t>
  </si>
  <si>
    <t>D0229</t>
  </si>
  <si>
    <t>D0230</t>
  </si>
  <si>
    <t>D0232</t>
  </si>
  <si>
    <t>D0234</t>
  </si>
  <si>
    <t>D0235</t>
  </si>
  <si>
    <t>D0237</t>
  </si>
  <si>
    <t>D0238</t>
  </si>
  <si>
    <t>D0240</t>
  </si>
  <si>
    <t>D0242</t>
  </si>
  <si>
    <t>D0245</t>
  </si>
  <si>
    <t>D0248</t>
  </si>
  <si>
    <t>D0249</t>
  </si>
  <si>
    <t>D0250</t>
  </si>
  <si>
    <t>D0252</t>
  </si>
  <si>
    <t>D0254</t>
  </si>
  <si>
    <t>D0256</t>
  </si>
  <si>
    <t>D0257</t>
  </si>
  <si>
    <t>D0258</t>
  </si>
  <si>
    <t>D0259</t>
  </si>
  <si>
    <t>D0260</t>
  </si>
  <si>
    <t>D0261</t>
  </si>
  <si>
    <t>D0263</t>
  </si>
  <si>
    <t>D0264</t>
  </si>
  <si>
    <t>D0265</t>
  </si>
  <si>
    <t>D0266</t>
  </si>
  <si>
    <t>D0267</t>
  </si>
  <si>
    <t>D0308</t>
  </si>
  <si>
    <t>D0309</t>
  </si>
  <si>
    <t>D0310</t>
  </si>
  <si>
    <t>D0311</t>
  </si>
  <si>
    <t>D0312</t>
  </si>
  <si>
    <t>D0313</t>
  </si>
  <si>
    <t>D0314</t>
  </si>
  <si>
    <t>D0315</t>
  </si>
  <si>
    <t>D0316</t>
  </si>
  <si>
    <t>D0317</t>
  </si>
  <si>
    <t>D0318</t>
  </si>
  <si>
    <t>D0319</t>
  </si>
  <si>
    <t>D0320</t>
  </si>
  <si>
    <t>D0321</t>
  </si>
  <si>
    <t>D0322</t>
  </si>
  <si>
    <t>D0323</t>
  </si>
  <si>
    <t>D0325</t>
  </si>
  <si>
    <t>D0366</t>
  </si>
  <si>
    <t>D0603</t>
  </si>
  <si>
    <t>D0634</t>
  </si>
  <si>
    <t>D0635</t>
  </si>
  <si>
    <t>D0636</t>
  </si>
  <si>
    <t>D0637</t>
  </si>
  <si>
    <t>D0638</t>
  </si>
  <si>
    <t>D0639</t>
  </si>
  <si>
    <t>D0640</t>
  </si>
  <si>
    <t>D0641</t>
  </si>
  <si>
    <t>D0662</t>
  </si>
  <si>
    <t>D0664</t>
  </si>
  <si>
    <t>D0668</t>
  </si>
  <si>
    <t>D0679</t>
  </si>
  <si>
    <t>D0688</t>
  </si>
  <si>
    <t>D0701</t>
  </si>
  <si>
    <t>D0704</t>
  </si>
  <si>
    <t>D0705</t>
  </si>
  <si>
    <t>D0723</t>
  </si>
  <si>
    <t>D0813</t>
  </si>
  <si>
    <t>D0861</t>
  </si>
  <si>
    <t>D0862</t>
  </si>
  <si>
    <t>D0911</t>
  </si>
  <si>
    <t>D1138</t>
  </si>
  <si>
    <t>D1223</t>
  </si>
  <si>
    <t>D1256</t>
  </si>
  <si>
    <t>D0003</t>
  </si>
  <si>
    <t>D0005</t>
  </si>
  <si>
    <t>D0179</t>
  </si>
  <si>
    <t>D0186</t>
  </si>
  <si>
    <t>D0188</t>
  </si>
  <si>
    <t>D0191</t>
  </si>
  <si>
    <t>D0197</t>
  </si>
  <si>
    <t>D0199</t>
  </si>
  <si>
    <t>D0201</t>
  </si>
  <si>
    <t>D0205</t>
  </si>
  <si>
    <t>D0206</t>
  </si>
  <si>
    <t>D0207</t>
  </si>
  <si>
    <t>D0210</t>
  </si>
  <si>
    <t>D0211</t>
  </si>
  <si>
    <t>D0212</t>
  </si>
  <si>
    <t>D0216</t>
  </si>
  <si>
    <t>D0218</t>
  </si>
  <si>
    <t>D0219</t>
  </si>
  <si>
    <t>D0221</t>
  </si>
  <si>
    <t>D0222</t>
  </si>
  <si>
    <t>D0223</t>
  </si>
  <si>
    <t>D0225</t>
  </si>
  <si>
    <t>D0231</t>
  </si>
  <si>
    <t>D0233</t>
  </si>
  <si>
    <t>D0268</t>
  </si>
  <si>
    <t>D0272</t>
  </si>
  <si>
    <t>D0273</t>
  </si>
  <si>
    <t>D0274</t>
  </si>
  <si>
    <t>D0277</t>
  </si>
  <si>
    <t>D0279</t>
  </si>
  <si>
    <t>D0280</t>
  </si>
  <si>
    <t>D0281</t>
  </si>
  <si>
    <t>D0324</t>
  </si>
  <si>
    <t>D0326</t>
  </si>
  <si>
    <t>D0327</t>
  </si>
  <si>
    <t>D0328</t>
  </si>
  <si>
    <t>D0350</t>
  </si>
  <si>
    <t>D0356</t>
  </si>
  <si>
    <t>D0357</t>
  </si>
  <si>
    <t>D0358</t>
  </si>
  <si>
    <t>D0415</t>
  </si>
  <si>
    <t>D0623</t>
  </si>
  <si>
    <t>D0646</t>
  </si>
  <si>
    <t>D0647</t>
  </si>
  <si>
    <t>D0648</t>
  </si>
  <si>
    <t>D0649</t>
  </si>
  <si>
    <t>D0650</t>
  </si>
  <si>
    <t>D0655</t>
  </si>
  <si>
    <t>D0657</t>
  </si>
  <si>
    <t>D0658</t>
  </si>
  <si>
    <t>D0673</t>
  </si>
  <si>
    <t>D0674</t>
  </si>
  <si>
    <t>D0697</t>
  </si>
  <si>
    <t>D0706</t>
  </si>
  <si>
    <t>D0710</t>
  </si>
  <si>
    <t>D0711</t>
  </si>
  <si>
    <t>D0715</t>
  </si>
  <si>
    <t>D0733</t>
  </si>
  <si>
    <t>D0742</t>
  </si>
  <si>
    <t>D1050</t>
  </si>
  <si>
    <t>D1098</t>
  </si>
  <si>
    <t>D1108</t>
  </si>
  <si>
    <t>D1137</t>
  </si>
  <si>
    <t>D1144</t>
  </si>
  <si>
    <t>D1145</t>
  </si>
  <si>
    <t>D1146</t>
  </si>
  <si>
    <t>D1147</t>
  </si>
  <si>
    <t>D1159</t>
  </si>
  <si>
    <t>D1164</t>
  </si>
  <si>
    <t>D0006</t>
  </si>
  <si>
    <t>D0026</t>
  </si>
  <si>
    <t>D0027</t>
  </si>
  <si>
    <t>D0028</t>
  </si>
  <si>
    <t>D0029</t>
  </si>
  <si>
    <t>D0030</t>
  </si>
  <si>
    <t>D0031</t>
  </si>
  <si>
    <t>D0032</t>
  </si>
  <si>
    <t>D0033</t>
  </si>
  <si>
    <t>D0034</t>
  </si>
  <si>
    <t>D0035</t>
  </si>
  <si>
    <t>D0036</t>
  </si>
  <si>
    <t>D0037</t>
  </si>
  <si>
    <t>D0038</t>
  </si>
  <si>
    <t>D0039</t>
  </si>
  <si>
    <t>D0053</t>
  </si>
  <si>
    <t>D0055</t>
  </si>
  <si>
    <t>D0056</t>
  </si>
  <si>
    <t>D0057</t>
  </si>
  <si>
    <t>D0058</t>
  </si>
  <si>
    <t>D0059</t>
  </si>
  <si>
    <t>D0060</t>
  </si>
  <si>
    <t>D0061</t>
  </si>
  <si>
    <t>D0062</t>
  </si>
  <si>
    <t>D0090</t>
  </si>
  <si>
    <t>D0093</t>
  </si>
  <si>
    <t>D0102</t>
  </si>
  <si>
    <t>D0117</t>
  </si>
  <si>
    <t>D0126</t>
  </si>
  <si>
    <t>D0143</t>
  </si>
  <si>
    <t>D0149</t>
  </si>
  <si>
    <t>D0151</t>
  </si>
  <si>
    <t>D0154</t>
  </si>
  <si>
    <t>D0162</t>
  </si>
  <si>
    <t>D0171</t>
  </si>
  <si>
    <t>D0172</t>
  </si>
  <si>
    <t>D0184</t>
  </si>
  <si>
    <t>D0192</t>
  </si>
  <si>
    <t>D0214</t>
  </si>
  <si>
    <t>D0251</t>
  </si>
  <si>
    <t>D0262</t>
  </si>
  <si>
    <t>D0271</t>
  </si>
  <si>
    <t>D0288</t>
  </si>
  <si>
    <t>D0289</t>
  </si>
  <si>
    <t>D0290</t>
  </si>
  <si>
    <t>D0291</t>
  </si>
  <si>
    <t>D0292</t>
  </si>
  <si>
    <t>D0293</t>
  </si>
  <si>
    <t>D0294</t>
  </si>
  <si>
    <t>D0295</t>
  </si>
  <si>
    <t>D0296</t>
  </si>
  <si>
    <t>D0297</t>
  </si>
  <si>
    <t>D0298</t>
  </si>
  <si>
    <t>D0299</t>
  </si>
  <si>
    <t>D0300</t>
  </si>
  <si>
    <t>D0301</t>
  </si>
  <si>
    <t>D0302</t>
  </si>
  <si>
    <t>D0303</t>
  </si>
  <si>
    <t>D0304</t>
  </si>
  <si>
    <t>D0305</t>
  </si>
  <si>
    <t>D0306</t>
  </si>
  <si>
    <t>D0307</t>
  </si>
  <si>
    <t>D0351</t>
  </si>
  <si>
    <t>D0353</t>
  </si>
  <si>
    <t>D0369</t>
  </si>
  <si>
    <t>D0605</t>
  </si>
  <si>
    <t>D0625</t>
  </si>
  <si>
    <t>D0629</t>
  </si>
  <si>
    <t>D0633</t>
  </si>
  <si>
    <t>D0643</t>
  </si>
  <si>
    <t>D0645</t>
  </si>
  <si>
    <t>D0671</t>
  </si>
  <si>
    <t>D0672</t>
  </si>
  <si>
    <t>D0678</t>
  </si>
  <si>
    <t>D0680</t>
  </si>
  <si>
    <t>D0687</t>
  </si>
  <si>
    <t>D0698</t>
  </si>
  <si>
    <t>D0699</t>
  </si>
  <si>
    <t>D0702</t>
  </si>
  <si>
    <t>D0703</t>
  </si>
  <si>
    <t>D0743</t>
  </si>
  <si>
    <t>D0807</t>
  </si>
  <si>
    <t>D0849</t>
  </si>
  <si>
    <t>D0868</t>
  </si>
  <si>
    <t>D1016</t>
  </si>
  <si>
    <t>D1057</t>
  </si>
  <si>
    <t>D1143</t>
  </si>
  <si>
    <t>D1149</t>
  </si>
  <si>
    <t>D1163</t>
  </si>
  <si>
    <t>D1265</t>
  </si>
  <si>
    <t>D0001</t>
  </si>
  <si>
    <t>D0080</t>
  </si>
  <si>
    <t>D0081</t>
  </si>
  <si>
    <t>D0082</t>
  </si>
  <si>
    <t>D0085</t>
  </si>
  <si>
    <t>D0086</t>
  </si>
  <si>
    <t>D0089</t>
  </si>
  <si>
    <t>D0092</t>
  </si>
  <si>
    <t>D0094</t>
  </si>
  <si>
    <t>D0096</t>
  </si>
  <si>
    <t>D0100</t>
  </si>
  <si>
    <t>D0103</t>
  </si>
  <si>
    <t>D0104</t>
  </si>
  <si>
    <t>D0105</t>
  </si>
  <si>
    <t>D0106</t>
  </si>
  <si>
    <t>D0107</t>
  </si>
  <si>
    <t>D0108</t>
  </si>
  <si>
    <t>D0109</t>
  </si>
  <si>
    <t>D0112</t>
  </si>
  <si>
    <t>D0113</t>
  </si>
  <si>
    <t>D0114</t>
  </si>
  <si>
    <t>D0115</t>
  </si>
  <si>
    <t>D0119</t>
  </si>
  <si>
    <t>D0120</t>
  </si>
  <si>
    <t>D0121</t>
  </si>
  <si>
    <t>D0122</t>
  </si>
  <si>
    <t>D0123</t>
  </si>
  <si>
    <t>D0124</t>
  </si>
  <si>
    <t>D0127</t>
  </si>
  <si>
    <t>D0129</t>
  </si>
  <si>
    <t>D0131</t>
  </si>
  <si>
    <t>D0132</t>
  </si>
  <si>
    <t>D0133</t>
  </si>
  <si>
    <t>D0134</t>
  </si>
  <si>
    <t>D0135</t>
  </si>
  <si>
    <t>D0136</t>
  </si>
  <si>
    <t>D0137</t>
  </si>
  <si>
    <t>D0138</t>
  </si>
  <si>
    <t>D0140</t>
  </si>
  <si>
    <t>D0144</t>
  </si>
  <si>
    <t>D0145</t>
  </si>
  <si>
    <t>D0146</t>
  </si>
  <si>
    <t>D0147</t>
  </si>
  <si>
    <t>D0148</t>
  </si>
  <si>
    <t>D0150</t>
  </si>
  <si>
    <t>D0152</t>
  </si>
  <si>
    <t>D0153</t>
  </si>
  <si>
    <t>D0155</t>
  </si>
  <si>
    <t>D0156</t>
  </si>
  <si>
    <t>D0160</t>
  </si>
  <si>
    <t>D0163</t>
  </si>
  <si>
    <t>D0168</t>
  </si>
  <si>
    <t>D0176</t>
  </si>
  <si>
    <t>D0185</t>
  </si>
  <si>
    <t>D0194</t>
  </si>
  <si>
    <t>D0196</t>
  </si>
  <si>
    <t>D0198</t>
  </si>
  <si>
    <t>D0200</t>
  </si>
  <si>
    <t>D0202</t>
  </si>
  <si>
    <t>D0203</t>
  </si>
  <si>
    <t>D0204</t>
  </si>
  <si>
    <t>D0213</t>
  </si>
  <si>
    <t>D0215</t>
  </si>
  <si>
    <t>D0217</t>
  </si>
  <si>
    <t>D0220</t>
  </si>
  <si>
    <t>D0224</t>
  </si>
  <si>
    <t>D0228</t>
  </si>
  <si>
    <t>D0236</t>
  </si>
  <si>
    <t>D0239</t>
  </si>
  <si>
    <t>D0241</t>
  </si>
  <si>
    <t>D0243</t>
  </si>
  <si>
    <t>D0244</t>
  </si>
  <si>
    <t>D0246</t>
  </si>
  <si>
    <t>D0247</t>
  </si>
  <si>
    <t>D0253</t>
  </si>
  <si>
    <t>D0336</t>
  </si>
  <si>
    <t>D0615</t>
  </si>
  <si>
    <t>D0675</t>
  </si>
  <si>
    <t>D0713</t>
  </si>
  <si>
    <t>D0736</t>
  </si>
  <si>
    <t>D0737</t>
  </si>
  <si>
    <t>D0865</t>
  </si>
  <si>
    <t>D1136</t>
  </si>
  <si>
    <t>D1158</t>
  </si>
  <si>
    <t>D1160</t>
  </si>
  <si>
    <t>D1219</t>
  </si>
  <si>
    <t>D0002</t>
  </si>
  <si>
    <t>D0013</t>
  </si>
  <si>
    <t>D0019</t>
  </si>
  <si>
    <t>D0020</t>
  </si>
  <si>
    <t>D0021</t>
  </si>
  <si>
    <t>D0022</t>
  </si>
  <si>
    <t>D0023</t>
  </si>
  <si>
    <t>D0024</t>
  </si>
  <si>
    <t>D0025</t>
  </si>
  <si>
    <t>D0043</t>
  </si>
  <si>
    <t>D0044</t>
  </si>
  <si>
    <t>D0045</t>
  </si>
  <si>
    <t>D0046</t>
  </si>
  <si>
    <t>D0047</t>
  </si>
  <si>
    <t>D0048</t>
  </si>
  <si>
    <t>D0049</t>
  </si>
  <si>
    <t>D0050</t>
  </si>
  <si>
    <t>D0051</t>
  </si>
  <si>
    <t>D0052</t>
  </si>
  <si>
    <t>D0064</t>
  </si>
  <si>
    <t>D0065</t>
  </si>
  <si>
    <t>D0066</t>
  </si>
  <si>
    <t>D0067</t>
  </si>
  <si>
    <t>D0068</t>
  </si>
  <si>
    <t>D0069</t>
  </si>
  <si>
    <t>D0070</t>
  </si>
  <si>
    <t>D0071</t>
  </si>
  <si>
    <t>D0072</t>
  </si>
  <si>
    <t>D0073</t>
  </si>
  <si>
    <t>D0074</t>
  </si>
  <si>
    <t>D0075</t>
  </si>
  <si>
    <t>D0076</t>
  </si>
  <si>
    <t>D0077</t>
  </si>
  <si>
    <t>D0078</t>
  </si>
  <si>
    <t>D0079</t>
  </si>
  <si>
    <t>D0083</t>
  </si>
  <si>
    <t>D0084</t>
  </si>
  <si>
    <t>D0087</t>
  </si>
  <si>
    <t>D0088</t>
  </si>
  <si>
    <t>D0091</t>
  </si>
  <si>
    <t>D0095</t>
  </si>
  <si>
    <t>D0097</t>
  </si>
  <si>
    <t>D0098</t>
  </si>
  <si>
    <t>D0099</t>
  </si>
  <si>
    <t>D0111</t>
  </si>
  <si>
    <t>D0116</t>
  </si>
  <si>
    <t>D0118</t>
  </si>
  <si>
    <t>D0125</t>
  </si>
  <si>
    <t>D0128</t>
  </si>
  <si>
    <t>D0130</t>
  </si>
  <si>
    <t>D0139</t>
  </si>
  <si>
    <t>D0141</t>
  </si>
  <si>
    <t>D0157</t>
  </si>
  <si>
    <t>D0158</t>
  </si>
  <si>
    <t>D0159</t>
  </si>
  <si>
    <t>D0164</t>
  </si>
  <si>
    <t>D0173</t>
  </si>
  <si>
    <t>D0174</t>
  </si>
  <si>
    <t>D0175</t>
  </si>
  <si>
    <t>D0177</t>
  </si>
  <si>
    <t>D0180</t>
  </si>
  <si>
    <t>D0181</t>
  </si>
  <si>
    <t>D0182</t>
  </si>
  <si>
    <t>D0183</t>
  </si>
  <si>
    <t>D0187</t>
  </si>
  <si>
    <t>D0189</t>
  </si>
  <si>
    <t>D0190</t>
  </si>
  <si>
    <t>D0193</t>
  </si>
  <si>
    <t>D0195</t>
  </si>
  <si>
    <t>D0209</t>
  </si>
  <si>
    <t>D0332</t>
  </si>
  <si>
    <t>D0345</t>
  </si>
  <si>
    <t>D0347</t>
  </si>
  <si>
    <t>D0416</t>
  </si>
  <si>
    <t>D0604</t>
  </si>
  <si>
    <t>D0614</t>
  </si>
  <si>
    <t>D0626</t>
  </si>
  <si>
    <t>D0630</t>
  </si>
  <si>
    <t>D0631</t>
  </si>
  <si>
    <t>D0632</t>
  </si>
  <si>
    <t>D0721</t>
  </si>
  <si>
    <t>D0724</t>
  </si>
  <si>
    <t>D0803</t>
  </si>
  <si>
    <t>D0850</t>
  </si>
  <si>
    <t>D0859</t>
  </si>
  <si>
    <t>D0860</t>
  </si>
  <si>
    <t>D0870</t>
  </si>
  <si>
    <t>D0879</t>
  </si>
  <si>
    <t>D1122</t>
  </si>
  <si>
    <t>D1140</t>
  </si>
  <si>
    <t>D1161</t>
  </si>
  <si>
    <t>D1162</t>
  </si>
  <si>
    <t>D1212</t>
  </si>
  <si>
    <t>D1232</t>
  </si>
  <si>
    <t>D1235</t>
  </si>
  <si>
    <t>D1301</t>
  </si>
  <si>
    <t>X0109</t>
  </si>
  <si>
    <t>B1210</t>
  </si>
  <si>
    <t>B1167</t>
  </si>
  <si>
    <t>B1052</t>
  </si>
  <si>
    <t>B1170</t>
  </si>
  <si>
    <t>B1204</t>
  </si>
  <si>
    <t>T0770</t>
  </si>
  <si>
    <t>T0828</t>
  </si>
  <si>
    <t>T0836</t>
  </si>
  <si>
    <t>X0040</t>
  </si>
  <si>
    <t>N0543</t>
  </si>
  <si>
    <t>B1054</t>
  </si>
  <si>
    <t>B1176</t>
  </si>
  <si>
    <t>B1179</t>
  </si>
  <si>
    <t>T0868</t>
  </si>
  <si>
    <t>K0997</t>
  </si>
  <si>
    <t>K0999</t>
  </si>
  <si>
    <t>K0857</t>
  </si>
  <si>
    <t>X0048</t>
  </si>
  <si>
    <t>X0100</t>
  </si>
  <si>
    <t>Q0642</t>
  </si>
  <si>
    <t>Q0663</t>
  </si>
  <si>
    <t>Q0693</t>
  </si>
  <si>
    <t>S0680</t>
  </si>
  <si>
    <t>S0682</t>
  </si>
  <si>
    <t>S0685</t>
  </si>
  <si>
    <t>D1135</t>
  </si>
  <si>
    <t>B1206</t>
  </si>
  <si>
    <t>B1203</t>
  </si>
  <si>
    <t>M2546</t>
  </si>
  <si>
    <t>U0121</t>
  </si>
  <si>
    <t>H0422</t>
  </si>
  <si>
    <t>M0138</t>
  </si>
  <si>
    <t>M0696</t>
  </si>
  <si>
    <t>M0798</t>
  </si>
  <si>
    <t>M0833</t>
  </si>
  <si>
    <t>M0841</t>
  </si>
  <si>
    <t>W0430</t>
  </si>
  <si>
    <t>W0432</t>
  </si>
  <si>
    <t>W0435</t>
  </si>
  <si>
    <t>D0610</t>
  </si>
  <si>
    <t>D0744</t>
  </si>
  <si>
    <t>Tower Type</t>
  </si>
  <si>
    <t>Tower Height (Meters)</t>
  </si>
  <si>
    <t>Coloc Other Operator (Site Name)</t>
  </si>
  <si>
    <t xml:space="preserve">Civil Infra Owner </t>
  </si>
  <si>
    <t xml:space="preserve">Electro Mechnical Owner </t>
  </si>
  <si>
    <t>Indoor /Outdoor</t>
  </si>
  <si>
    <t>SST-4L</t>
  </si>
  <si>
    <t>HTO_OMBN1465</t>
  </si>
  <si>
    <t>Omantel[Exchange buildings],Helios Towers[Shelter]</t>
  </si>
  <si>
    <t>Indoor</t>
  </si>
  <si>
    <t>HTO_OMBN0043</t>
  </si>
  <si>
    <t>HTO_OMBN2576</t>
  </si>
  <si>
    <t>HTO_OMBN0396</t>
  </si>
  <si>
    <t>Mains Failure/Tower Light by helios and Cooling/rectifier by Omantel</t>
  </si>
  <si>
    <t>Outdoor</t>
  </si>
  <si>
    <t>HTO_OMBN1120</t>
  </si>
  <si>
    <t>HTO_OMBN1847</t>
  </si>
  <si>
    <t>HTO_OMBN0746</t>
  </si>
  <si>
    <t>SST-3L</t>
  </si>
  <si>
    <t>SBA0112</t>
  </si>
  <si>
    <t>Omantel</t>
  </si>
  <si>
    <t>HTO_OMBN1133</t>
  </si>
  <si>
    <t>Monopole</t>
  </si>
  <si>
    <t>HTO_OMBN2227</t>
  </si>
  <si>
    <t>HTO_OMBN0413</t>
  </si>
  <si>
    <t>HTO_OMBN1117</t>
  </si>
  <si>
    <t>HTO_OMBN2230</t>
  </si>
  <si>
    <t>HTO_OMBN1131</t>
  </si>
  <si>
    <t>SBA0130</t>
  </si>
  <si>
    <t>SBA0055</t>
  </si>
  <si>
    <t>HTO_OMBN2561</t>
  </si>
  <si>
    <t>HTO_OMBN0395</t>
  </si>
  <si>
    <t>HTO_OMBN2228</t>
  </si>
  <si>
    <t>HTO_OMBN1864</t>
  </si>
  <si>
    <t>HTO_OMBN1462</t>
  </si>
  <si>
    <t>HTO_OMBN1116</t>
  </si>
  <si>
    <t>HTO_OMBN2229</t>
  </si>
  <si>
    <t>HTO_OMBN1119</t>
  </si>
  <si>
    <t>Guyed Mast</t>
  </si>
  <si>
    <t>HTO_OMBN1115</t>
  </si>
  <si>
    <t>SBA0460</t>
  </si>
  <si>
    <t>SBA0390</t>
  </si>
  <si>
    <t>SBA1089</t>
  </si>
  <si>
    <t>HTO_OMBN2560</t>
  </si>
  <si>
    <t>SBA0483</t>
  </si>
  <si>
    <t>SBA1108</t>
  </si>
  <si>
    <t>HTO_OMBN0044</t>
  </si>
  <si>
    <t>GI Pole</t>
  </si>
  <si>
    <t>SBA0463</t>
  </si>
  <si>
    <t>Microcell</t>
  </si>
  <si>
    <t>-</t>
  </si>
  <si>
    <t>HTO_OMBN1118</t>
  </si>
  <si>
    <t>OTC - AB003</t>
  </si>
  <si>
    <t>SBA0462</t>
  </si>
  <si>
    <t>SBA0466</t>
  </si>
  <si>
    <t>SBA0426</t>
  </si>
  <si>
    <t>SBA0468</t>
  </si>
  <si>
    <t>SBA0387</t>
  </si>
  <si>
    <t>SBA0469</t>
  </si>
  <si>
    <t>SBA0470</t>
  </si>
  <si>
    <t>SBA0392</t>
  </si>
  <si>
    <t>SBA0425</t>
  </si>
  <si>
    <t>SBA0210</t>
  </si>
  <si>
    <t>HTO_OMBN1367</t>
  </si>
  <si>
    <t>SBA1164</t>
  </si>
  <si>
    <t>SBA1219</t>
  </si>
  <si>
    <t>SBA0465</t>
  </si>
  <si>
    <t>SBA0467</t>
  </si>
  <si>
    <t>OTC - AB145</t>
  </si>
  <si>
    <t>OTC-AB073</t>
  </si>
  <si>
    <t>HTO_OMBS2577</t>
  </si>
  <si>
    <t>HTO_OMBS1846</t>
  </si>
  <si>
    <t>HTO_OMBS1132</t>
  </si>
  <si>
    <t>HTO_OMBS1460</t>
  </si>
  <si>
    <t>HTO_OMBS0045</t>
  </si>
  <si>
    <t>HTO_OMBS2562</t>
  </si>
  <si>
    <t>Al Thabat Tower</t>
  </si>
  <si>
    <t>HTO_OMBS1464</t>
  </si>
  <si>
    <t>SBA1102</t>
  </si>
  <si>
    <t>HTO_OMBS1015</t>
  </si>
  <si>
    <t>Omantel_Outdoor</t>
  </si>
  <si>
    <t>HTO_OMBS0665</t>
  </si>
  <si>
    <t>HTO_OMDH2313</t>
  </si>
  <si>
    <t>HTO_OMDH0567/DH0052</t>
  </si>
  <si>
    <t>HTO_OMDH2706/DH0058</t>
  </si>
  <si>
    <t>HTO_OMDH0430</t>
  </si>
  <si>
    <t xml:space="preserve">GRD </t>
  </si>
  <si>
    <t>HTO_OMDH1193</t>
  </si>
  <si>
    <t>HTO_OMDH0775</t>
  </si>
  <si>
    <t>DH1013</t>
  </si>
  <si>
    <t>HTO_OMDH1567</t>
  </si>
  <si>
    <t>Rooftop Tower</t>
  </si>
  <si>
    <t>HTO_OMDH2639</t>
  </si>
  <si>
    <t>IBS + GI Pole</t>
  </si>
  <si>
    <t>DH1076</t>
  </si>
  <si>
    <t>HTO_OMDH1551</t>
  </si>
  <si>
    <t>HTO_OMDH0092</t>
  </si>
  <si>
    <t>HTO_OMDH2658</t>
  </si>
  <si>
    <t>HTO_OMDH0802</t>
  </si>
  <si>
    <t>HTO_OMDH1522</t>
  </si>
  <si>
    <t>HTO_OMDH2614</t>
  </si>
  <si>
    <t>HTO_OMDH1898</t>
  </si>
  <si>
    <t>HTO_OMDH1940</t>
  </si>
  <si>
    <t>HTO_OMDH1899</t>
  </si>
  <si>
    <t>HTO_OMDH1886</t>
  </si>
  <si>
    <t>HTO_OMDH0202</t>
  </si>
  <si>
    <t>HTO_OMDH1635</t>
  </si>
  <si>
    <t>HTO_OMDH0922</t>
  </si>
  <si>
    <t>HTO_OMDH0923</t>
  </si>
  <si>
    <t>DH1015</t>
  </si>
  <si>
    <t>HTO_OMDH2599</t>
  </si>
  <si>
    <t>DH0164</t>
  </si>
  <si>
    <t>HTO_OMDH2378</t>
  </si>
  <si>
    <t>HTO_OMDH2379</t>
  </si>
  <si>
    <t>Wall Mounted</t>
  </si>
  <si>
    <t>HTO_OMDH0116</t>
  </si>
  <si>
    <t>GRD</t>
  </si>
  <si>
    <t>HTO_OMDH2704</t>
  </si>
  <si>
    <t>HTO_OMDH0183</t>
  </si>
  <si>
    <t>COW</t>
  </si>
  <si>
    <t>HTO_OMDH2723</t>
  </si>
  <si>
    <t>HTO_OMDH0180</t>
  </si>
  <si>
    <t>HTO_OMDH2011</t>
  </si>
  <si>
    <t>HTO_OMDH0474</t>
  </si>
  <si>
    <t>DH1016</t>
  </si>
  <si>
    <t>HTO_OMDH3047</t>
  </si>
  <si>
    <t>DH1082</t>
  </si>
  <si>
    <t>3G</t>
  </si>
  <si>
    <t>BU041</t>
  </si>
  <si>
    <t>HTO_OMBN1662</t>
  </si>
  <si>
    <t>HTO_OMBN0219</t>
  </si>
  <si>
    <t>HTO_OMBN0218</t>
  </si>
  <si>
    <t>HTO_OMBN0584</t>
  </si>
  <si>
    <t>HTO_OMBN1660</t>
  </si>
  <si>
    <t>HTO_OMBN0893</t>
  </si>
  <si>
    <t>HTO_OMBN0938</t>
  </si>
  <si>
    <t>HTO_OMBN0937</t>
  </si>
  <si>
    <t>HTO_OMBN2010</t>
  </si>
  <si>
    <t>BA0157</t>
  </si>
  <si>
    <t>HTO_OMBN2009</t>
  </si>
  <si>
    <t>HTO_OMBN0221</t>
  </si>
  <si>
    <t>HTO_OMBN0935</t>
  </si>
  <si>
    <t>BA0017</t>
  </si>
  <si>
    <t>HTO_OMBN0582</t>
  </si>
  <si>
    <t>HTO_OMBN2738</t>
  </si>
  <si>
    <t>HTO_OMBN2022</t>
  </si>
  <si>
    <t>HTO_OMBN0583</t>
  </si>
  <si>
    <t>HTO_OMBN0585</t>
  </si>
  <si>
    <t>HTO_OMBN2739</t>
  </si>
  <si>
    <t>HTO_OMBN0220</t>
  </si>
  <si>
    <t>HTO_OMBN0936</t>
  </si>
  <si>
    <t>BA0002</t>
  </si>
  <si>
    <t>HTO_OMBN1661</t>
  </si>
  <si>
    <t>BA0159</t>
  </si>
  <si>
    <t>HTO_OMBN2737</t>
  </si>
  <si>
    <t>HTO_OMBN0215</t>
  </si>
  <si>
    <t>HTO_OMBN0934</t>
  </si>
  <si>
    <t>HTO_OMBN0216</t>
  </si>
  <si>
    <t>HTO_OMBN2020</t>
  </si>
  <si>
    <t>HTO_OMBN2021</t>
  </si>
  <si>
    <t>HTO_OMBN0461</t>
  </si>
  <si>
    <t>HTO_OMBN0104</t>
  </si>
  <si>
    <t>HTO_OMBN1911</t>
  </si>
  <si>
    <t>BA0066</t>
  </si>
  <si>
    <t>BA0429</t>
  </si>
  <si>
    <t>BA0431</t>
  </si>
  <si>
    <t>BA1034</t>
  </si>
  <si>
    <t>BA0430</t>
  </si>
  <si>
    <t>HTO_OMBN0217</t>
  </si>
  <si>
    <t>BA0424</t>
  </si>
  <si>
    <t>HTO_OMBN0543</t>
  </si>
  <si>
    <t>HTO_OMBN1617</t>
  </si>
  <si>
    <t>HTO_OMBN2362</t>
  </si>
  <si>
    <t>HTO_OMBN2483</t>
  </si>
  <si>
    <t>HTO_OMBN1989</t>
  </si>
  <si>
    <t>HTO_OMBN1241</t>
  </si>
  <si>
    <t>HTO_OMBN0889</t>
  </si>
  <si>
    <t>HTO_OMBN2363</t>
  </si>
  <si>
    <t>HTO_OMBN1243</t>
  </si>
  <si>
    <t>BA0401</t>
  </si>
  <si>
    <t>HTO_OMBN0894</t>
  </si>
  <si>
    <t>HTO_OMBN0170</t>
  </si>
  <si>
    <t>HTO_OMBN0540</t>
  </si>
  <si>
    <t>HTO_OMBN0541</t>
  </si>
  <si>
    <t>HTO_OMBN0542</t>
  </si>
  <si>
    <t>HTO_OMBN2361</t>
  </si>
  <si>
    <t>HTO_OMBN0891</t>
  </si>
  <si>
    <t>HTO_OMBN0171</t>
  </si>
  <si>
    <t>HTO_OMBN2702</t>
  </si>
  <si>
    <t>BA0053</t>
  </si>
  <si>
    <t>HTO_OMBN1242</t>
  </si>
  <si>
    <t>HTO_OMBN1991</t>
  </si>
  <si>
    <t>HTO_OMBN1620</t>
  </si>
  <si>
    <t>HTO_OMBN1618</t>
  </si>
  <si>
    <t>HTO_OMBN1990</t>
  </si>
  <si>
    <t>HTO_OMBN2364</t>
  </si>
  <si>
    <t>HTO_OMBN1619</t>
  </si>
  <si>
    <t>HTO_OMBN0895</t>
  </si>
  <si>
    <t>HTO_OMBN0892</t>
  </si>
  <si>
    <t>HTO_OMBN1621</t>
  </si>
  <si>
    <t>HTO_OMBN1622</t>
  </si>
  <si>
    <t>BA0155</t>
  </si>
  <si>
    <t>BA0406</t>
  </si>
  <si>
    <t>HTO_OMBN1616</t>
  </si>
  <si>
    <t>BA0243</t>
  </si>
  <si>
    <t>BA1095</t>
  </si>
  <si>
    <t>HTO_OMBN2712</t>
  </si>
  <si>
    <t>BA0400</t>
  </si>
  <si>
    <t>BA0428</t>
  </si>
  <si>
    <t>BA0402</t>
  </si>
  <si>
    <t>HTO_OMBN2689</t>
  </si>
  <si>
    <t>HTO_OMBN1615</t>
  </si>
  <si>
    <t>OTC - AB010</t>
  </si>
  <si>
    <t>BA1169</t>
  </si>
  <si>
    <t>BA0311</t>
  </si>
  <si>
    <t>HTO_OMBN2826</t>
  </si>
  <si>
    <t>BA1171</t>
  </si>
  <si>
    <t>OTC - AB008</t>
  </si>
  <si>
    <t>OTC - AB025</t>
  </si>
  <si>
    <t>HTO_OMBN2442</t>
  </si>
  <si>
    <t>HTO_OMBN0258</t>
  </si>
  <si>
    <t>HTO_OMBN2766</t>
  </si>
  <si>
    <t>HTO_OMBN0633</t>
  </si>
  <si>
    <t>HTO_OMBN1702</t>
  </si>
  <si>
    <t>HTO_OMBN0631</t>
  </si>
  <si>
    <t>HTO_OMBN2070</t>
  </si>
  <si>
    <t>HTO_OMBN2069</t>
  </si>
  <si>
    <t>HTO_OMBN2423</t>
  </si>
  <si>
    <t>HTO_OMBN1312</t>
  </si>
  <si>
    <t>HTO_OMBN2054</t>
  </si>
  <si>
    <t>HTO_OMBN0968</t>
  </si>
  <si>
    <t>HTO_OMBN2073</t>
  </si>
  <si>
    <t>HTO_OMBN1309</t>
  </si>
  <si>
    <t>HTO_OMBN1539</t>
  </si>
  <si>
    <t>HTO_OMBN2074</t>
  </si>
  <si>
    <t>HTO_OMBN2068</t>
  </si>
  <si>
    <t>HTO_OMBN0105</t>
  </si>
  <si>
    <t>HTO_OMBN2780</t>
  </si>
  <si>
    <t>HTO_OMBN0106</t>
  </si>
  <si>
    <t>HTO_OMBN2288</t>
  </si>
  <si>
    <t>HTO_OMBN0980</t>
  </si>
  <si>
    <t>HTO_OMBN0981</t>
  </si>
  <si>
    <t>HTO_OMBN2443</t>
  </si>
  <si>
    <t>HTO_OMBN1310</t>
  </si>
  <si>
    <t>HTO_OMBN2422</t>
  </si>
  <si>
    <t>BA1027</t>
  </si>
  <si>
    <t>BA1029</t>
  </si>
  <si>
    <t>BA1026</t>
  </si>
  <si>
    <t>BA0407</t>
  </si>
  <si>
    <t>HTO_OMBN0634</t>
  </si>
  <si>
    <t>BA0064</t>
  </si>
  <si>
    <t>HTO_OMBN2053</t>
  </si>
  <si>
    <t>HTO_OMBN2477</t>
  </si>
  <si>
    <t>HTO_OMBN1297</t>
  </si>
  <si>
    <t>HTO_OMBN2075</t>
  </si>
  <si>
    <t>HTO_OMBN1684</t>
  </si>
  <si>
    <t>HTO_OMBN0240</t>
  </si>
  <si>
    <t>HTO_OMBN1371</t>
  </si>
  <si>
    <t>HTO_OMBN2055</t>
  </si>
  <si>
    <t>HTO_OMBN2275</t>
  </si>
  <si>
    <t>HTO_OMBN1311</t>
  </si>
  <si>
    <t>HTO_OMBN2421</t>
  </si>
  <si>
    <t>HTO_OMBN2765</t>
  </si>
  <si>
    <t>HTO_OMBN2779</t>
  </si>
  <si>
    <t>HTO_OMBN2781</t>
  </si>
  <si>
    <t>HTO_OMBN0982</t>
  </si>
  <si>
    <t>HTO_OMBN2424</t>
  </si>
  <si>
    <t>HTO_OMBN2071</t>
  </si>
  <si>
    <t>BA1195</t>
  </si>
  <si>
    <t>HTO_OMBN0259</t>
  </si>
  <si>
    <t>HTO_OMBN0778</t>
  </si>
  <si>
    <t>HTO_OMBN1155</t>
  </si>
  <si>
    <t>HTO_OMBN2907</t>
  </si>
  <si>
    <t>HTO_OMBN0296</t>
  </si>
  <si>
    <t>HTO_OMBN0067</t>
  </si>
  <si>
    <t>HTO_OMBN0081</t>
  </si>
  <si>
    <t>BA0158</t>
  </si>
  <si>
    <t>HTO_OMBN3004</t>
  </si>
  <si>
    <t>HTO_OMBN1152</t>
  </si>
  <si>
    <t>HTO_OMBN2600</t>
  </si>
  <si>
    <t>BA0089</t>
  </si>
  <si>
    <t>HTO_OMBN2893</t>
  </si>
  <si>
    <t>HTO_OMBN1153</t>
  </si>
  <si>
    <t>HTO_OMBN1496</t>
  </si>
  <si>
    <t>HTO_OMBN2917</t>
  </si>
  <si>
    <t>OTC - AB114</t>
  </si>
  <si>
    <t>HTO_OMBN1156</t>
  </si>
  <si>
    <t>HTO_OMBN1512</t>
  </si>
  <si>
    <t>HTO_OMBN1151</t>
  </si>
  <si>
    <t>HTO_OMBN1362</t>
  </si>
  <si>
    <t>HTO_OMBN1363</t>
  </si>
  <si>
    <t>HTO_OMBN0431</t>
  </si>
  <si>
    <t>HTO_OMBN1888</t>
  </si>
  <si>
    <t>HTO_OMBN0433</t>
  </si>
  <si>
    <t>BA0367</t>
  </si>
  <si>
    <t>BA0176</t>
  </si>
  <si>
    <t>BA1086</t>
  </si>
  <si>
    <t>HTO_OMBN0777</t>
  </si>
  <si>
    <t>BA0326</t>
  </si>
  <si>
    <t>BA1040</t>
  </si>
  <si>
    <t>HTO_OMBN2894</t>
  </si>
  <si>
    <t>BA0231</t>
  </si>
  <si>
    <t>HTO_OMBS1324</t>
  </si>
  <si>
    <t>HTO_OMBS2792</t>
  </si>
  <si>
    <t>HTO_OMBS0647</t>
  </si>
  <si>
    <t>HTO_OMBS2084</t>
  </si>
  <si>
    <t>HTO_OMBS0366</t>
  </si>
  <si>
    <t>HTO_OMBS1322</t>
  </si>
  <si>
    <t>HTO_OMBS2199</t>
  </si>
  <si>
    <t>BA0412</t>
  </si>
  <si>
    <t>HTO_OMBS0265</t>
  </si>
  <si>
    <t>HTO_OMBS2276</t>
  </si>
  <si>
    <t>HTO_OMBS2537</t>
  </si>
  <si>
    <t>HTO_OMBS0010</t>
  </si>
  <si>
    <t>HTO_OMBS2082</t>
  </si>
  <si>
    <t>HTO_OMBS2081</t>
  </si>
  <si>
    <t>HTO_OMBS2791</t>
  </si>
  <si>
    <t>HTO_OMBS2290</t>
  </si>
  <si>
    <t>HTO_OMBS0987</t>
  </si>
  <si>
    <t>HTO_OMBS2450</t>
  </si>
  <si>
    <t>HTO_OMBS0011</t>
  </si>
  <si>
    <t>HTO_OMBS0648</t>
  </si>
  <si>
    <t>HTO_OMBS1323</t>
  </si>
  <si>
    <t>HTO_OMBS0364</t>
  </si>
  <si>
    <t>HTO_OMBS0986</t>
  </si>
  <si>
    <t>HTO_OMBS0645</t>
  </si>
  <si>
    <t>HTO_OMBS2083</t>
  </si>
  <si>
    <t>HTO_OMBS1713</t>
  </si>
  <si>
    <t>HTO_OMBS2790</t>
  </si>
  <si>
    <t>HTO_OMBS0646</t>
  </si>
  <si>
    <t>HTO_OMBS0012</t>
  </si>
  <si>
    <t>HTO_OMBS0989</t>
  </si>
  <si>
    <t>HTO_OMBS0093</t>
  </si>
  <si>
    <t>HTO_OMBS2079</t>
  </si>
  <si>
    <t>HTO_OMBS0262</t>
  </si>
  <si>
    <t>HTO_OMBS1823</t>
  </si>
  <si>
    <t>HTO_OMBS2536</t>
  </si>
  <si>
    <t>HTO_OMBS2535</t>
  </si>
  <si>
    <t>HTO_OMBS0721</t>
  </si>
  <si>
    <t>HTO_OMBS2789</t>
  </si>
  <si>
    <t>HTO_OMBS0263</t>
  </si>
  <si>
    <t>HTO_OMBS0362</t>
  </si>
  <si>
    <t>HTO_OMBS1711</t>
  </si>
  <si>
    <t>HTO_OMBS1824</t>
  </si>
  <si>
    <t>HTO_OMBS3041</t>
  </si>
  <si>
    <t>HTO_OMBS1438</t>
  </si>
  <si>
    <t>HTO_OMBS0363</t>
  </si>
  <si>
    <t>HTO_OMBS2198</t>
  </si>
  <si>
    <t>HTO_OMBS1321</t>
  </si>
  <si>
    <t>HTO_OMBS2793</t>
  </si>
  <si>
    <t>HTO_OMBS2449</t>
  </si>
  <si>
    <t>HTO_OMBS1822</t>
  </si>
  <si>
    <t>HTO_OMBS1013</t>
  </si>
  <si>
    <t>HTO_OMBS2105</t>
  </si>
  <si>
    <t>BA1097</t>
  </si>
  <si>
    <t>BA1099</t>
  </si>
  <si>
    <t>HTO_OMBS2960</t>
  </si>
  <si>
    <t>BA0481</t>
  </si>
  <si>
    <t>BA1183</t>
  </si>
  <si>
    <t>BA1122</t>
  </si>
  <si>
    <t>OTC - AB072</t>
  </si>
  <si>
    <t>HTO_OMBS1963</t>
  </si>
  <si>
    <t>HTO_OMBS1227</t>
  </si>
  <si>
    <t>HTO_OMBS1589</t>
  </si>
  <si>
    <t>HTO_OMBS0146</t>
  </si>
  <si>
    <t>HTO_OMBS0365</t>
  </si>
  <si>
    <t>HTO_OMBS1228</t>
  </si>
  <si>
    <t>HTO_OMBS1229</t>
  </si>
  <si>
    <t>HTO_OMBS1604</t>
  </si>
  <si>
    <t>HTO_OMBS0514</t>
  </si>
  <si>
    <t>HTO_OMBS0530</t>
  </si>
  <si>
    <t>HTO_OMBS1961</t>
  </si>
  <si>
    <t>HTO_OMBS1591</t>
  </si>
  <si>
    <t>HTO_OMBS0884</t>
  </si>
  <si>
    <t>HTO_OMBS0147</t>
  </si>
  <si>
    <t>HTO_OMBS2680</t>
  </si>
  <si>
    <t>HTO_OMBS1603</t>
  </si>
  <si>
    <t>HTO_OMBS0531</t>
  </si>
  <si>
    <t>HTO_OMBS0162</t>
  </si>
  <si>
    <t>HTO_OMBS0512</t>
  </si>
  <si>
    <t>Ooredoo (BA0036)</t>
  </si>
  <si>
    <t>HTO_OMBS0151</t>
  </si>
  <si>
    <t>HTO_OMBS1982</t>
  </si>
  <si>
    <t>HTO_OMBS0865</t>
  </si>
  <si>
    <t>HTO_OMBS2338</t>
  </si>
  <si>
    <t>HTO_OMBS0149</t>
  </si>
  <si>
    <t>HTO_OMBS1225</t>
  </si>
  <si>
    <t>HTO_OMBS0150</t>
  </si>
  <si>
    <t>HTO_OMBS1964</t>
  </si>
  <si>
    <t>HTO_OMBS1960</t>
  </si>
  <si>
    <t>HTO_OMBS0863</t>
  </si>
  <si>
    <t>HTO_OMBS2342</t>
  </si>
  <si>
    <t>HTO_OMBS0510</t>
  </si>
  <si>
    <t>HTO_OMBS1605</t>
  </si>
  <si>
    <t>HTO_OMBS2681</t>
  </si>
  <si>
    <t>HTO_OMBS2679</t>
  </si>
  <si>
    <t>HTO_OMBS0148</t>
  </si>
  <si>
    <t>HTO_OMBS2337</t>
  </si>
  <si>
    <t>HTO_OMBS1981</t>
  </si>
  <si>
    <t>HTO_OMBS2339</t>
  </si>
  <si>
    <t>HTO_OMBS0866</t>
  </si>
  <si>
    <t>HTO_OMBS1590</t>
  </si>
  <si>
    <t>HTO_OMBS0864</t>
  </si>
  <si>
    <t>HTO_OMBS2336</t>
  </si>
  <si>
    <t>HTO_OMBS1962</t>
  </si>
  <si>
    <t>HTO_OMBS2788</t>
  </si>
  <si>
    <t>HTO_OMBS0511</t>
  </si>
  <si>
    <t>HTO_OMBS0513</t>
  </si>
  <si>
    <t>HTO_OMBS1226</t>
  </si>
  <si>
    <t>HTO_OMBS3057+Ooredoo(BA0123)</t>
  </si>
  <si>
    <t>HTO_OMBS2678</t>
  </si>
  <si>
    <t>Ooredoo (BA1074)</t>
  </si>
  <si>
    <t>BA0227</t>
  </si>
  <si>
    <t>HTO_OMBS1983</t>
  </si>
  <si>
    <t>HTO_OMBS0985</t>
  </si>
  <si>
    <t>IBS</t>
  </si>
  <si>
    <t>HTO_OMBS2340</t>
  </si>
  <si>
    <t>HTO_OMBS0867</t>
  </si>
  <si>
    <t>HTO_OMBS2341</t>
  </si>
  <si>
    <t>BA0480</t>
  </si>
  <si>
    <t>BA1014</t>
  </si>
  <si>
    <t>BA0482</t>
  </si>
  <si>
    <t>BA1135</t>
  </si>
  <si>
    <t>HTO_OMZA2320</t>
  </si>
  <si>
    <t>OTC - AB083</t>
  </si>
  <si>
    <t>Vodafone</t>
  </si>
  <si>
    <t>HTO_OMMU1161</t>
  </si>
  <si>
    <t>HTO_OMMU0801</t>
  </si>
  <si>
    <t>HTO_OMMU0796</t>
  </si>
  <si>
    <t>HTO_OMMU0795</t>
  </si>
  <si>
    <t>HTO_OMMU0439</t>
  </si>
  <si>
    <t>HTO_OMMU1162</t>
  </si>
  <si>
    <t>HTO_OMMU0797</t>
  </si>
  <si>
    <t>HTO_OMMU0793</t>
  </si>
  <si>
    <t>HTO_OMMU0441</t>
  </si>
  <si>
    <t>HTO_OMMU1518</t>
  </si>
  <si>
    <t>HTO_OMMU1520</t>
  </si>
  <si>
    <t>HTO_OMMU2918</t>
  </si>
  <si>
    <t>HTO_OMMU0438</t>
  </si>
  <si>
    <t>HTO_OMMU0091</t>
  </si>
  <si>
    <t>MS0756</t>
  </si>
  <si>
    <t>HTO_OMMU2610</t>
  </si>
  <si>
    <t>HTO_OMMU2270</t>
  </si>
  <si>
    <t>HTO_OMMU1895</t>
  </si>
  <si>
    <t>HTO_OMMU2608</t>
  </si>
  <si>
    <t>HTO_OMMU0799</t>
  </si>
  <si>
    <t>HTO_OMMU0798</t>
  </si>
  <si>
    <t>HTO_OMMU2609</t>
  </si>
  <si>
    <t>HTO_OMMU2272</t>
  </si>
  <si>
    <t>HTO_OMMU2271</t>
  </si>
  <si>
    <t>MOI Tower</t>
  </si>
  <si>
    <t>HTO_OMMU1519</t>
  </si>
  <si>
    <t>HTO_OMMU1896</t>
  </si>
  <si>
    <t>NAVY</t>
  </si>
  <si>
    <t>HTO_OMMU1148</t>
  </si>
  <si>
    <t>HTO_OMMU2967</t>
  </si>
  <si>
    <t>HTO_OMMU0074</t>
  </si>
  <si>
    <t>HTO_OMMU2908</t>
  </si>
  <si>
    <t>HTO_OMMU0792</t>
  </si>
  <si>
    <t>HTO_OMMU0090</t>
  </si>
  <si>
    <t>HTO_OMMU1506</t>
  </si>
  <si>
    <t>HTO_OMMU0794</t>
  </si>
  <si>
    <t>HTO_OMMU0800</t>
  </si>
  <si>
    <t>HTO_OMMU2611</t>
  </si>
  <si>
    <t>OTC_MS012</t>
  </si>
  <si>
    <t>OTC-MS051</t>
  </si>
  <si>
    <t>HTO_OMBS2085</t>
  </si>
  <si>
    <t>HTO_OMBS2087</t>
  </si>
  <si>
    <t>HTO_OMBS0988</t>
  </si>
  <si>
    <t>HTO_OMBS2184</t>
  </si>
  <si>
    <t>HTO_OMBS1085</t>
  </si>
  <si>
    <t>HTO_OMBS2181</t>
  </si>
  <si>
    <t>HTO_OMBS1810</t>
  </si>
  <si>
    <t>HTO_OMBS1084</t>
  </si>
  <si>
    <t>HTO_OMBS1081</t>
  </si>
  <si>
    <t>HTO_OMBS2185</t>
  </si>
  <si>
    <t>HTO_OMBS1479</t>
  </si>
  <si>
    <t>HTO_OMBS1079</t>
  </si>
  <si>
    <t>HTO_OMBS2523</t>
  </si>
  <si>
    <t>HTO_OMBS0266</t>
  </si>
  <si>
    <t>HTO_OMBS1083</t>
  </si>
  <si>
    <t>HTO_OMBS1863</t>
  </si>
  <si>
    <t>HTO_OMBS2884</t>
  </si>
  <si>
    <t>HTO_OMBS2889</t>
  </si>
  <si>
    <t>HTO_OMBS2183</t>
  </si>
  <si>
    <t>HTO_OMBS2525</t>
  </si>
  <si>
    <t>MU0124</t>
  </si>
  <si>
    <t>MU0807</t>
  </si>
  <si>
    <t>HTO_OMBS0269</t>
  </si>
  <si>
    <t>HTO_OMBS2885</t>
  </si>
  <si>
    <t>HTO_OMBS0267</t>
  </si>
  <si>
    <t>HTO_OMBS2526</t>
  </si>
  <si>
    <t>BA0383</t>
  </si>
  <si>
    <t>HTO_OMBS2883</t>
  </si>
  <si>
    <t>HTO_OMBS1082</t>
  </si>
  <si>
    <t>HTO_OMBS2086</t>
  </si>
  <si>
    <t>HTO_OMBS0990</t>
  </si>
  <si>
    <t>HTO_OMBS0268</t>
  </si>
  <si>
    <t>HTO_OMBS1325</t>
  </si>
  <si>
    <t>HTO_OMBS1429</t>
  </si>
  <si>
    <t>HTO_OMBS2524</t>
  </si>
  <si>
    <t>HTO_OMBS2890</t>
  </si>
  <si>
    <t>HTO_OMBS2186</t>
  </si>
  <si>
    <t>HTO_OMBS0649</t>
  </si>
  <si>
    <t>HTO_OMBS0991</t>
  </si>
  <si>
    <t>HTO_OMBS1715</t>
  </si>
  <si>
    <t>HTO_OMBS2182</t>
  </si>
  <si>
    <t>HTO_OMBS2088</t>
  </si>
  <si>
    <t>SBA0455</t>
  </si>
  <si>
    <t>SBA0454</t>
  </si>
  <si>
    <t>SBA0451</t>
  </si>
  <si>
    <t>SBA1109</t>
  </si>
  <si>
    <t>MU0469</t>
  </si>
  <si>
    <t>MU3061</t>
  </si>
  <si>
    <t>HTO_OMBS1080</t>
  </si>
  <si>
    <t>HTO_OMBS1809</t>
  </si>
  <si>
    <t>SBA0409</t>
  </si>
  <si>
    <t>HTO_OMBS1714</t>
  </si>
  <si>
    <t>HTO_OMBS2887</t>
  </si>
  <si>
    <t>HTO_OMBS2886</t>
  </si>
  <si>
    <t>BA1175</t>
  </si>
  <si>
    <t>SBA1172</t>
  </si>
  <si>
    <t>SBA0410</t>
  </si>
  <si>
    <t>AB303</t>
  </si>
  <si>
    <t>BA1266</t>
  </si>
  <si>
    <t>30</t>
  </si>
  <si>
    <t>BA0452</t>
  </si>
  <si>
    <t>Vodafone BS0071</t>
  </si>
  <si>
    <t>DH0016</t>
  </si>
  <si>
    <t>HTO_OMDH2598</t>
  </si>
  <si>
    <t>HTO_OMDH2615</t>
  </si>
  <si>
    <t>HTO_OMDH1566</t>
  </si>
  <si>
    <t>HTO_OMDH0181</t>
  </si>
  <si>
    <t>HTO_OMDH2369</t>
  </si>
  <si>
    <t>HTO_OMDH0552</t>
  </si>
  <si>
    <t>HTO_OMDH0447</t>
  </si>
  <si>
    <t>HTO_OMDH0429</t>
  </si>
  <si>
    <t>HTO_OMDH0182</t>
  </si>
  <si>
    <t>HTO_OMDH0448</t>
  </si>
  <si>
    <t>HTO_OMDH2613</t>
  </si>
  <si>
    <t>HTO_OMDH1648</t>
  </si>
  <si>
    <t>HTO_OMDH0129</t>
  </si>
  <si>
    <t>HTO_OMDH0842</t>
  </si>
  <si>
    <t>HTO_OMDH0841</t>
  </si>
  <si>
    <t>HTO_OMDH2722</t>
  </si>
  <si>
    <t>HTO_OMDH2377</t>
  </si>
  <si>
    <t>DH0166</t>
  </si>
  <si>
    <t>HTO_OMDH0905</t>
  </si>
  <si>
    <t>HTO_OMDH0555</t>
  </si>
  <si>
    <t>HTO_OMDH2616</t>
  </si>
  <si>
    <t>HTO_OMDH0203</t>
  </si>
  <si>
    <t>HTO_OMDH1997</t>
  </si>
  <si>
    <t>HTO_OMDH1266</t>
  </si>
  <si>
    <t>HTO_OMDH1248</t>
  </si>
  <si>
    <t>HTO_OMDH2940</t>
  </si>
  <si>
    <t>HTO_OMDH0446</t>
  </si>
  <si>
    <t>HTO_OMDH0772</t>
  </si>
  <si>
    <t>HTO_OMDH0115</t>
  </si>
  <si>
    <t>HTO_OMDH1548</t>
  </si>
  <si>
    <t>HTO_OMDH0551</t>
  </si>
  <si>
    <t>HTO_OMDH0773</t>
  </si>
  <si>
    <t>HTO_OMDH0079</t>
  </si>
  <si>
    <t>HTO_OMDH2941</t>
  </si>
  <si>
    <t>HTO_OMDH1247</t>
  </si>
  <si>
    <t>HTO_OMDH1250</t>
  </si>
  <si>
    <t>HTO_OMDH3006</t>
  </si>
  <si>
    <t>HTO_OMDH2705</t>
  </si>
  <si>
    <t>HTO_OMDH1249</t>
  </si>
  <si>
    <t>HTO_OMDH0442</t>
  </si>
  <si>
    <t>HTO_OMDH0906</t>
  </si>
  <si>
    <t>OTC - BU031</t>
  </si>
  <si>
    <t>DH1039</t>
  </si>
  <si>
    <t>HTO_OMBN1923</t>
  </si>
  <si>
    <t>BA0421</t>
  </si>
  <si>
    <t>HTO_OMBN1192</t>
  </si>
  <si>
    <t>HTO_OMDH0444</t>
  </si>
  <si>
    <t>HTO_OMDH0489/DH0029</t>
  </si>
  <si>
    <t>DH0037</t>
  </si>
  <si>
    <t>HTO_OMDH1564</t>
  </si>
  <si>
    <t>HTO_OMDH0553</t>
  </si>
  <si>
    <t>HTO_OMDH2985</t>
  </si>
  <si>
    <t>HTO_OMDH1563</t>
  </si>
  <si>
    <t>HTO_OMDH2656</t>
  </si>
  <si>
    <t>HTO_OMDH0488</t>
  </si>
  <si>
    <t>HTO_OMDH0443</t>
  </si>
  <si>
    <t>HTO_OMDH2612</t>
  </si>
  <si>
    <t>HTO_OMDH0776</t>
  </si>
  <si>
    <t>HTO_OMDH1178</t>
  </si>
  <si>
    <t>HTO_OMDH1565</t>
  </si>
  <si>
    <t>HTO_OMDH2312</t>
  </si>
  <si>
    <t>GI Pole + Roof Top Tower</t>
  </si>
  <si>
    <t>4 &amp; 5</t>
  </si>
  <si>
    <t>HTO_OMDH0554</t>
  </si>
  <si>
    <t>HTO_OMDH2659</t>
  </si>
  <si>
    <t>HTO_OMDH0445</t>
  </si>
  <si>
    <t>HTO_OMDH1550</t>
  </si>
  <si>
    <t>HTO_OMDH1887</t>
  </si>
  <si>
    <t>HTO_OMDH2311</t>
  </si>
  <si>
    <t>HTO_OMDH2315</t>
  </si>
  <si>
    <t>HTO_OMDH0427</t>
  </si>
  <si>
    <t>HTO_OMDH2299</t>
  </si>
  <si>
    <t>HTO_OMDH1177</t>
  </si>
  <si>
    <t>DH0124</t>
  </si>
  <si>
    <t>DH0063</t>
  </si>
  <si>
    <t>HTO_OMDH0473</t>
  </si>
  <si>
    <t>HTO_OMDH1634/DH0079</t>
  </si>
  <si>
    <t>HTO_OMDH2314</t>
  </si>
  <si>
    <t>HTO_OMDH1194</t>
  </si>
  <si>
    <t>HTO_OMDH0566</t>
  </si>
  <si>
    <t>HTO_OMDH0824</t>
  </si>
  <si>
    <t>DH1025</t>
  </si>
  <si>
    <t>BU040</t>
  </si>
  <si>
    <t>HTO_OMMU0783</t>
  </si>
  <si>
    <t>HTO_OMMU2265</t>
  </si>
  <si>
    <t>HTO_OMMU2264</t>
  </si>
  <si>
    <t>HTO_OMMU1890</t>
  </si>
  <si>
    <t>HTO_OMMU0781</t>
  </si>
  <si>
    <t>HTO_OMMU0082</t>
  </si>
  <si>
    <t>HTO_OMMU0434</t>
  </si>
  <si>
    <t>HTO_OMMU0782</t>
  </si>
  <si>
    <t>HTO_OMMU1528</t>
  </si>
  <si>
    <t>HTO_OMMU2621</t>
  </si>
  <si>
    <t>HTO_OMMU0083</t>
  </si>
  <si>
    <t>MS0704</t>
  </si>
  <si>
    <t>HTO_OMMU0435</t>
  </si>
  <si>
    <t>HTO_OMMU0452</t>
  </si>
  <si>
    <t>HTO_OMMU1526</t>
  </si>
  <si>
    <t>HTO_OMMU0094</t>
  </si>
  <si>
    <t>HTO_OMMU1513</t>
  </si>
  <si>
    <t>HTO_OMMU2622</t>
  </si>
  <si>
    <t>HTO_OMMU1889</t>
  </si>
  <si>
    <t>HTO_OMMU2273</t>
  </si>
  <si>
    <t>HTO_OMMU1527</t>
  </si>
  <si>
    <t>HTO_OMMU2620</t>
  </si>
  <si>
    <t>HTO_OMMU1012</t>
  </si>
  <si>
    <t>HTO_OMMU2602</t>
  </si>
  <si>
    <t>HTO_OMBN2269</t>
  </si>
  <si>
    <t>HTO_OMBN0101</t>
  </si>
  <si>
    <t>HTO_OMBN0789</t>
  </si>
  <si>
    <t>HTO_OMBN0086</t>
  </si>
  <si>
    <t>HTO_OMBN1517</t>
  </si>
  <si>
    <t>HTO_OMBN0432</t>
  </si>
  <si>
    <t>HTO_OMBN0779</t>
  </si>
  <si>
    <t>HTO_OMBN0419</t>
  </si>
  <si>
    <t>HTO_OMBN1139</t>
  </si>
  <si>
    <t>HTO_OMBN1495</t>
  </si>
  <si>
    <t>HTO_OMBN1154</t>
  </si>
  <si>
    <t>BA0182</t>
  </si>
  <si>
    <t>BA0101</t>
  </si>
  <si>
    <t>HTO_OMBN1872</t>
  </si>
  <si>
    <t>HTO_OMBN2606</t>
  </si>
  <si>
    <t>HTO_OMBN0788</t>
  </si>
  <si>
    <t>HTO_OMBN2607</t>
  </si>
  <si>
    <t>HTO_OMBN0457</t>
  </si>
  <si>
    <t>HTO_OMBN1905</t>
  </si>
  <si>
    <t>HTO_OMBN0458</t>
  </si>
  <si>
    <t>BA0048</t>
  </si>
  <si>
    <t>HTO_OMBN0087</t>
  </si>
  <si>
    <t>HTO_OMBN0807</t>
  </si>
  <si>
    <t>HTO_OMBN1893</t>
  </si>
  <si>
    <t>HTO_OMBN1531</t>
  </si>
  <si>
    <t>HTO_OMBN2268</t>
  </si>
  <si>
    <t>HTO_OMBN2605</t>
  </si>
  <si>
    <t>HTO_OMBN1894</t>
  </si>
  <si>
    <t>HTO_OMBN0790</t>
  </si>
  <si>
    <t>BA0024</t>
  </si>
  <si>
    <t>HTO_OMBN0791</t>
  </si>
  <si>
    <t>HTO_OMBN1160</t>
  </si>
  <si>
    <t>HTO_OMBN1516</t>
  </si>
  <si>
    <t>BA0266</t>
  </si>
  <si>
    <t>BA0145</t>
  </si>
  <si>
    <t>BA0177</t>
  </si>
  <si>
    <t>BA0261</t>
  </si>
  <si>
    <t>HTO_OMBN2906</t>
  </si>
  <si>
    <t>HTO_OMBN0089</t>
  </si>
  <si>
    <t>BA0246</t>
  </si>
  <si>
    <t>HTO_OMBN0080</t>
  </si>
  <si>
    <t>OTC - AB023</t>
  </si>
  <si>
    <t>OTC - AB004</t>
  </si>
  <si>
    <t>HTO_OMBN3053</t>
  </si>
  <si>
    <t>BA1176</t>
  </si>
  <si>
    <t>OTC - AB077</t>
  </si>
  <si>
    <t>OTC - AB022</t>
  </si>
  <si>
    <t>BA1187</t>
  </si>
  <si>
    <t>OTC - AB076</t>
  </si>
  <si>
    <t>OTC - AB080</t>
  </si>
  <si>
    <t>HTO_OMBN1018</t>
  </si>
  <si>
    <t>HTO_OMBN2812</t>
  </si>
  <si>
    <t>HTO_OMBN2630</t>
  </si>
  <si>
    <t>HTO_OMBN2262</t>
  </si>
  <si>
    <t>HTO_OMBN2633</t>
  </si>
  <si>
    <t>HTO_OMBN2072</t>
  </si>
  <si>
    <t>HTO_OMBN1749</t>
  </si>
  <si>
    <t>HTO_OMBN0463</t>
  </si>
  <si>
    <t>Self Support Lattice Tower</t>
  </si>
  <si>
    <t>HTO_OMBN1364</t>
  </si>
  <si>
    <t>HTO_OMBN2466</t>
  </si>
  <si>
    <t>BA0154</t>
  </si>
  <si>
    <t>HTO_OMBN1172</t>
  </si>
  <si>
    <t>HTO_OMBN2289</t>
  </si>
  <si>
    <t>HTO_OMBN0464</t>
  </si>
  <si>
    <t>HTO_OMBN1540</t>
  </si>
  <si>
    <t>HTO_OMBN2632</t>
  </si>
  <si>
    <t>HTO_OMBN1170</t>
  </si>
  <si>
    <t>HTO_OMBN1538</t>
  </si>
  <si>
    <t>BA0229</t>
  </si>
  <si>
    <t>HTO_OMBN2110</t>
  </si>
  <si>
    <t>HTO_OMBN0814</t>
  </si>
  <si>
    <t>HTO_OMBN1169</t>
  </si>
  <si>
    <t>HTO_OMBN0462</t>
  </si>
  <si>
    <t xml:space="preserve">BA1085 </t>
  </si>
  <si>
    <t>HTO_OMBN1743</t>
  </si>
  <si>
    <t>HTO_OMBN2635</t>
  </si>
  <si>
    <t>BA0121</t>
  </si>
  <si>
    <t>HTO_OMBN2250</t>
  </si>
  <si>
    <t>HTO_OMBN2468</t>
  </si>
  <si>
    <t>HTO_OMBN1497</t>
  </si>
  <si>
    <t>HTO_OMBN2601</t>
  </si>
  <si>
    <t>BA0365</t>
  </si>
  <si>
    <t>HTO_OMBN2467</t>
  </si>
  <si>
    <t>HTO_OMBN2810</t>
  </si>
  <si>
    <t>HTO_OMBN0811</t>
  </si>
  <si>
    <t>HTO_OMBN2634</t>
  </si>
  <si>
    <t>HTO_OMBN0812</t>
  </si>
  <si>
    <t>HTO_OMBN2108</t>
  </si>
  <si>
    <t>HTO_OMBN2109</t>
  </si>
  <si>
    <t>HTO_OMBN2811</t>
  </si>
  <si>
    <t>HTO_OMBN1741</t>
  </si>
  <si>
    <t>HTO_OMBN1358</t>
  </si>
  <si>
    <t>SBA1193</t>
  </si>
  <si>
    <t>BA0479</t>
  </si>
  <si>
    <t>BA0475</t>
  </si>
  <si>
    <t>BA0278</t>
  </si>
  <si>
    <t>BA0472</t>
  </si>
  <si>
    <t>BA0173</t>
  </si>
  <si>
    <t>BA0474</t>
  </si>
  <si>
    <t>BA1043</t>
  </si>
  <si>
    <t>HTO_OMBN2984</t>
  </si>
  <si>
    <t>OTC - AB030</t>
  </si>
  <si>
    <t>BA1296</t>
  </si>
  <si>
    <t>HTO_OMDH1742</t>
  </si>
  <si>
    <t>HTO_OMDH0673</t>
  </si>
  <si>
    <t>HTO_OMBN0042</t>
  </si>
  <si>
    <t>HTO_OMBN0747</t>
  </si>
  <si>
    <t>HTO_OMBN1848</t>
  </si>
  <si>
    <t>HTO_OMBN0394</t>
  </si>
  <si>
    <t>SBA0090</t>
  </si>
  <si>
    <t>SBA1107</t>
  </si>
  <si>
    <t>OTC - AB005</t>
  </si>
  <si>
    <t>OTC - AB074</t>
  </si>
  <si>
    <t>BA1214</t>
  </si>
  <si>
    <t>OMANTEL</t>
  </si>
  <si>
    <t>HTO_OMBN2835</t>
  </si>
  <si>
    <t>HTO_OMBN1376</t>
  </si>
  <si>
    <t>HTO_OMBN2833</t>
  </si>
  <si>
    <t>HTO_OMBN1034</t>
  </si>
  <si>
    <t>HTO_OMBN1373</t>
  </si>
  <si>
    <t>HTO_OMBN1753</t>
  </si>
  <si>
    <t>HTO_OMBN2823</t>
  </si>
  <si>
    <t>HTO_OMBN1366</t>
  </si>
  <si>
    <t>HTO_OMBN2125</t>
  </si>
  <si>
    <t>HTO_OMBN1025</t>
  </si>
  <si>
    <t>HTO_OMBN1754</t>
  </si>
  <si>
    <t>SBA0247</t>
  </si>
  <si>
    <t>HTO_OMBN1032</t>
  </si>
  <si>
    <t>HTO_OMBN1374</t>
  </si>
  <si>
    <t>HTO_OMBN2479</t>
  </si>
  <si>
    <t>HTO_OMBN0303</t>
  </si>
  <si>
    <t>HTO_OMBN2126</t>
  </si>
  <si>
    <t>HTO_OMBN0676</t>
  </si>
  <si>
    <t>HTO_OMBN2834</t>
  </si>
  <si>
    <t>HTO_OMBN1033</t>
  </si>
  <si>
    <t>HTO_OMBN2485</t>
  </si>
  <si>
    <t>HTO_OMBN1760</t>
  </si>
  <si>
    <t>HTO_OMBN2836</t>
  </si>
  <si>
    <t>HTO_OMBN1375</t>
  </si>
  <si>
    <t>HTO_OMBN2478</t>
  </si>
  <si>
    <t>HTO_OMBN2481</t>
  </si>
  <si>
    <t>HTO_OMBN2824</t>
  </si>
  <si>
    <t>HTO_OMBN2484</t>
  </si>
  <si>
    <t>HTO_OMBN1372</t>
  </si>
  <si>
    <t>HTO_OMBN2482</t>
  </si>
  <si>
    <t>BA1092</t>
  </si>
  <si>
    <t>HTO_OMBN2476</t>
  </si>
  <si>
    <t>HTO_OMBN1750</t>
  </si>
  <si>
    <t>HTO_OMBN0684</t>
  </si>
  <si>
    <t>HTO_OMBN2118</t>
  </si>
  <si>
    <t>HTO_OMBN0297</t>
  </si>
  <si>
    <t>HTO_OMBN2821</t>
  </si>
  <si>
    <t>HTO_OMBN1751</t>
  </si>
  <si>
    <t>HTO_OMBN2117</t>
  </si>
  <si>
    <t>HTO_OMBN0298</t>
  </si>
  <si>
    <t>HTO_OMBN1031</t>
  </si>
  <si>
    <t>HTO_OMBN0677</t>
  </si>
  <si>
    <t>HTO_OMBN2119</t>
  </si>
  <si>
    <t>HTO_OMBN2809</t>
  </si>
  <si>
    <t>OTC - AB006</t>
  </si>
  <si>
    <t>OTC - AB009</t>
  </si>
  <si>
    <t>SBA1090</t>
  </si>
  <si>
    <t>HTO_OMBS2820</t>
  </si>
  <si>
    <t>HTO_OMZA1752</t>
  </si>
  <si>
    <t>HTO_OMBN1146</t>
  </si>
  <si>
    <t>HTO_OMBN0426</t>
  </si>
  <si>
    <t>HTO_OMBN2594</t>
  </si>
  <si>
    <t>HTO_OMBN2258</t>
  </si>
  <si>
    <t>HTO_OMBN2241</t>
  </si>
  <si>
    <t>HTO_OMBN1881</t>
  </si>
  <si>
    <t>HTO_OMBN0073</t>
  </si>
  <si>
    <t>HTO_OMBN0057</t>
  </si>
  <si>
    <t>HTO_OMBN2593</t>
  </si>
  <si>
    <t>HTO_OMBN1130</t>
  </si>
  <si>
    <t>HTO_OMBN1880</t>
  </si>
  <si>
    <t>BA0213</t>
  </si>
  <si>
    <t>HTO_OMBN1505</t>
  </si>
  <si>
    <t>HTO_OMBN0425</t>
  </si>
  <si>
    <t>HTO_OMBN2592</t>
  </si>
  <si>
    <t>HTO_OMBN2242</t>
  </si>
  <si>
    <t>HTO_OMBN1145</t>
  </si>
  <si>
    <t>HTO_OMBN2256</t>
  </si>
  <si>
    <t>HTO_OMBN2588</t>
  </si>
  <si>
    <t>HTO_OMBN0059</t>
  </si>
  <si>
    <t>HTO_OMBN0397</t>
  </si>
  <si>
    <t>HTO_OMBN1144</t>
  </si>
  <si>
    <t>SBA0056</t>
  </si>
  <si>
    <t>HTO_OMBS3028</t>
  </si>
  <si>
    <t>HTO_OMBN2259</t>
  </si>
  <si>
    <t>HTO_OMBN1480</t>
  </si>
  <si>
    <t>SBA1087</t>
  </si>
  <si>
    <t>BA1049</t>
  </si>
  <si>
    <t>BA0198</t>
  </si>
  <si>
    <t>BA131</t>
  </si>
  <si>
    <t>HTO_OMBN2591</t>
  </si>
  <si>
    <t>HTO_OMBN0072</t>
  </si>
  <si>
    <t>HTO_OMBN2590</t>
  </si>
  <si>
    <t>SBA0388</t>
  </si>
  <si>
    <t>SBA0180</t>
  </si>
  <si>
    <t>HTO_OMBN1745</t>
  </si>
  <si>
    <t>SBA0435</t>
  </si>
  <si>
    <t>BA1165</t>
  </si>
  <si>
    <t>BA0436</t>
  </si>
  <si>
    <t>BA1284</t>
  </si>
  <si>
    <t>HTO_OMBS0412</t>
  </si>
  <si>
    <t>HTO_OMBS1503</t>
  </si>
  <si>
    <t>HTO_OMBS2589</t>
  </si>
  <si>
    <t>HTO_OMBS1504</t>
  </si>
  <si>
    <t>HTO_OMBS2255</t>
  </si>
  <si>
    <t>HTO_OMBS0070</t>
  </si>
  <si>
    <t>HTO_OMBS1879</t>
  </si>
  <si>
    <t>HTO_OMBS2260</t>
  </si>
  <si>
    <t>HTO_OMBS0424</t>
  </si>
  <si>
    <t>BA0504</t>
  </si>
  <si>
    <t>BA0505</t>
  </si>
  <si>
    <t>HTO_OMBS0410</t>
  </si>
  <si>
    <t>HTO_OMBS2257</t>
  </si>
  <si>
    <t>HTO_OMBS1147</t>
  </si>
  <si>
    <t>BA0171</t>
  </si>
  <si>
    <t>HTO_OMBS2575</t>
  </si>
  <si>
    <t>HTO_OMBS1481</t>
  </si>
  <si>
    <t>HTO_OMBS0411</t>
  </si>
  <si>
    <t>BA0179</t>
  </si>
  <si>
    <t>OTC - AB001</t>
  </si>
  <si>
    <t>SBA1174</t>
  </si>
  <si>
    <t>HTO_OMDA0760</t>
  </si>
  <si>
    <t>HTO_OMDA0075</t>
  </si>
  <si>
    <t>HTO_OMDA0077</t>
  </si>
  <si>
    <t>HTO_OMDA1486</t>
  </si>
  <si>
    <t>HTO_OMDA0060</t>
  </si>
  <si>
    <t>HTO_OMDA2243</t>
  </si>
  <si>
    <t>HTO_OMDA1869</t>
  </si>
  <si>
    <t>HTO_OMDA1882</t>
  </si>
  <si>
    <t>HTO_OMDA0770</t>
  </si>
  <si>
    <t>HTO_OMDA2579</t>
  </si>
  <si>
    <t>HTO_OMDA1483</t>
  </si>
  <si>
    <t>HTO_OMDA1507</t>
  </si>
  <si>
    <t>HTO_OMDA2580</t>
  </si>
  <si>
    <t>DA0088</t>
  </si>
  <si>
    <t>HTO_OMDA1508</t>
  </si>
  <si>
    <t>HTO_OMDA1866</t>
  </si>
  <si>
    <t>HTO_OMDA1135</t>
  </si>
  <si>
    <t>HTO_OMDA1485</t>
  </si>
  <si>
    <t>HTO_OMDA0416</t>
  </si>
  <si>
    <t>HTO_OMDA2244</t>
  </si>
  <si>
    <t>HTO_OMDA1134</t>
  </si>
  <si>
    <t>HTO_OMDA2581</t>
  </si>
  <si>
    <t>HTO_OMDA0759</t>
  </si>
  <si>
    <t>HTO_OMDA1482</t>
  </si>
  <si>
    <t>HTO_OMDA1136</t>
  </si>
  <si>
    <t>HTO_OMDA1867</t>
  </si>
  <si>
    <t>HTO_OMDA0761</t>
  </si>
  <si>
    <t>HTO_OMDA0062</t>
  </si>
  <si>
    <t>HTO_OMDA0061</t>
  </si>
  <si>
    <t>HTO_OMDA2578</t>
  </si>
  <si>
    <t>HTO_OMDA1484</t>
  </si>
  <si>
    <t>HTO_OMDA1865</t>
  </si>
  <si>
    <t>HTO_OMDA0414</t>
  </si>
  <si>
    <t>HTO_OMDA0415</t>
  </si>
  <si>
    <t>HTO_OMDA2595</t>
  </si>
  <si>
    <t>HTO_OMDA0063</t>
  </si>
  <si>
    <t>HTO_OMDA1883</t>
  </si>
  <si>
    <t>HTO_OMDA0771</t>
  </si>
  <si>
    <t>HTO_OMDA1510</t>
  </si>
  <si>
    <t>HTO_OMDA0078</t>
  </si>
  <si>
    <t>HTO_OMDA1149</t>
  </si>
  <si>
    <t>HTO_OMDA1509</t>
  </si>
  <si>
    <t>HTO_OMDA2596</t>
  </si>
  <si>
    <t>HTO_OMDA3016</t>
  </si>
  <si>
    <t>OTC-DK296</t>
  </si>
  <si>
    <t>OTC-DK323</t>
  </si>
  <si>
    <t>HTO_OMZA0879</t>
  </si>
  <si>
    <t>HTO_OMZA0470</t>
  </si>
  <si>
    <t>HTO_OMZA0523</t>
  </si>
  <si>
    <t>HTO_OMZA1915</t>
  </si>
  <si>
    <t>HTO_OMZA1972</t>
  </si>
  <si>
    <t>HTO_OMZA0109</t>
  </si>
  <si>
    <t>HTO_OMZA0018</t>
  </si>
  <si>
    <t>HTO_OMZA0873</t>
  </si>
  <si>
    <t>HTO_OMZA2292</t>
  </si>
  <si>
    <t>HTO_OMZA2278</t>
  </si>
  <si>
    <t>HTO_OMZA0819</t>
  </si>
  <si>
    <t>HTO_OMZA0871</t>
  </si>
  <si>
    <t>HTO_OMZA0815</t>
  </si>
  <si>
    <t>HTO_OMZA0108</t>
  </si>
  <si>
    <t xml:space="preserve">SST-4L </t>
  </si>
  <si>
    <t>HTO_OMZA2294</t>
  </si>
  <si>
    <t>HTO_OMZA1544</t>
  </si>
  <si>
    <t>HTO_OMZA1543</t>
  </si>
  <si>
    <t>HTO_OMZA0878</t>
  </si>
  <si>
    <t>DH1036</t>
  </si>
  <si>
    <t>HTO_OMZA0467</t>
  </si>
  <si>
    <t>HTO_OMZA1913</t>
  </si>
  <si>
    <t>HTO_OMZA0519</t>
  </si>
  <si>
    <t>HTO_OMZA0469</t>
  </si>
  <si>
    <t>HTO_OMZA0471</t>
  </si>
  <si>
    <t>DH1021</t>
  </si>
  <si>
    <t>HTO_OMZA3007</t>
  </si>
  <si>
    <t>DA0138</t>
  </si>
  <si>
    <t>OTC - DA089</t>
  </si>
  <si>
    <t>DH1051</t>
  </si>
  <si>
    <t>OTC - DA092</t>
  </si>
  <si>
    <t>HTO_OMDA0817</t>
  </si>
  <si>
    <t>HTO_OMDA0872</t>
  </si>
  <si>
    <t>HTO_OMDA0468</t>
  </si>
  <si>
    <t>HTO_OMDA2277</t>
  </si>
  <si>
    <t>HTO_OMDA0880</t>
  </si>
  <si>
    <t>OTC - DK</t>
  </si>
  <si>
    <t>HTO_OMZA1597</t>
  </si>
  <si>
    <t>HTO_OMZA1971</t>
  </si>
  <si>
    <t>HTO_OMZA2347</t>
  </si>
  <si>
    <t>HTO_OMZA1828</t>
  </si>
  <si>
    <t>HTO_OMZA0521</t>
  </si>
  <si>
    <t>HTO_OMZA2688</t>
  </si>
  <si>
    <t>HTO_OMZA0520</t>
  </si>
  <si>
    <t>HTO_OMZA2348</t>
  </si>
  <si>
    <t>HTO_OMZA1218</t>
  </si>
  <si>
    <t>HTO_OMZA0874</t>
  </si>
  <si>
    <t>HTO_OMZA1174</t>
  </si>
  <si>
    <t>HTO_OMZA0876</t>
  </si>
  <si>
    <t>HTO_OMZA0156</t>
  </si>
  <si>
    <t>HTO_OMZA1600</t>
  </si>
  <si>
    <t>HTO_OMZA2687</t>
  </si>
  <si>
    <t>HTO_OMZA0875</t>
  </si>
  <si>
    <t>HTO_OMZA0522</t>
  </si>
  <si>
    <t>HTO_OMZA1598</t>
  </si>
  <si>
    <t>HTO_OMZA1219</t>
  </si>
  <si>
    <t>HTO_OMZA2291</t>
  </si>
  <si>
    <t>HTO_OMZA0451</t>
  </si>
  <si>
    <t>HTO_OMZA1173</t>
  </si>
  <si>
    <t>HTO_OMZA0370</t>
  </si>
  <si>
    <t>HTO_OMZA0019</t>
  </si>
  <si>
    <t>HTO_OMZA0726</t>
  </si>
  <si>
    <t>HTO_OMZA2349</t>
  </si>
  <si>
    <t>HTO_OMZA1914</t>
  </si>
  <si>
    <t>HTO_OMZA2293</t>
  </si>
  <si>
    <t>HTO_OMZA2636</t>
  </si>
  <si>
    <t>HTO_OMZA2201</t>
  </si>
  <si>
    <t>HTO_OMZA1220</t>
  </si>
  <si>
    <t>HTO_OMZA2221</t>
  </si>
  <si>
    <t>HTO_OMZA1546</t>
  </si>
  <si>
    <t>HTO_OMZA1916</t>
  </si>
  <si>
    <t>HTO_OMZA1175</t>
  </si>
  <si>
    <t>HTO_OMZA1428</t>
  </si>
  <si>
    <t>HTO_OMZA2928</t>
  </si>
  <si>
    <t>OTC - DA080</t>
  </si>
  <si>
    <t>HTO_OMDA2004</t>
  </si>
  <si>
    <t>HTO_OMDA0191</t>
  </si>
  <si>
    <t>HTO_OMDA0558</t>
  </si>
  <si>
    <t>HTO_OMDA0190</t>
  </si>
  <si>
    <t>Palm Tree</t>
  </si>
  <si>
    <t>DA0114</t>
  </si>
  <si>
    <t>HTO_OMDA0189</t>
  </si>
  <si>
    <t>HTO_OMDA1642</t>
  </si>
  <si>
    <t>HTO_OMDA0557</t>
  </si>
  <si>
    <t>HTO_OMDA2370</t>
  </si>
  <si>
    <t>HTO_OMDA1641</t>
  </si>
  <si>
    <t>HTO_OMDA2003</t>
  </si>
  <si>
    <t>HTO_OMDA1258</t>
  </si>
  <si>
    <t>HTO_OMDA1257</t>
  </si>
  <si>
    <t>HTO_OMDA2896</t>
  </si>
  <si>
    <t>HTO_OMDA2713</t>
  </si>
  <si>
    <t>HTO_OMDA1643</t>
  </si>
  <si>
    <t>HTO_OMDA2714</t>
  </si>
  <si>
    <t>HTO_OMDA2371</t>
  </si>
  <si>
    <t>HTO_OMDA0192</t>
  </si>
  <si>
    <t>HTO_OMDA2995</t>
  </si>
  <si>
    <t xml:space="preserve">IBS  </t>
  </si>
  <si>
    <t>OTC-DK325</t>
  </si>
  <si>
    <t>HTO_OMDA1472</t>
  </si>
  <si>
    <t>HTO_OMDA0752</t>
  </si>
  <si>
    <t>HTO_OMDA1491</t>
  </si>
  <si>
    <t>DA0116</t>
  </si>
  <si>
    <t>HTO_OMDA0065</t>
  </si>
  <si>
    <t>HTO_OMDA2909</t>
  </si>
  <si>
    <t>HTO_OMDA0050</t>
  </si>
  <si>
    <t>HTO_OMDA0417</t>
  </si>
  <si>
    <t>HTO_OMDA1487</t>
  </si>
  <si>
    <t>HTO_OMDA0762</t>
  </si>
  <si>
    <t>HTO_OMDA0064</t>
  </si>
  <si>
    <t>HTO_OMDA0052</t>
  </si>
  <si>
    <t>HTO_OMDA1488</t>
  </si>
  <si>
    <t>HTO_OMDA2970</t>
  </si>
  <si>
    <t>HTO_OMDA2245</t>
  </si>
  <si>
    <t>HTO_OMDA1138</t>
  </si>
  <si>
    <t>HTO_OMDA0401</t>
  </si>
  <si>
    <t>HTO_OMDA0051</t>
  </si>
  <si>
    <t>HTO_OMDA1492</t>
  </si>
  <si>
    <t>HTO_OMDA0418</t>
  </si>
  <si>
    <t>HTO_OMDA0753</t>
  </si>
  <si>
    <t>HTO_OMDA1137</t>
  </si>
  <si>
    <t>HTO_OMDA1489</t>
  </si>
  <si>
    <t>HTO_OMDA2246</t>
  </si>
  <si>
    <t>HTO_OMDA1868</t>
  </si>
  <si>
    <t>HTO_OMDA0076</t>
  </si>
  <si>
    <t>HTO_OMDA2897</t>
  </si>
  <si>
    <t>HTO_OMDA1871</t>
  </si>
  <si>
    <t>HTO_OMDA2249</t>
  </si>
  <si>
    <t>HTO_OMDA2248</t>
  </si>
  <si>
    <t>HTO_OMDA2247</t>
  </si>
  <si>
    <t>HTO_OMDA0066</t>
  </si>
  <si>
    <t>HTO_OMDA1493</t>
  </si>
  <si>
    <t>HTO_OMDA1494</t>
  </si>
  <si>
    <t>HTO_OMDA3052</t>
  </si>
  <si>
    <t>OTC-DK317</t>
  </si>
  <si>
    <t>HTO_OMDA0748</t>
  </si>
  <si>
    <t>HTO_OMDA0046</t>
  </si>
  <si>
    <t>HTO_OMDA2903</t>
  </si>
  <si>
    <t>HTO_OMDA1454</t>
  </si>
  <si>
    <t>HTO_OMDA0048</t>
  </si>
  <si>
    <t>GI POLE</t>
  </si>
  <si>
    <t>HTO_OMDA1471</t>
  </si>
  <si>
    <t>HTO_OMDA0750</t>
  </si>
  <si>
    <t>HTO_OMDA2233</t>
  </si>
  <si>
    <t>HTO_OMDA2563</t>
  </si>
  <si>
    <t>HTO_OMDA0749</t>
  </si>
  <si>
    <t>HTO_OMDA2234</t>
  </si>
  <si>
    <t>HTO_OMDA1849</t>
  </si>
  <si>
    <t>DA1045</t>
  </si>
  <si>
    <t>HTO_OMDA1468</t>
  </si>
  <si>
    <t>HTO_OMDA1469</t>
  </si>
  <si>
    <t>HTO_OMDA0400</t>
  </si>
  <si>
    <t>HTO_OMDA2235</t>
  </si>
  <si>
    <t>HTO_OMDA2236</t>
  </si>
  <si>
    <t>HTO_OMDA0751</t>
  </si>
  <si>
    <t>HTO_OMDA0049</t>
  </si>
  <si>
    <t>HTO_OMDA2564</t>
  </si>
  <si>
    <t>HTO_OMDA1122</t>
  </si>
  <si>
    <t>HTO_OMDA2214</t>
  </si>
  <si>
    <t>HTO_OMDA1440</t>
  </si>
  <si>
    <t>HTO_OMDA2930</t>
  </si>
  <si>
    <t>HTO_OMDA1095</t>
  </si>
  <si>
    <t>HTO_OMDA0030</t>
  </si>
  <si>
    <t>HTO_OMDA0017</t>
  </si>
  <si>
    <t>HTO_OMDA0742</t>
  </si>
  <si>
    <t>HTO_OMDA0382</t>
  </si>
  <si>
    <t>HTO_OMDA0381</t>
  </si>
  <si>
    <t>HTO_OMDA0031</t>
  </si>
  <si>
    <t>HTO_OMDA0367</t>
  </si>
  <si>
    <t>HTO_OMDA0383</t>
  </si>
  <si>
    <t>HTO_OMDA1825</t>
  </si>
  <si>
    <t>HTO_OMDA1109</t>
  </si>
  <si>
    <t>HTO_OMDA2550</t>
  </si>
  <si>
    <t>HTO_OMDA0386</t>
  </si>
  <si>
    <t>HTO_OMDA2216</t>
  </si>
  <si>
    <t>HTO_OMDA0385</t>
  </si>
  <si>
    <t>HTO_OMDA1110</t>
  </si>
  <si>
    <t>HTO_OMDA2215</t>
  </si>
  <si>
    <t>OTC - NDA1128</t>
  </si>
  <si>
    <t>HTO_OMZA1606</t>
  </si>
  <si>
    <t>HTO_OMZA1985</t>
  </si>
  <si>
    <t>HTO_OMZA2354</t>
  </si>
  <si>
    <t>HTO_OMZA1607</t>
  </si>
  <si>
    <t>HTO_OMZA0532</t>
  </si>
  <si>
    <t>HTO_OMZA1987</t>
  </si>
  <si>
    <t>HTO_OMZA0535</t>
  </si>
  <si>
    <t>HTO_OMZA0885</t>
  </si>
  <si>
    <t>HTO_OMZA0534</t>
  </si>
  <si>
    <t>HTO_OMZA0550</t>
  </si>
  <si>
    <t>HTO_OMZA0533</t>
  </si>
  <si>
    <t>HTO_OMZA1986</t>
  </si>
  <si>
    <t>HTO_OMZA0903</t>
  </si>
  <si>
    <t>HTO_OMZA2697</t>
  </si>
  <si>
    <t>HTO_OMZA1984</t>
  </si>
  <si>
    <t>DH0080</t>
  </si>
  <si>
    <t>HTO_OMZA1232</t>
  </si>
  <si>
    <t>HTO_OMZA1599</t>
  </si>
  <si>
    <t>HTO_OMZA1631</t>
  </si>
  <si>
    <t>HTO_OMZA2698</t>
  </si>
  <si>
    <t>HTO_OMZA1099</t>
  </si>
  <si>
    <t>HTO_OMZA2367</t>
  </si>
  <si>
    <t>HTO_OMZA0178</t>
  </si>
  <si>
    <t>HTO_OMZA1633</t>
  </si>
  <si>
    <t>HTO_OMZA2703</t>
  </si>
  <si>
    <t>HTO_OMZA0176</t>
  </si>
  <si>
    <t>HTO_OMZA0177</t>
  </si>
  <si>
    <t>HTO_OMZA2368</t>
  </si>
  <si>
    <t>HTO_OMZA3008</t>
  </si>
  <si>
    <t>HTO_OMZA2942</t>
  </si>
  <si>
    <t>HTO_OMDA1230</t>
  </si>
  <si>
    <t>HTO_OMDH0904</t>
  </si>
  <si>
    <t>HTO_OMDH2597</t>
  </si>
  <si>
    <t>HTO_OMDH1885</t>
  </si>
  <si>
    <t>HTO_OMDH2355</t>
  </si>
  <si>
    <t>HTO_OMDH1608</t>
  </si>
  <si>
    <t>HTO_OMDH1632</t>
  </si>
  <si>
    <t>HTO_OMDH0449</t>
  </si>
  <si>
    <t>OTC - BU032</t>
  </si>
  <si>
    <t>HTO_OMZA0728</t>
  </si>
  <si>
    <t>HTO_OMZA1542</t>
  </si>
  <si>
    <t>HTO_OMZA1545</t>
  </si>
  <si>
    <t>HTO_OMDA2385</t>
  </si>
  <si>
    <t>HTO_OMDA2727</t>
  </si>
  <si>
    <t>HTO_OMDA1269</t>
  </si>
  <si>
    <t>HTO_OMDA2728</t>
  </si>
  <si>
    <t>HTO_OMDA1655</t>
  </si>
  <si>
    <t>HTO_OMDA0572</t>
  </si>
  <si>
    <t>HTO_OMDA0209</t>
  </si>
  <si>
    <t>HTO_OMDA0930</t>
  </si>
  <si>
    <t>HTO_OMDA0929</t>
  </si>
  <si>
    <t>HTO_OMDA1654</t>
  </si>
  <si>
    <t>HTO_OMDA1267</t>
  </si>
  <si>
    <t>HTO_OMDA2729</t>
  </si>
  <si>
    <t>HTO_OMDA2383</t>
  </si>
  <si>
    <t>HTO_OMDA1268</t>
  </si>
  <si>
    <t>HTO_OMDA0571</t>
  </si>
  <si>
    <t>HTO_OMDA2384</t>
  </si>
  <si>
    <t>HTO_OMDA1653</t>
  </si>
  <si>
    <t>HTO_OMDA2726</t>
  </si>
  <si>
    <t>DA0132</t>
  </si>
  <si>
    <t>HTO_OMDA2382</t>
  </si>
  <si>
    <t>HTO_OMDA0210</t>
  </si>
  <si>
    <t>HTO_OMDA0211</t>
  </si>
  <si>
    <t>HTO_OMDA0574</t>
  </si>
  <si>
    <t>HTO_OMDA1271</t>
  </si>
  <si>
    <t>HTO_OMDA2386</t>
  </si>
  <si>
    <t>HTO_OMDA0575</t>
  </si>
  <si>
    <t>HTO_OMDA2387</t>
  </si>
  <si>
    <t>HTO_OMDA2730</t>
  </si>
  <si>
    <t>HTO_OMDA0212</t>
  </si>
  <si>
    <t>HTO_OMDA1270</t>
  </si>
  <si>
    <t>HTO_OMDA1656</t>
  </si>
  <si>
    <t>HTO_OMDA2015</t>
  </si>
  <si>
    <t>HTO_OMDA0573</t>
  </si>
  <si>
    <t>HTO_OMDA1280</t>
  </si>
  <si>
    <t>OTC - DK257</t>
  </si>
  <si>
    <t>HTO_OMDA2997</t>
  </si>
  <si>
    <t>OTC - DK256</t>
  </si>
  <si>
    <t>OTC - DK261</t>
  </si>
  <si>
    <t>OTC - DK260</t>
  </si>
  <si>
    <t>SDA1140</t>
  </si>
  <si>
    <t>HTO_OMZA1039</t>
  </si>
  <si>
    <t>HTO_OMZA0315</t>
  </si>
  <si>
    <t>HTO_OMZA2135</t>
  </si>
  <si>
    <t>HTO_OMZA1045</t>
  </si>
  <si>
    <t>HTO_OMZA2136</t>
  </si>
  <si>
    <t>HTO_OMZA1768</t>
  </si>
  <si>
    <t>DH0048</t>
  </si>
  <si>
    <t>DH0099</t>
  </si>
  <si>
    <t>DH0036</t>
  </si>
  <si>
    <t>HTO_OMZA0369</t>
  </si>
  <si>
    <t>HTO_OMZA2919</t>
  </si>
  <si>
    <t>HTO_OMZA0725</t>
  </si>
  <si>
    <t>HTO_OMZA1446</t>
  </si>
  <si>
    <t>DH0179</t>
  </si>
  <si>
    <t>DH0171</t>
  </si>
  <si>
    <t>HTO_OMZA1386</t>
  </si>
  <si>
    <t>HTO_OMZA2849</t>
  </si>
  <si>
    <t>DH0125</t>
  </si>
  <si>
    <t>HTO_OMZA2137</t>
  </si>
  <si>
    <t>HTO_OMZA1042</t>
  </si>
  <si>
    <t>HTO_OMZA2139</t>
  </si>
  <si>
    <t>HTO_OMZA1040</t>
  </si>
  <si>
    <t>HTO_OMZA2847</t>
  </si>
  <si>
    <t>HTO_OMZA2848</t>
  </si>
  <si>
    <t>HTO_OMZA0697</t>
  </si>
  <si>
    <t>HTO_OMZA0695</t>
  </si>
  <si>
    <t>HTO_OMZA0314</t>
  </si>
  <si>
    <t>DH0038</t>
  </si>
  <si>
    <t>DH0026</t>
  </si>
  <si>
    <t>HTO_OMZA2493</t>
  </si>
  <si>
    <t>HTO_OMZA2138</t>
  </si>
  <si>
    <t>HTO_OMZA0317</t>
  </si>
  <si>
    <t>HTO_OMZA2441</t>
  </si>
  <si>
    <t>HTO_OMZA0428</t>
  </si>
  <si>
    <t>HTO_OMZA1448</t>
  </si>
  <si>
    <t>HTO_OMZA0316</t>
  </si>
  <si>
    <t>HTO_OMZA0374</t>
  </si>
  <si>
    <t>HTO_OMZA0035</t>
  </si>
  <si>
    <t>HTO_OMZA0034</t>
  </si>
  <si>
    <t>HTO_OMZA0698</t>
  </si>
  <si>
    <t>HTO_OMZA0700</t>
  </si>
  <si>
    <t>HTO_OMZA2851</t>
  </si>
  <si>
    <t>HTO_OMZA2854</t>
  </si>
  <si>
    <t>HTO_OMZA1840</t>
  </si>
  <si>
    <t>HTO_OMZA0524</t>
  </si>
  <si>
    <t>HTO_OMZA0319</t>
  </si>
  <si>
    <t>HTO_OMZA2261</t>
  </si>
  <si>
    <t>HTO_OMZA2850</t>
  </si>
  <si>
    <t>HTO_OMZA0674</t>
  </si>
  <si>
    <t>HTO_OMZA1841</t>
  </si>
  <si>
    <t>DH0051</t>
  </si>
  <si>
    <t>HTO_OMZA2495</t>
  </si>
  <si>
    <t>HTO_OMZA0318</t>
  </si>
  <si>
    <t>HTO_OMZA0699</t>
  </si>
  <si>
    <t>HTO_OMZA1770</t>
  </si>
  <si>
    <t>HTO_OMZA2818</t>
  </si>
  <si>
    <t>HTO_OMZA1046</t>
  </si>
  <si>
    <t>HTO_OMZA1389</t>
  </si>
  <si>
    <t>HTO_OMZA1047</t>
  </si>
  <si>
    <t>HTO_OMZA2853</t>
  </si>
  <si>
    <t>HTO_OMZA1388</t>
  </si>
  <si>
    <t>HTO_OMZA2496</t>
  </si>
  <si>
    <t>HTO_OMZA1390</t>
  </si>
  <si>
    <t>HTO_OMZA2220</t>
  </si>
  <si>
    <t>HTO_OMZA2855</t>
  </si>
  <si>
    <t>HTO_OMZA2557</t>
  </si>
  <si>
    <t>HTO_OMZA2828</t>
  </si>
  <si>
    <t>HTO_OMZA2926</t>
  </si>
  <si>
    <t>HTO_OMZA3012</t>
  </si>
  <si>
    <t>HTO_OMZA2976</t>
  </si>
  <si>
    <t>HTO_OMZA2929</t>
  </si>
  <si>
    <t>DH0177</t>
  </si>
  <si>
    <t>HTO_OMZA2902</t>
  </si>
  <si>
    <t>HTO_OMZA3015</t>
  </si>
  <si>
    <t>HTO_OMZA3032</t>
  </si>
  <si>
    <t>HTO_OMZA0692</t>
  </si>
  <si>
    <t>HTO_OMZA1038</t>
  </si>
  <si>
    <t>HTO_OMDA1765</t>
  </si>
  <si>
    <t>HTO_OMDA0685</t>
  </si>
  <si>
    <t>HTO_OMDA1383</t>
  </si>
  <si>
    <t>HTO_OMDA0690</t>
  </si>
  <si>
    <t>HTO_OMDA2491</t>
  </si>
  <si>
    <t>HTO_OMDA0311</t>
  </si>
  <si>
    <t>HTO_OMDA2492</t>
  </si>
  <si>
    <t>HTO_OMDA2490</t>
  </si>
  <si>
    <t>HTO_OMDA0304</t>
  </si>
  <si>
    <t>HTO_OMDA1035</t>
  </si>
  <si>
    <t>HTO_OMDA2129</t>
  </si>
  <si>
    <t>HTO_OMDA2845</t>
  </si>
  <si>
    <t>HTO_OMDA2130</t>
  </si>
  <si>
    <t>HTO_OMDA2131</t>
  </si>
  <si>
    <t>HTO_OMDA0691</t>
  </si>
  <si>
    <t>HTO_OMDA1036</t>
  </si>
  <si>
    <t>HTO_OMDA0305</t>
  </si>
  <si>
    <t>HTO_OMDA1382</t>
  </si>
  <si>
    <t>HTO_OMDA2844</t>
  </si>
  <si>
    <t>HTO_OMDA1767</t>
  </si>
  <si>
    <t>HTO_OMDA1384</t>
  </si>
  <si>
    <t>HTO_OMDA1766</t>
  </si>
  <si>
    <t>HTO_OMDA2846</t>
  </si>
  <si>
    <t>HTO_OMDA0313</t>
  </si>
  <si>
    <t>HTO_OMDA2132</t>
  </si>
  <si>
    <t>DA1022</t>
  </si>
  <si>
    <t>HTO_OMDA2133</t>
  </si>
  <si>
    <t>HTO_OMDA0312</t>
  </si>
  <si>
    <t>HTO_OMDA2474</t>
  </si>
  <si>
    <t>HTO_OMDA1385</t>
  </si>
  <si>
    <t>OTC-DK324</t>
  </si>
  <si>
    <t>OTC - DK250</t>
  </si>
  <si>
    <t>OTC-DK315</t>
  </si>
  <si>
    <t>OTC - DK311</t>
  </si>
  <si>
    <t>HTO_OMZA2539</t>
  </si>
  <si>
    <t>HTO_OMZA0694</t>
  </si>
  <si>
    <t>HTO_OMZA2200</t>
  </si>
  <si>
    <t>HTO_OMZA0729</t>
  </si>
  <si>
    <t>HTO_OMZA1100</t>
  </si>
  <si>
    <t>HTO_OMZA2134</t>
  </si>
  <si>
    <t>HTO_OMZA1231</t>
  </si>
  <si>
    <t>HTO_OMZA1445</t>
  </si>
  <si>
    <t>HTO_OMZA1839</t>
  </si>
  <si>
    <t>HTO_OMZA1443</t>
  </si>
  <si>
    <t>HTO_OMZA0727</t>
  </si>
  <si>
    <t>DH0118</t>
  </si>
  <si>
    <t>HTO_OMZA1041</t>
  </si>
  <si>
    <t>HTO_OMZA1769</t>
  </si>
  <si>
    <t>HTO_OMZA0696</t>
  </si>
  <si>
    <t>HTO_OMZA2494</t>
  </si>
  <si>
    <t>HTO_OMZA1097</t>
  </si>
  <si>
    <t>HTO_OMZA0693</t>
  </si>
  <si>
    <t>HTO_OMZA1827</t>
  </si>
  <si>
    <t>HTO_OMZA0372</t>
  </si>
  <si>
    <t>HTO_OMZA1096</t>
  </si>
  <si>
    <t>HTO_OMZA1043</t>
  </si>
  <si>
    <t>HTO_OMZA1044</t>
  </si>
  <si>
    <t>SDH 0190</t>
  </si>
  <si>
    <t>HTO_OMZA2219</t>
  </si>
  <si>
    <t>HTO_OMZA1387</t>
  </si>
  <si>
    <t>HTO_OMZA0038</t>
  </si>
  <si>
    <t>HTO_OMZA2140</t>
  </si>
  <si>
    <t>HTO_OMZA1048</t>
  </si>
  <si>
    <t>OTC - DA090</t>
  </si>
  <si>
    <t>HTO_OMDA0399</t>
  </si>
  <si>
    <t>HTO_OMDA1056</t>
  </si>
  <si>
    <t>HTO_OMDA2499</t>
  </si>
  <si>
    <t>HTO_OMDA2856</t>
  </si>
  <si>
    <t>HTO_OMDA1055</t>
  </si>
  <si>
    <t>HTO_OMDA2859</t>
  </si>
  <si>
    <t>HTO_OMDA1773</t>
  </si>
  <si>
    <t>HTO_OMDA1054</t>
  </si>
  <si>
    <t>HTO_OMDA1050</t>
  </si>
  <si>
    <t>HTO_OMDA2498</t>
  </si>
  <si>
    <t>HTO_OMDA1772</t>
  </si>
  <si>
    <t>HTO_OMDA2497</t>
  </si>
  <si>
    <t>HTO_OMDA1391</t>
  </si>
  <si>
    <t>HTO_OMDA1053</t>
  </si>
  <si>
    <t>HTO_OMDA2143</t>
  </si>
  <si>
    <t>HTO_OMDA2141</t>
  </si>
  <si>
    <t>HTO_OMDA1392</t>
  </si>
  <si>
    <t>HTO_OMDA2956</t>
  </si>
  <si>
    <t>HTO_OMDA0321</t>
  </si>
  <si>
    <t>HTO_OMDA3009</t>
  </si>
  <si>
    <t>HTO_OMDA1051</t>
  </si>
  <si>
    <t>HTO_OMDA2858</t>
  </si>
  <si>
    <t>HTO_OMDA2857</t>
  </si>
  <si>
    <t>HTO_OMDA2144</t>
  </si>
  <si>
    <t>HTO_OMDA2500</t>
  </si>
  <si>
    <t>HTO_OMDA2502</t>
  </si>
  <si>
    <t>HTO_OMDA1049</t>
  </si>
  <si>
    <t>HTO_OMDA1771</t>
  </si>
  <si>
    <t>HTO_OMDA1777</t>
  </si>
  <si>
    <t>HTO_OMDA2860</t>
  </si>
  <si>
    <t>HTO_OMDA1775</t>
  </si>
  <si>
    <t>HTO_OMDA1774</t>
  </si>
  <si>
    <t>HTO_OMDA1359</t>
  </si>
  <si>
    <t>HTO_OMDA2978</t>
  </si>
  <si>
    <t>OTC-DK298</t>
  </si>
  <si>
    <t>DA1063</t>
  </si>
  <si>
    <t>OTC-DK254</t>
  </si>
  <si>
    <t>OTC-DK316</t>
  </si>
  <si>
    <t>HTO_OMBS0737</t>
  </si>
  <si>
    <t>HTO_OMBS1523</t>
  </si>
  <si>
    <t>HTO_OMBS1900</t>
  </si>
  <si>
    <t>HTO_OMBS1901</t>
  </si>
  <si>
    <t>HTO_OMBS1163</t>
  </si>
  <si>
    <t>HTO_OMBS1525</t>
  </si>
  <si>
    <t>MU0063</t>
  </si>
  <si>
    <t>HTO_OMBS0450</t>
  </si>
  <si>
    <t>HTO_OMBS2618</t>
  </si>
  <si>
    <t>HTO_OMBS1524</t>
  </si>
  <si>
    <t>HTO_OMBS2454</t>
  </si>
  <si>
    <t>HTO_OMBS2800</t>
  </si>
  <si>
    <t>HTO_OMBS1331</t>
  </si>
  <si>
    <t>HTO_OMBS1328</t>
  </si>
  <si>
    <t>MONOPOLE</t>
  </si>
  <si>
    <t>HTO_OMBS1329</t>
  </si>
  <si>
    <t>HTO_OMBS0999</t>
  </si>
  <si>
    <t>HTO_OMBS1327</t>
  </si>
  <si>
    <t>HTO_OMBS1718</t>
  </si>
  <si>
    <t>HTO_OMBS2455</t>
  </si>
  <si>
    <t>HTO_OMBS1000</t>
  </si>
  <si>
    <t>HTO_OMBS1834</t>
  </si>
  <si>
    <t>HTO_OMBS1719</t>
  </si>
  <si>
    <t>BA0447</t>
  </si>
  <si>
    <t>HTO_OMBS1722</t>
  </si>
  <si>
    <t>SBA0444</t>
  </si>
  <si>
    <t>BA1121</t>
  </si>
  <si>
    <t>HTO_OMMA2916</t>
  </si>
  <si>
    <t>HTO_OMBS1833</t>
  </si>
  <si>
    <t>BA1078</t>
  </si>
  <si>
    <t>MU0386</t>
  </si>
  <si>
    <t>MU0197</t>
  </si>
  <si>
    <t>BA0441</t>
  </si>
  <si>
    <t>BA0445</t>
  </si>
  <si>
    <t>SBA1262</t>
  </si>
  <si>
    <t>SBA0408</t>
  </si>
  <si>
    <t>SBA1309,OTC Tower</t>
  </si>
  <si>
    <t>AB148-OTC</t>
  </si>
  <si>
    <t>HTO_OMBS3082</t>
  </si>
  <si>
    <t>SBA1288</t>
  </si>
  <si>
    <t>OTC-DK294</t>
  </si>
  <si>
    <t>HTO_OMMA1675</t>
  </si>
  <si>
    <t>HTO_OMMA0765</t>
  </si>
  <si>
    <t>MU1115</t>
  </si>
  <si>
    <t>MU0357</t>
  </si>
  <si>
    <t>HTO_OMMA1874</t>
  </si>
  <si>
    <t>HTO_OMMA0230</t>
  </si>
  <si>
    <t>HTO_OMMA0940</t>
  </si>
  <si>
    <t>HTO_OMMA2412</t>
  </si>
  <si>
    <t>HTO_OMMA2043</t>
  </si>
  <si>
    <t>HTO_OMMA1293</t>
  </si>
  <si>
    <t>HTO_OMMA0608</t>
  </si>
  <si>
    <t>HTO_OMMA0607</t>
  </si>
  <si>
    <t>HTO_OMMA0587</t>
  </si>
  <si>
    <t>HTO_OMMA0227</t>
  </si>
  <si>
    <t>HTO_OMMA1294</t>
  </si>
  <si>
    <t>HTO_OMMA0764</t>
  </si>
  <si>
    <t>HTO_OMMA2411</t>
  </si>
  <si>
    <t>MU0750</t>
  </si>
  <si>
    <t>HTO_OMMA2041</t>
  </si>
  <si>
    <t>HTO_OMMA0939</t>
  </si>
  <si>
    <t>HTO_OMMA0586</t>
  </si>
  <si>
    <t>MU0813</t>
  </si>
  <si>
    <t>HTO_OMMA0976</t>
  </si>
  <si>
    <t>HTO_OMMA0249</t>
  </si>
  <si>
    <t>HTO_OMMA1277</t>
  </si>
  <si>
    <t>HTO_OMMA0588</t>
  </si>
  <si>
    <t>HTO_OMMA1290</t>
  </si>
  <si>
    <t>MU0814</t>
  </si>
  <si>
    <t>HTO_OMMA2410</t>
  </si>
  <si>
    <t>HTO_OMMA0229</t>
  </si>
  <si>
    <t>HTO_OMMA2395</t>
  </si>
  <si>
    <t>HTO_OMMA0610</t>
  </si>
  <si>
    <t>MU0451</t>
  </si>
  <si>
    <t>HTO_OMMA2042</t>
  </si>
  <si>
    <t>HTO_OMMA0958</t>
  </si>
  <si>
    <t>HTO_OMMA0609</t>
  </si>
  <si>
    <t>MU1240</t>
  </si>
  <si>
    <t>HTO_OMMA2772</t>
  </si>
  <si>
    <t>HTO_OMMA0231</t>
  </si>
  <si>
    <t>HTO_OMMA0955</t>
  </si>
  <si>
    <t>HTO_OMMA2755</t>
  </si>
  <si>
    <t>HTO_OMMA2756</t>
  </si>
  <si>
    <t>SMU1094</t>
  </si>
  <si>
    <t>HTO_OMMA3033</t>
  </si>
  <si>
    <t>HTO_OMMA2974</t>
  </si>
  <si>
    <t>OTC - MU0051</t>
  </si>
  <si>
    <t>OTC - MU133</t>
  </si>
  <si>
    <t>OTC-MU750</t>
  </si>
  <si>
    <t>OTC-MU745</t>
  </si>
  <si>
    <t>OTC-MU739</t>
  </si>
  <si>
    <t>HTO_OMMA0358</t>
  </si>
  <si>
    <t>HTO_OMMA1320</t>
  </si>
  <si>
    <t>HTO_OMMA2983</t>
  </si>
  <si>
    <t>HTO_OMMA1300</t>
  </si>
  <si>
    <t>HTO_OMMA0622</t>
  </si>
  <si>
    <t>OTC - MU468</t>
  </si>
  <si>
    <t>HTO_OMMA2431</t>
  </si>
  <si>
    <t>HTO_OMMA0497</t>
  </si>
  <si>
    <t>OTC - MU019</t>
  </si>
  <si>
    <t>HTO_OMMA2058</t>
  </si>
  <si>
    <t>HTO_OMMA0120</t>
  </si>
  <si>
    <t>MU0030</t>
  </si>
  <si>
    <t>MU0425</t>
  </si>
  <si>
    <t>MU0702</t>
  </si>
  <si>
    <t>HTO_OMMA2935</t>
  </si>
  <si>
    <t>HTO_OMMA2194</t>
  </si>
  <si>
    <t>HTO_OMMA0247</t>
  </si>
  <si>
    <t>HTO_OMMA0623</t>
  </si>
  <si>
    <t>MU0542</t>
  </si>
  <si>
    <t>MU1379</t>
  </si>
  <si>
    <t>HTO_OMMA1316</t>
  </si>
  <si>
    <t>HTO_OMMA0499</t>
  </si>
  <si>
    <t>MU0273</t>
  </si>
  <si>
    <t>HTO_OMMA0849</t>
  </si>
  <si>
    <t>HTO_OMMA0846</t>
  </si>
  <si>
    <t>HTO_OMMA2318</t>
  </si>
  <si>
    <t>HTO_OMMA1927</t>
  </si>
  <si>
    <t>HTO_OMMA1181</t>
  </si>
  <si>
    <t>MU0029</t>
  </si>
  <si>
    <t>HTO_OMMA2664</t>
  </si>
  <si>
    <t>HTO_OMMA2951</t>
  </si>
  <si>
    <t>HTO_OMMA0495</t>
  </si>
  <si>
    <t>HTO_OMMA1197</t>
  </si>
  <si>
    <t>HTO_OMMA1941</t>
  </si>
  <si>
    <t>HTO_OMMA0496</t>
  </si>
  <si>
    <t>MU3394</t>
  </si>
  <si>
    <t>MU0403</t>
  </si>
  <si>
    <t>HTO_OMMA1930</t>
  </si>
  <si>
    <t>HTO_OMMA2660</t>
  </si>
  <si>
    <t>MU0820</t>
  </si>
  <si>
    <t>MUR688</t>
  </si>
  <si>
    <t>MU0508</t>
  </si>
  <si>
    <t>HTO_OMMA1318</t>
  </si>
  <si>
    <t>MU1219</t>
  </si>
  <si>
    <t>MU1218</t>
  </si>
  <si>
    <t>MU1165</t>
  </si>
  <si>
    <t>MU0049</t>
  </si>
  <si>
    <t>HTO_OMMA1942</t>
  </si>
  <si>
    <t>HTO_OMMA1556</t>
  </si>
  <si>
    <t>HTO_OMMA0832</t>
  </si>
  <si>
    <t>MU1297</t>
  </si>
  <si>
    <t>MU1348</t>
  </si>
  <si>
    <t>MU5001</t>
  </si>
  <si>
    <t>MU1380</t>
  </si>
  <si>
    <t>HTO_OMMA0718</t>
  </si>
  <si>
    <t>MU1377</t>
  </si>
  <si>
    <t>HTO_OMMA0547</t>
  </si>
  <si>
    <t>HTO_OMMA0195</t>
  </si>
  <si>
    <t>HTO_OMMA2719</t>
  </si>
  <si>
    <t>HTO_OMMA0194</t>
  </si>
  <si>
    <t>HTO_OMMA1976</t>
  </si>
  <si>
    <t>HTO_OMMA2695</t>
  </si>
  <si>
    <t>HTO_OMMA2007</t>
  </si>
  <si>
    <t>HTO_OMMA3017</t>
  </si>
  <si>
    <t>HTO_OMMA0920</t>
  </si>
  <si>
    <t>HTO_OMMA2353</t>
  </si>
  <si>
    <t>HTO_OMMA1977</t>
  </si>
  <si>
    <t>HTO_OMMA1975</t>
  </si>
  <si>
    <t>HTO_OMMA1978</t>
  </si>
  <si>
    <t>HTO_OMMA1992</t>
  </si>
  <si>
    <t>MU3511</t>
  </si>
  <si>
    <t>HTO_OMMA1993</t>
  </si>
  <si>
    <t>HTO_OMMA0529</t>
  </si>
  <si>
    <t>SSL-4L</t>
  </si>
  <si>
    <t>OTC - MU032</t>
  </si>
  <si>
    <t>HTO_OMMA2981</t>
  </si>
  <si>
    <t>MU0288</t>
  </si>
  <si>
    <t>SMU0533</t>
  </si>
  <si>
    <t>HTO_OMMA1601</t>
  </si>
  <si>
    <t>HTO_OMMA1244</t>
  </si>
  <si>
    <t>HTO_OMMA1994</t>
  </si>
  <si>
    <t>HTO_OMMA0172</t>
  </si>
  <si>
    <t>HTO_OMMA0901</t>
  </si>
  <si>
    <t>HTO_OMMA1624</t>
  </si>
  <si>
    <t>MU0434</t>
  </si>
  <si>
    <t>HTO_OMMA0561</t>
  </si>
  <si>
    <t>HTO_OMMA0902</t>
  </si>
  <si>
    <t>MOI</t>
  </si>
  <si>
    <t>HTO_OMMA1627</t>
  </si>
  <si>
    <t>HTO_OMMA2933</t>
  </si>
  <si>
    <t>HTO_OMMA0174</t>
  </si>
  <si>
    <t>HTO_OMMA0898</t>
  </si>
  <si>
    <t>HTO_OMMA2351</t>
  </si>
  <si>
    <t>HTO_OMMA0198</t>
  </si>
  <si>
    <t>HTO_OMMA0562</t>
  </si>
  <si>
    <t>HTO_OMMA0546</t>
  </si>
  <si>
    <t>HTO_OMMA2006</t>
  </si>
  <si>
    <t>HTO_OMMA2374</t>
  </si>
  <si>
    <t>HTO_OMMA0201</t>
  </si>
  <si>
    <t>HTO_OMMA2375</t>
  </si>
  <si>
    <t>HTO_OMMA1264</t>
  </si>
  <si>
    <t>HTO_OMMA2365</t>
  </si>
  <si>
    <t>HTO_OMMA2720</t>
  </si>
  <si>
    <t>HTO_OMMA1263</t>
  </si>
  <si>
    <t>HTO_OMMA1623</t>
  </si>
  <si>
    <t>HTO_OMMA0196</t>
  </si>
  <si>
    <t>HTO_OMMA1602</t>
  </si>
  <si>
    <t>HTO_OMMA0899</t>
  </si>
  <si>
    <t>HTO_OMMA0200</t>
  </si>
  <si>
    <t>HTO_OMMA0173</t>
  </si>
  <si>
    <t>HTO_OMMA2721</t>
  </si>
  <si>
    <t>HTO_OMMA0197</t>
  </si>
  <si>
    <t>HTO_OMMA0563</t>
  </si>
  <si>
    <t>HTO_OMMA0544</t>
  </si>
  <si>
    <t>HTO_OMMA1245</t>
  </si>
  <si>
    <t>HTO_OMMA0175</t>
  </si>
  <si>
    <t>HTO_OMMA2376</t>
  </si>
  <si>
    <t>HTO_OMMA0159</t>
  </si>
  <si>
    <t>HTO_OMMA0545</t>
  </si>
  <si>
    <t>HTO_OMMA1646</t>
  </si>
  <si>
    <t>HTO_OMMA1223</t>
  </si>
  <si>
    <t>HTO_OMMA0199</t>
  </si>
  <si>
    <t>HTO_OMMA2950</t>
  </si>
  <si>
    <t>HTO_OMMA1626</t>
  </si>
  <si>
    <t>HTO_OMMA2008</t>
  </si>
  <si>
    <t>HTO_OMMA1647</t>
  </si>
  <si>
    <t>MU0238</t>
  </si>
  <si>
    <t>MU1256J</t>
  </si>
  <si>
    <t>HTO_OMMA1628</t>
  </si>
  <si>
    <t>HTO_OMMA1629</t>
  </si>
  <si>
    <t>SMU1078</t>
  </si>
  <si>
    <t>MU1158</t>
  </si>
  <si>
    <t>HTO_OMMA0539</t>
  </si>
  <si>
    <t>HTO_OMMA0910</t>
  </si>
  <si>
    <t>HTO_OMMA0168</t>
  </si>
  <si>
    <t>HTO_OMMA1998</t>
  </si>
  <si>
    <t>HTO_OMMA2356</t>
  </si>
  <si>
    <t>HTO_OMMA0536</t>
  </si>
  <si>
    <t>MU1150</t>
  </si>
  <si>
    <t>HTO_OMMA1252</t>
  </si>
  <si>
    <t>HTO_OMMA0887</t>
  </si>
  <si>
    <t>HTO_OMMA1254</t>
  </si>
  <si>
    <t>HTO_OMMA1237</t>
  </si>
  <si>
    <t>HTO_OMMA2891</t>
  </si>
  <si>
    <t>HTO_OMMA1256</t>
  </si>
  <si>
    <t>HTO_OMMA2699</t>
  </si>
  <si>
    <t>HTO_OMMA1238</t>
  </si>
  <si>
    <t>HTO_OMMA1240</t>
  </si>
  <si>
    <t>HTO_OMMA0870</t>
  </si>
  <si>
    <t>HTO_OMMA1234</t>
  </si>
  <si>
    <t>HTO_OMMA0155</t>
  </si>
  <si>
    <t>HTO_OMMA1251</t>
  </si>
  <si>
    <t>HTO_OMMA0570</t>
  </si>
  <si>
    <t>HTO_OMMA1636</t>
  </si>
  <si>
    <t>HTO_OMMA1233</t>
  </si>
  <si>
    <t>HTO_OMMA2360</t>
  </si>
  <si>
    <t>HTO_OMMA2684</t>
  </si>
  <si>
    <t>MU0747</t>
  </si>
  <si>
    <t>MU0748</t>
  </si>
  <si>
    <t>HTO_OMMA1500</t>
  </si>
  <si>
    <t>HTO_OMMA0767</t>
  </si>
  <si>
    <t>HTO_OMMA1141</t>
  </si>
  <si>
    <t>HTO_OMMA2584</t>
  </si>
  <si>
    <t>HTO_OMMA0518</t>
  </si>
  <si>
    <t>HTO_OMMA1970</t>
  </si>
  <si>
    <t>HTO_OMMA2707</t>
  </si>
  <si>
    <t>HTO_OMMA1611</t>
  </si>
  <si>
    <t>HTO_OMMA2685</t>
  </si>
  <si>
    <t>OTC - MU641</t>
  </si>
  <si>
    <t>HTO_OMMA2002</t>
  </si>
  <si>
    <t>HTO_OMMA2709</t>
  </si>
  <si>
    <t>HTO_OMMA0185</t>
  </si>
  <si>
    <t>HTO_OMMA1999</t>
  </si>
  <si>
    <t>HTO_OMMA1613</t>
  </si>
  <si>
    <t>HTO_OMMA1239</t>
  </si>
  <si>
    <t>HTO_OMMA0886</t>
  </si>
  <si>
    <t>HTO_OMMA0166</t>
  </si>
  <si>
    <t>HTO_OMMA0164</t>
  </si>
  <si>
    <t>HTO_OMMA1612</t>
  </si>
  <si>
    <t>HTO_OMMA1639</t>
  </si>
  <si>
    <t>HTO_OMMA0167</t>
  </si>
  <si>
    <t>HTO_OMMA1255</t>
  </si>
  <si>
    <t>HTO_OMMA1217</t>
  </si>
  <si>
    <t>HTO_OMMA0538</t>
  </si>
  <si>
    <t>HTO_OMMA0912</t>
  </si>
  <si>
    <t>HTO_OMMA2359</t>
  </si>
  <si>
    <t>HTO_OMMA1609</t>
  </si>
  <si>
    <t>HTO_OMMA1614</t>
  </si>
  <si>
    <t>HTO_OMMA2700</t>
  </si>
  <si>
    <t>HTO_OMMA0556</t>
  </si>
  <si>
    <t>MU0351</t>
  </si>
  <si>
    <t>HTO_OMMA0184</t>
  </si>
  <si>
    <t>HTO_OMMA1637</t>
  </si>
  <si>
    <t>HTO_OMMA1596</t>
  </si>
  <si>
    <t>HTO_OMMA0911</t>
  </si>
  <si>
    <t>HTO_OMMA0187</t>
  </si>
  <si>
    <t>HTO_OMMA1638</t>
  </si>
  <si>
    <t>HTO_OMMA2358</t>
  </si>
  <si>
    <t>HTO_OMMA0537</t>
  </si>
  <si>
    <t>HTO_OMMA0169</t>
  </si>
  <si>
    <t>HTO_OMMA0914</t>
  </si>
  <si>
    <t>HTO_OMMA1253</t>
  </si>
  <si>
    <t>HTO_OMMA0188</t>
  </si>
  <si>
    <t>HTO_OMMA0907</t>
  </si>
  <si>
    <t>HTO_OMMA0186</t>
  </si>
  <si>
    <t>MU1274</t>
  </si>
  <si>
    <t>MU1119</t>
  </si>
  <si>
    <t>HTO_OMMA2980</t>
  </si>
  <si>
    <t>OTC-MU738</t>
  </si>
  <si>
    <t>OTC - MU636</t>
  </si>
  <si>
    <t>MU112</t>
  </si>
  <si>
    <t>OTC - MU0526</t>
  </si>
  <si>
    <t>OTC - MU110</t>
  </si>
  <si>
    <t>OTC-MU748</t>
  </si>
  <si>
    <t>OTC-MU751</t>
  </si>
  <si>
    <t>MU1394</t>
  </si>
  <si>
    <t>MU757</t>
  </si>
  <si>
    <t>MU1393</t>
  </si>
  <si>
    <t>MU1272</t>
  </si>
  <si>
    <t>OTC-MU428</t>
  </si>
  <si>
    <t>HTO_OMSN1988</t>
  </si>
  <si>
    <t>HTO_OMMA2745</t>
  </si>
  <si>
    <t>HTO_OMMA2027</t>
  </si>
  <si>
    <t>HTO_OMMA2399</t>
  </si>
  <si>
    <t>HTO_OMMA0941</t>
  </si>
  <si>
    <t>HTO_OMMA0942</t>
  </si>
  <si>
    <t>HTO_OMMA2400</t>
  </si>
  <si>
    <t>HTO_OMMA0206</t>
  </si>
  <si>
    <t>HTO_OMMA2724</t>
  </si>
  <si>
    <t>HTO_OMMA2743</t>
  </si>
  <si>
    <t>HTO_OMMA1721</t>
  </si>
  <si>
    <t>HTO_OMMA1650</t>
  </si>
  <si>
    <t>HTO_OMMA0207</t>
  </si>
  <si>
    <t>HTO_OMMA2725</t>
  </si>
  <si>
    <t>HTO_OMMA0594</t>
  </si>
  <si>
    <t>HTO_OMMA2742</t>
  </si>
  <si>
    <t>HTO_OMMA2025</t>
  </si>
  <si>
    <t>MU0741</t>
  </si>
  <si>
    <t>HTO_OMMA2024</t>
  </si>
  <si>
    <t>HTO_OMMA0925</t>
  </si>
  <si>
    <t>HTO_OMMA2012</t>
  </si>
  <si>
    <t>HTO_OMMA0736</t>
  </si>
  <si>
    <t>HTO_OMMA0024</t>
  </si>
  <si>
    <t>HTO_OMMA2453</t>
  </si>
  <si>
    <t>MU0391</t>
  </si>
  <si>
    <t>Lamp Site</t>
  </si>
  <si>
    <t>HTO_OMMA2381</t>
  </si>
  <si>
    <t>BA0442</t>
  </si>
  <si>
    <t>OTC-MU756</t>
  </si>
  <si>
    <t>HTO_OMBS0996</t>
  </si>
  <si>
    <t>MU0742</t>
  </si>
  <si>
    <t>HTO_OMBS1332</t>
  </si>
  <si>
    <t>HTO_OMBS2091</t>
  </si>
  <si>
    <t>HTO_OMBS0654</t>
  </si>
  <si>
    <t>HTO_OMBS2452</t>
  </si>
  <si>
    <t>HTO_OMBS2797</t>
  </si>
  <si>
    <t>HTO_OMBS0272</t>
  </si>
  <si>
    <t>HTO_OMBS0997</t>
  </si>
  <si>
    <t>HTO_OMMA3003</t>
  </si>
  <si>
    <t>HTO_OMMA2938</t>
  </si>
  <si>
    <t>HTO_OMMA3038</t>
  </si>
  <si>
    <t>HTO_OMBS1720</t>
  </si>
  <si>
    <t>HTO_OMBS2092</t>
  </si>
  <si>
    <t>HTO_OMBS0655</t>
  </si>
  <si>
    <t>HTO_OMBS0998</t>
  </si>
  <si>
    <t>HTO_OMBS1723</t>
  </si>
  <si>
    <t>MU0448</t>
  </si>
  <si>
    <t>OTC-BS0089</t>
  </si>
  <si>
    <t>HTO_OMMA2538</t>
  </si>
  <si>
    <t>HTO_OMMA1334</t>
  </si>
  <si>
    <t>HTO_OMMA0722</t>
  </si>
  <si>
    <t>HTO_OMMA1283</t>
  </si>
  <si>
    <t>HTO_OMMA0270</t>
  </si>
  <si>
    <t>HTO_OMMA0652</t>
  </si>
  <si>
    <t>HTO_OMMA2402</t>
  </si>
  <si>
    <t>HTO_OMMA0600</t>
  </si>
  <si>
    <t>HTO_OMMA0275</t>
  </si>
  <si>
    <t>HTO_OMMA2090</t>
  </si>
  <si>
    <t>HTO_OMMA1284</t>
  </si>
  <si>
    <t>HTO_OMMA1728</t>
  </si>
  <si>
    <t>HTO_OMMA0596</t>
  </si>
  <si>
    <t>HTO_OMMA2801</t>
  </si>
  <si>
    <t>HTO_OMMA0650</t>
  </si>
  <si>
    <t>HTO_OMMA0993</t>
  </si>
  <si>
    <t>HTO_OMMA2796</t>
  </si>
  <si>
    <t>HTO_OMMA0943</t>
  </si>
  <si>
    <t>HTO_OMMA1281</t>
  </si>
  <si>
    <t>HTO_OMMA0944</t>
  </si>
  <si>
    <t>HTO_OMMA1717</t>
  </si>
  <si>
    <t>HTO_OMMA2457</t>
  </si>
  <si>
    <t>HTO_OMMA2094</t>
  </si>
  <si>
    <t>HTO_OMMA0224</t>
  </si>
  <si>
    <t>HTO_OMMA0271</t>
  </si>
  <si>
    <t>HTO_OMMA1282</t>
  </si>
  <si>
    <t>HTO_OMMA0992</t>
  </si>
  <si>
    <t>HTO_OMMA0601</t>
  </si>
  <si>
    <t>HTO_OMMA0274</t>
  </si>
  <si>
    <t>HTO_OMMA2795</t>
  </si>
  <si>
    <t>HTO_OMMA0714</t>
  </si>
  <si>
    <t>HTO_OMMA1724</t>
  </si>
  <si>
    <t>HTO_OMMA1335</t>
  </si>
  <si>
    <t>HTO_OMMA0651</t>
  </si>
  <si>
    <t>HTO_OMMA0223</t>
  </si>
  <si>
    <t>HTO_OMMA1338</t>
  </si>
  <si>
    <t>HTO_OMMA2096</t>
  </si>
  <si>
    <t>HTO_OMMA0945</t>
  </si>
  <si>
    <t>HTO_OMMA2802</t>
  </si>
  <si>
    <t>HTO_OMMA2089</t>
  </si>
  <si>
    <t>HTO_OMMA0602</t>
  </si>
  <si>
    <t>HTO_OMMA1716</t>
  </si>
  <si>
    <t>HTO_OMMA1337</t>
  </si>
  <si>
    <t>HTO_OMMA2034</t>
  </si>
  <si>
    <t>HTO_OMMA1725</t>
  </si>
  <si>
    <t>HTO_OMMA1326</t>
  </si>
  <si>
    <t>OTC - MU068</t>
  </si>
  <si>
    <t>GI Pole + Roof top Tower</t>
  </si>
  <si>
    <t>HTO_OMMA1336</t>
  </si>
  <si>
    <t>HTO_OMMA0276</t>
  </si>
  <si>
    <t>HTO_OMMA0657</t>
  </si>
  <si>
    <t>HTO_OMMA0281</t>
  </si>
  <si>
    <t>HTO_OMMA2805</t>
  </si>
  <si>
    <t>HTO_OMMA0282</t>
  </si>
  <si>
    <t>SMU0563</t>
  </si>
  <si>
    <t>HTO_OMMA2746</t>
  </si>
  <si>
    <t>HTO_OMMA2013</t>
  </si>
  <si>
    <t>HTO_OMMA0593</t>
  </si>
  <si>
    <t>HTO_OMMA0569</t>
  </si>
  <si>
    <t>HTO_OMMA0590</t>
  </si>
  <si>
    <t>HTO_OMMA2398</t>
  </si>
  <si>
    <t>SMU1044</t>
  </si>
  <si>
    <t>HTO_OMMA1279</t>
  </si>
  <si>
    <t>HTO_OMMA1663</t>
  </si>
  <si>
    <t>MU1327</t>
  </si>
  <si>
    <t>HTO_OMMA1726</t>
  </si>
  <si>
    <t>HTO_OMMA1278</t>
  </si>
  <si>
    <t>HTO_OMMA2401</t>
  </si>
  <si>
    <t>HTO_OMMA2741</t>
  </si>
  <si>
    <t>HTO_OMMA0592</t>
  </si>
  <si>
    <t>HTO_OMMA0595</t>
  </si>
  <si>
    <t>HTO_OMMA0277</t>
  </si>
  <si>
    <t>HTO_OMMA0278</t>
  </si>
  <si>
    <t>HTO_OMMA1665</t>
  </si>
  <si>
    <t>HTO_OMMA0927</t>
  </si>
  <si>
    <t>OTC - MU007</t>
  </si>
  <si>
    <t>HTO_OMMA3013</t>
  </si>
  <si>
    <t>HTO_OMMA0568</t>
  </si>
  <si>
    <t>HTO_OMMA0204</t>
  </si>
  <si>
    <t>HTO_OMMA2380</t>
  </si>
  <si>
    <t>HTO_OMMA2029</t>
  </si>
  <si>
    <t>HTO_OMMA0222</t>
  </si>
  <si>
    <t>HTO_OMMA3020</t>
  </si>
  <si>
    <t>HTO_OMMA0924</t>
  </si>
  <si>
    <t>HTO_OMMA0591</t>
  </si>
  <si>
    <t>HTO_OMMA2804</t>
  </si>
  <si>
    <t>HTO_OMMA1727</t>
  </si>
  <si>
    <t>HTO_OMMA0280</t>
  </si>
  <si>
    <t>OTC - MU107</t>
  </si>
  <si>
    <t>HTO_OMMA2097</t>
  </si>
  <si>
    <t>HTO_OMMA1729</t>
  </si>
  <si>
    <t>HTO_OMMA2458</t>
  </si>
  <si>
    <t>HTO_OMMA1003</t>
  </si>
  <si>
    <t>HTO_OMMA2459</t>
  </si>
  <si>
    <t>HTO_OMMA0279</t>
  </si>
  <si>
    <t>HTO_OMMA2964</t>
  </si>
  <si>
    <t>HTO_OMMA2030</t>
  </si>
  <si>
    <t>HTO_OMMA0928</t>
  </si>
  <si>
    <t>HTO_OMMA1651</t>
  </si>
  <si>
    <t>MU1243</t>
  </si>
  <si>
    <t>HTO_OMMA2093</t>
  </si>
  <si>
    <t>HTO_OMMA2740</t>
  </si>
  <si>
    <t>MU1244</t>
  </si>
  <si>
    <t>HTO_OMMA0831</t>
  </si>
  <si>
    <t>HTO_OMMA2316</t>
  </si>
  <si>
    <t>HTO_OMMA2001</t>
  </si>
  <si>
    <t>HTO_OMMA0918</t>
  </si>
  <si>
    <t>HTO_OMMA1995</t>
  </si>
  <si>
    <t>HTO_OMMA2710</t>
  </si>
  <si>
    <t>HTO_OMMA0527</t>
  </si>
  <si>
    <t>HTO_OMMA0549</t>
  </si>
  <si>
    <t>HTO_OMMA0919</t>
  </si>
  <si>
    <t>HTO_OMMA0896</t>
  </si>
  <si>
    <t>HTO_OMMA2366</t>
  </si>
  <si>
    <t>HTO_OMMA0477</t>
  </si>
  <si>
    <t>HTO_OMMA0564</t>
  </si>
  <si>
    <t>HTO_OMMA1222</t>
  </si>
  <si>
    <t>HTO_OMMA0528</t>
  </si>
  <si>
    <t>HTO_OMMA1246</t>
  </si>
  <si>
    <t>HTO_OMMA0161</t>
  </si>
  <si>
    <t>HTO_OMMA1348</t>
  </si>
  <si>
    <t>HTO_OMMA1224</t>
  </si>
  <si>
    <t>HTO_OMMA2462</t>
  </si>
  <si>
    <t>HTO_OMMA0498</t>
  </si>
  <si>
    <t>HTO_OMMA2808</t>
  </si>
  <si>
    <t>HTO_OMMA0664</t>
  </si>
  <si>
    <t>HTO_OMMA1736</t>
  </si>
  <si>
    <t>HTO_OMMA1011</t>
  </si>
  <si>
    <t>HTO_OMMA0848</t>
  </si>
  <si>
    <t>HTO_OMMA1737</t>
  </si>
  <si>
    <t>HTO_OMMA2806</t>
  </si>
  <si>
    <t>HTO_OMMA1010</t>
  </si>
  <si>
    <t>HTO_OMMA0662</t>
  </si>
  <si>
    <t>HTO_OMMA0287</t>
  </si>
  <si>
    <t>HTO_OMMA2807</t>
  </si>
  <si>
    <t>HTO_OMMA0663</t>
  </si>
  <si>
    <t>HTO_OMMA1349</t>
  </si>
  <si>
    <t>HTO_OMMA1557</t>
  </si>
  <si>
    <t>HTO_OMMA1738</t>
  </si>
  <si>
    <t>HTO_OMMA1554</t>
  </si>
  <si>
    <t>HTO_OMMA0829</t>
  </si>
  <si>
    <t>HTO_OMMA1008</t>
  </si>
  <si>
    <t>HTO_OMMA1570</t>
  </si>
  <si>
    <t>OTC - MU582</t>
  </si>
  <si>
    <t>HTO_OMMA1573</t>
  </si>
  <si>
    <t>HTO_OMMA1196</t>
  </si>
  <si>
    <t>HTO_OMMA2662</t>
  </si>
  <si>
    <t>HTO_OMMA1931</t>
  </si>
  <si>
    <t>HTO_OMMA1929</t>
  </si>
  <si>
    <t>HTO_OMMA0494</t>
  </si>
  <si>
    <t>MU0205</t>
  </si>
  <si>
    <t>HTO_OMMA2641</t>
  </si>
  <si>
    <t>MU0566</t>
  </si>
  <si>
    <t>HTO_OMMA1652</t>
  </si>
  <si>
    <t>HTO_OMMA1180</t>
  </si>
  <si>
    <t>HTO_OMMA0500</t>
  </si>
  <si>
    <t>MU6001</t>
  </si>
  <si>
    <t>OTC - MU417</t>
  </si>
  <si>
    <t>HTO_OMMA1341</t>
  </si>
  <si>
    <t>HTO_OMMA2439</t>
  </si>
  <si>
    <t>MU1127</t>
  </si>
  <si>
    <t>HTO_OMMA2936</t>
  </si>
  <si>
    <t>HTO_OMMA0291</t>
  </si>
  <si>
    <t>MU115</t>
  </si>
  <si>
    <t>MU0550</t>
  </si>
  <si>
    <t>HTO_OMMA0618</t>
  </si>
  <si>
    <t>HTO_OMMA2762</t>
  </si>
  <si>
    <t>HTO_OMMA1683</t>
  </si>
  <si>
    <t>HTO_OMMA1094</t>
  </si>
  <si>
    <t>HTO_OMMA0015</t>
  </si>
  <si>
    <t>HTO_OMMA0723</t>
  </si>
  <si>
    <t>HTO_OMMA2403</t>
  </si>
  <si>
    <t>HTO_OMMA1093</t>
  </si>
  <si>
    <t>HTO_OMMA1092</t>
  </si>
  <si>
    <t>HTO_OMMA1439</t>
  </si>
  <si>
    <t>HTO_OMMA1296</t>
  </si>
  <si>
    <t>HTO_OMMA0014</t>
  </si>
  <si>
    <t>HTO_OMMA0013</t>
  </si>
  <si>
    <t>HTO_OMMA0660</t>
  </si>
  <si>
    <t>HTO_OMMA2463</t>
  </si>
  <si>
    <t>MU5812</t>
  </si>
  <si>
    <t>MU1164</t>
  </si>
  <si>
    <t>MU1155</t>
  </si>
  <si>
    <t>HTO_OMMA3021</t>
  </si>
  <si>
    <t>HTO_OMMA1006</t>
  </si>
  <si>
    <t>HTO_OMMA2947</t>
  </si>
  <si>
    <t>MU1300-J</t>
  </si>
  <si>
    <t>SMU0613</t>
  </si>
  <si>
    <t>SMU0614</t>
  </si>
  <si>
    <t>MU1255</t>
  </si>
  <si>
    <t>MU1349</t>
  </si>
  <si>
    <t>OTC - MU123</t>
  </si>
  <si>
    <t>OTC - MU122</t>
  </si>
  <si>
    <t>OTC - MU124</t>
  </si>
  <si>
    <t>HTO_OMMA0301</t>
  </si>
  <si>
    <t>MU1378</t>
  </si>
  <si>
    <t>HTO_OMMA2912</t>
  </si>
  <si>
    <t>DA6028</t>
  </si>
  <si>
    <t>HTO_OMDA1307</t>
  </si>
  <si>
    <t>HTO_OMDA2049</t>
  </si>
  <si>
    <t>HTO_OMDA2419</t>
  </si>
  <si>
    <t>HTO_OMDA2418</t>
  </si>
  <si>
    <t>HTO_OMDA0960</t>
  </si>
  <si>
    <t>HTO_OMDA1681</t>
  </si>
  <si>
    <t>HTO_OMDA2051</t>
  </si>
  <si>
    <t>HTO_OMDA2977</t>
  </si>
  <si>
    <t>HTO_OMDA2760</t>
  </si>
  <si>
    <t>HTO_OMDA2050</t>
  </si>
  <si>
    <t>HTO_OMDA0962</t>
  </si>
  <si>
    <t>HTO_OMDA2775</t>
  </si>
  <si>
    <t>HTO_OMDA1306</t>
  </si>
  <si>
    <t>HTO_OMDA0626</t>
  </si>
  <si>
    <t>HTO_OMDA0961</t>
  </si>
  <si>
    <t>HTO_OMDA0616</t>
  </si>
  <si>
    <t>HTO_OMDA0627</t>
  </si>
  <si>
    <t>HTO_OMDA2048</t>
  </si>
  <si>
    <t>DA0131</t>
  </si>
  <si>
    <t>SDA1071</t>
  </si>
  <si>
    <t>HTO_OMDA0255</t>
  </si>
  <si>
    <t>HTO_OMDA2954</t>
  </si>
  <si>
    <t>HTO_OMDA0978</t>
  </si>
  <si>
    <t>HTO_OMDA2440</t>
  </si>
  <si>
    <t>HTO_OMDA1442</t>
  </si>
  <si>
    <t>HTO_OMDA2777</t>
  </si>
  <si>
    <t>HTO_OMDA1826</t>
  </si>
  <si>
    <t>HTO_OMDA2417</t>
  </si>
  <si>
    <t>SDA1144</t>
  </si>
  <si>
    <t>OTC - DK229</t>
  </si>
  <si>
    <t>OTC - DK230</t>
  </si>
  <si>
    <t>OTC - DK239</t>
  </si>
  <si>
    <t>DA1153</t>
  </si>
  <si>
    <t>HTO_OMMA1700</t>
  </si>
  <si>
    <t>MU0818</t>
  </si>
  <si>
    <t>HTO_OMMA1308</t>
  </si>
  <si>
    <t>MU0116/MU3116</t>
  </si>
  <si>
    <t>HTO_OMMA2965</t>
  </si>
  <si>
    <t>HTO_OMMA2067</t>
  </si>
  <si>
    <t>HTO_OMMA2066</t>
  </si>
  <si>
    <t>HTO_OMMA2778</t>
  </si>
  <si>
    <t>HTO_OMMA2952</t>
  </si>
  <si>
    <t>OTC - MU014</t>
  </si>
  <si>
    <t>HTO_OMMA2904</t>
  </si>
  <si>
    <t>HTO_OMMA2953</t>
  </si>
  <si>
    <t>HTO_OMMA0724</t>
  </si>
  <si>
    <t>OTC - MU008</t>
  </si>
  <si>
    <t>HTO_OMMA1091</t>
  </si>
  <si>
    <t>HTO_OMMA0016</t>
  </si>
  <si>
    <t>HTO_OMMA0002</t>
  </si>
  <si>
    <t>HTO_OMMA0630</t>
  </si>
  <si>
    <t>HTO_OMMA3001</t>
  </si>
  <si>
    <t>SMU1047</t>
  </si>
  <si>
    <t>HTO_OMMA3026</t>
  </si>
  <si>
    <t>SMU1279</t>
  </si>
  <si>
    <t>OTC -MU736</t>
  </si>
  <si>
    <t>HTO_OMMA2044</t>
  </si>
  <si>
    <t>HTO_OMMA1735</t>
  </si>
  <si>
    <t>HTO_OMMA2456</t>
  </si>
  <si>
    <t>HTO_OMMA1346</t>
  </si>
  <si>
    <t>HTO_OMMA1343</t>
  </si>
  <si>
    <t>HTO_OMMA1730</t>
  </si>
  <si>
    <t>HTO_OMMA0659</t>
  </si>
  <si>
    <t>HTO_OMMA1733</t>
  </si>
  <si>
    <t>HTO_OMMA0658</t>
  </si>
  <si>
    <t>HTO_OMMA2101</t>
  </si>
  <si>
    <t>HTO_OMMA1005</t>
  </si>
  <si>
    <t>HTO_OMMA2460</t>
  </si>
  <si>
    <t>HTO_OMMA2100</t>
  </si>
  <si>
    <t>HTO_OMMA1004</t>
  </si>
  <si>
    <t>MU1350</t>
  </si>
  <si>
    <t>HTO_OMMA2892</t>
  </si>
  <si>
    <t>HTO_OMMA1347</t>
  </si>
  <si>
    <t>HTO_OMMA0283</t>
  </si>
  <si>
    <t>HTO_OMMA2099</t>
  </si>
  <si>
    <t>HTO_OMMA3002</t>
  </si>
  <si>
    <t>HTO_OMMA1732</t>
  </si>
  <si>
    <t>MU6098</t>
  </si>
  <si>
    <t>MU1099</t>
  </si>
  <si>
    <t>HTO_OMMA0286</t>
  </si>
  <si>
    <t>MU1298</t>
  </si>
  <si>
    <t>MU1375</t>
  </si>
  <si>
    <t>MU0825</t>
  </si>
  <si>
    <t>HTO_OMMA1677</t>
  </si>
  <si>
    <t>HTO_OMMA1437</t>
  </si>
  <si>
    <t>HTO_OMMA1816</t>
  </si>
  <si>
    <t>HTO_OMMA1436</t>
  </si>
  <si>
    <t>HTO_OMMA0244</t>
  </si>
  <si>
    <t>HTO_OMMA1089</t>
  </si>
  <si>
    <t>MU0480</t>
  </si>
  <si>
    <t>HTO_OMMA0242</t>
  </si>
  <si>
    <t>HTO_OMMA1690</t>
  </si>
  <si>
    <t>HTO_OMMA0007</t>
  </si>
  <si>
    <t>HTO_OMMA0971</t>
  </si>
  <si>
    <t>HTO_OMMA2786</t>
  </si>
  <si>
    <t>HTO_OMMA2057</t>
  </si>
  <si>
    <t>HTO_OMMA2446</t>
  </si>
  <si>
    <t>HTO_OMMA1319</t>
  </si>
  <si>
    <t>HTO_OMMA2784</t>
  </si>
  <si>
    <t>HTO_OMMA2059</t>
  </si>
  <si>
    <t>HTO_OMMA2787</t>
  </si>
  <si>
    <t>MU1023</t>
  </si>
  <si>
    <t>HTO_OMMA0245</t>
  </si>
  <si>
    <t>HTO_OMMA0637</t>
  </si>
  <si>
    <t>HTO_OMMA0246</t>
  </si>
  <si>
    <t>HTO_OMMA1301</t>
  </si>
  <si>
    <t>HTO_OMMA2427</t>
  </si>
  <si>
    <t>HTO_OMMA2428</t>
  </si>
  <si>
    <t>HTO_OMMA0243</t>
  </si>
  <si>
    <t>HTO_OMMA2447</t>
  </si>
  <si>
    <t>HTO_OMMA2445</t>
  </si>
  <si>
    <t>HTO_OMMA2785</t>
  </si>
  <si>
    <t>HTO_OMMA0638</t>
  </si>
  <si>
    <t>HTO_OMMA2767</t>
  </si>
  <si>
    <t>HTO_OMMA0639</t>
  </si>
  <si>
    <t>HTO_OMMA0717</t>
  </si>
  <si>
    <t>HTO_OMMA2429</t>
  </si>
  <si>
    <t>HTO_OMMA0984</t>
  </si>
  <si>
    <t>HTO_OMMA1313</t>
  </si>
  <si>
    <t>HTO_OMMA2430</t>
  </si>
  <si>
    <t>HTO_OMMA2060</t>
  </si>
  <si>
    <t>HTO_OMMA1291</t>
  </si>
  <si>
    <t>MU1242</t>
  </si>
  <si>
    <t>MU5911</t>
  </si>
  <si>
    <t>MU1159</t>
  </si>
  <si>
    <t>MU1162</t>
  </si>
  <si>
    <t>SMU6163</t>
  </si>
  <si>
    <t>MU1347</t>
  </si>
  <si>
    <t>MU1352</t>
  </si>
  <si>
    <t>HTO_OMMA1676</t>
  </si>
  <si>
    <t>HTO_OMMA2757</t>
  </si>
  <si>
    <t>HTO_OMMA1292</t>
  </si>
  <si>
    <t>HTO_OMMA0228</t>
  </si>
  <si>
    <t>HTO_OMMA1692</t>
  </si>
  <si>
    <t>HTO_OMMA0606</t>
  </si>
  <si>
    <t>HTO_OMMA1473</t>
  </si>
  <si>
    <t>HTO_OMMA2567</t>
  </si>
  <si>
    <t>OO MU5905</t>
  </si>
  <si>
    <t>Building Owner</t>
  </si>
  <si>
    <t>OO MU5921</t>
  </si>
  <si>
    <t>HTO_OMMA0252</t>
  </si>
  <si>
    <t>HTO_OMMA2218</t>
  </si>
  <si>
    <t>MU5910</t>
  </si>
  <si>
    <t>HTO_OMMA0402</t>
  </si>
  <si>
    <t>HTO_OMMA2566</t>
  </si>
  <si>
    <t>HTO_OMMA1850</t>
  </si>
  <si>
    <t>HTO_OMMA0054</t>
  </si>
  <si>
    <t>HTO_OMMA1851</t>
  </si>
  <si>
    <t>HTO_OMMA2237</t>
  </si>
  <si>
    <t>MU0282</t>
  </si>
  <si>
    <t>HTO_OMMA1854</t>
  </si>
  <si>
    <t>HTO_OMMA1855</t>
  </si>
  <si>
    <t>HTO_OMMA0755</t>
  </si>
  <si>
    <t>HTO_OMMA0754</t>
  </si>
  <si>
    <t>HTO_OMMA0756</t>
  </si>
  <si>
    <t>HTO_OMMA2568</t>
  </si>
  <si>
    <t>HTO_OMMA1856</t>
  </si>
  <si>
    <t>HTO_OMMA2569</t>
  </si>
  <si>
    <t>HTO_OMMA0757</t>
  </si>
  <si>
    <t>HTO_OMMA1474</t>
  </si>
  <si>
    <t>HTO_OMMA1456</t>
  </si>
  <si>
    <t>HTO_OMMA0006</t>
  </si>
  <si>
    <t>HTO_OMMA1112</t>
  </si>
  <si>
    <t>HTO_OMMA2556</t>
  </si>
  <si>
    <t>HTO_OMMA0357</t>
  </si>
  <si>
    <t>HTO_OMMA0261</t>
  </si>
  <si>
    <t>HTO_OMMA2195</t>
  </si>
  <si>
    <t>HTO_OMMA2436</t>
  </si>
  <si>
    <t>OO MU5809</t>
  </si>
  <si>
    <t>MU1222</t>
  </si>
  <si>
    <t>Vodafone_MU5068</t>
  </si>
  <si>
    <t>MU0525</t>
  </si>
  <si>
    <t>Ooredoo (MU5815)</t>
  </si>
  <si>
    <t>HTO_OMMA1853</t>
  </si>
  <si>
    <t>OO_MU5816</t>
  </si>
  <si>
    <t>HTO_OMMA1499</t>
  </si>
  <si>
    <t>HTO_OMMA0421</t>
  </si>
  <si>
    <t>HTO_OMMA2583</t>
  </si>
  <si>
    <t>HTO_OMMA1876</t>
  </si>
  <si>
    <t>MU0724</t>
  </si>
  <si>
    <t>HTO_OMMA0766</t>
  </si>
  <si>
    <t>HTO_OMMA1501</t>
  </si>
  <si>
    <t>HTO_OMMA1875</t>
  </si>
  <si>
    <t>HTO_OMMA1873</t>
  </si>
  <si>
    <t>NMU1092</t>
  </si>
  <si>
    <t>MU1114</t>
  </si>
  <si>
    <t>MU1095</t>
  </si>
  <si>
    <t>HTO_OMMA0994</t>
  </si>
  <si>
    <t>HTO_OMMA2528</t>
  </si>
  <si>
    <t>HTO_OMMA1812</t>
  </si>
  <si>
    <t>HTO_OMMA1703</t>
  </si>
  <si>
    <t>MU0324</t>
  </si>
  <si>
    <t>MU1154</t>
  </si>
  <si>
    <t>HTO_OMMA2529</t>
  </si>
  <si>
    <t>HTO_OMMA0004</t>
  </si>
  <si>
    <t>HTO_OMMA2783</t>
  </si>
  <si>
    <t>MU0388</t>
  </si>
  <si>
    <t>HTO_OMMA2189</t>
  </si>
  <si>
    <t>HTO_OMMA1433</t>
  </si>
  <si>
    <t>HTO_OMMA2527</t>
  </si>
  <si>
    <t>HTO_OMMA0353</t>
  </si>
  <si>
    <t>HTO_OMMA1432</t>
  </si>
  <si>
    <t>HTO_OMMA0715</t>
  </si>
  <si>
    <t>HTO_OMMA1430</t>
  </si>
  <si>
    <t>HTO_OMMA0001</t>
  </si>
  <si>
    <t>HTO_OMMA2076</t>
  </si>
  <si>
    <t xml:space="preserve">MU0819 </t>
  </si>
  <si>
    <t>HTO_OMMA1811</t>
  </si>
  <si>
    <t>HTO_OMMA2098</t>
  </si>
  <si>
    <t>OTC - MU003</t>
  </si>
  <si>
    <t>HTO_OMMA1664</t>
  </si>
  <si>
    <t>HTO_OMMA0995</t>
  </si>
  <si>
    <t>OTC - MU690</t>
  </si>
  <si>
    <t>HTO_OMMA2451</t>
  </si>
  <si>
    <t>HTO_OMMA2905</t>
  </si>
  <si>
    <t>HTO_OMMA1695</t>
  </si>
  <si>
    <t>HTO_OMMA0712</t>
  </si>
  <si>
    <t>MU0778</t>
  </si>
  <si>
    <t>HTO_OMMA0635</t>
  </si>
  <si>
    <t>MU0177</t>
  </si>
  <si>
    <t>HTO_OMMA1649</t>
  </si>
  <si>
    <t>HTO_OMMA2190</t>
  </si>
  <si>
    <t>HTO_OMMA2026</t>
  </si>
  <si>
    <t>MU133</t>
  </si>
  <si>
    <t>MU1326</t>
  </si>
  <si>
    <t>MU1381</t>
  </si>
  <si>
    <t>OTC - MU304</t>
  </si>
  <si>
    <t>HTO_OMMA2748</t>
  </si>
  <si>
    <t>MU5922</t>
  </si>
  <si>
    <t>HTO_OMMA2032</t>
  </si>
  <si>
    <t>OTC - MU026</t>
  </si>
  <si>
    <t>HTO_OMMA0236</t>
  </si>
  <si>
    <t>HTO_OMMA1667</t>
  </si>
  <si>
    <t>HTO_OMMA0963</t>
  </si>
  <si>
    <t>OTC - MU490</t>
  </si>
  <si>
    <t>HTO_OMMA0966</t>
  </si>
  <si>
    <t>HTO_OMMA1682</t>
  </si>
  <si>
    <t>MU0719</t>
  </si>
  <si>
    <t>HTO_OMMA0964</t>
  </si>
  <si>
    <t>HTO_OMMA1286</t>
  </si>
  <si>
    <t>HTO_OMMA0237</t>
  </si>
  <si>
    <t>MU1153</t>
  </si>
  <si>
    <t>HTO_OMMA2747</t>
  </si>
  <si>
    <t>HTO_OMMA0621</t>
  </si>
  <si>
    <t>HTO_OMMA0946</t>
  </si>
  <si>
    <t>HTO_OMMA1668</t>
  </si>
  <si>
    <t>HTO_OMMA2553</t>
  </si>
  <si>
    <t>HTO_OMMA1111</t>
  </si>
  <si>
    <t>HTO_OMMA1455</t>
  </si>
  <si>
    <t>HTO_OMMA2571</t>
  </si>
  <si>
    <t>HTO_OMMA0403</t>
  </si>
  <si>
    <t>HTO_OMMA0743</t>
  </si>
  <si>
    <t>HTO_OMMA1852</t>
  </si>
  <si>
    <t>HTO_OMMA2552</t>
  </si>
  <si>
    <t>HTO_OMMA0053</t>
  </si>
  <si>
    <t>HTO_OMMA0744</t>
  </si>
  <si>
    <t>HTO_OMMA2554</t>
  </si>
  <si>
    <t>HTO_OMMA0420</t>
  </si>
  <si>
    <t>HTO_OMMA1838</t>
  </si>
  <si>
    <t>HTO_OMMA2217</t>
  </si>
  <si>
    <t>HTO_OMMA1285</t>
  </si>
  <si>
    <t>HTO_OMMA1858</t>
  </si>
  <si>
    <t>HTO_OMMA2420</t>
  </si>
  <si>
    <t>HTO_OMMA1140</t>
  </si>
  <si>
    <t>HTO_OMMA2404</t>
  </si>
  <si>
    <t>MU1248</t>
  </si>
  <si>
    <t>HTO_OMMA2927</t>
  </si>
  <si>
    <t>SMU1250</t>
  </si>
  <si>
    <t>SMU1249</t>
  </si>
  <si>
    <t>MU0257</t>
  </si>
  <si>
    <t>HTO_OMMA1026</t>
  </si>
  <si>
    <t>HTO_OMMA2931</t>
  </si>
  <si>
    <t>OTC - MU412</t>
  </si>
  <si>
    <t>SH0183</t>
  </si>
  <si>
    <t>PDO</t>
  </si>
  <si>
    <t>SH0184</t>
  </si>
  <si>
    <t>HTO_OMSN1394</t>
  </si>
  <si>
    <t>HTO_OMSN2505</t>
  </si>
  <si>
    <t>HTO_OMSN2861</t>
  </si>
  <si>
    <t>DA0046</t>
  </si>
  <si>
    <t>HTO_OMSN1395</t>
  </si>
  <si>
    <t>HTO_OMSN1066</t>
  </si>
  <si>
    <t>HTO_OMSN2864</t>
  </si>
  <si>
    <t>HTO_OMSN1784</t>
  </si>
  <si>
    <t>HTO_OMSN1403</t>
  </si>
  <si>
    <t>HTO_OMSN1402</t>
  </si>
  <si>
    <t>HTO_OMSN1401</t>
  </si>
  <si>
    <t>HTO_OMSN0322</t>
  </si>
  <si>
    <t>SH0090</t>
  </si>
  <si>
    <t>HTO_OMSN1782</t>
  </si>
  <si>
    <t>HTO_OMSN1058</t>
  </si>
  <si>
    <t>HTO_OMSN2146</t>
  </si>
  <si>
    <t>HTO_OMSN1065</t>
  </si>
  <si>
    <t>HTO_OMSN1781</t>
  </si>
  <si>
    <t>HTO_OMSN1779</t>
  </si>
  <si>
    <t>HTO_OMSN0703</t>
  </si>
  <si>
    <t>HTO_OMSN1780</t>
  </si>
  <si>
    <t>HTO_OMSN1061</t>
  </si>
  <si>
    <t>HTO_OMSN2862</t>
  </si>
  <si>
    <t>HTO_OMSN2147</t>
  </si>
  <si>
    <t>HTO_OMSN0701</t>
  </si>
  <si>
    <t>HTO_OMSN1060</t>
  </si>
  <si>
    <t>HTO_OMSN1400</t>
  </si>
  <si>
    <t>HTO_OMSN2148</t>
  </si>
  <si>
    <t>HTO_OMSN1399</t>
  </si>
  <si>
    <t>HTO_OMSN1397</t>
  </si>
  <si>
    <t>HTO_OMSN2149</t>
  </si>
  <si>
    <t>HTO_OMSN1064</t>
  </si>
  <si>
    <t>HTO_OMSN1783</t>
  </si>
  <si>
    <t>HTO_OMSN1396</t>
  </si>
  <si>
    <t>HTO_OMSN1063</t>
  </si>
  <si>
    <t>HTO_OMSN0702</t>
  </si>
  <si>
    <t>HTO_OMSN2507</t>
  </si>
  <si>
    <t>DA1029</t>
  </si>
  <si>
    <t>HTO_OMSN1059</t>
  </si>
  <si>
    <t>HTO_OMSN1398</t>
  </si>
  <si>
    <t>HTO_OMSN1062</t>
  </si>
  <si>
    <t>HTO_OMSN2504</t>
  </si>
  <si>
    <t>HTO_OMSN2863</t>
  </si>
  <si>
    <t>HTO_OMSN2506</t>
  </si>
  <si>
    <t>HTO_OMSN1404</t>
  </si>
  <si>
    <t>HTO_OMSN2145</t>
  </si>
  <si>
    <t>HTO_OMSN0324</t>
  </si>
  <si>
    <t>HTO_OMSN0325</t>
  </si>
  <si>
    <t>HTO_OMSN2153</t>
  </si>
  <si>
    <t>HTO_OMSN1786</t>
  </si>
  <si>
    <t>HTO_OMSN2152</t>
  </si>
  <si>
    <t>HTO_OMSN2154</t>
  </si>
  <si>
    <t>HTO_OMSN1405</t>
  </si>
  <si>
    <t>HTO_OMSN1785</t>
  </si>
  <si>
    <t>OTC - SH103</t>
  </si>
  <si>
    <t>HTO_OMSN2508</t>
  </si>
  <si>
    <t>HTO_OMSN0706</t>
  </si>
  <si>
    <t>SH1053</t>
  </si>
  <si>
    <t>HTO_OMSN2151</t>
  </si>
  <si>
    <t>SSH0217</t>
  </si>
  <si>
    <t>SDA1058</t>
  </si>
  <si>
    <t>SSH1054</t>
  </si>
  <si>
    <t>OTC - SH099</t>
  </si>
  <si>
    <t>OTC - SH101</t>
  </si>
  <si>
    <t>OTC - SH098</t>
  </si>
  <si>
    <t>OTC-SH143</t>
  </si>
  <si>
    <t>HTO_OMWU1067</t>
  </si>
  <si>
    <t>HTO_OMWU0705</t>
  </si>
  <si>
    <t>HTO_OMWU2865</t>
  </si>
  <si>
    <t>OTC - WU001</t>
  </si>
  <si>
    <t>OTC - WU126</t>
  </si>
  <si>
    <t>HTO_OMSN2750</t>
  </si>
  <si>
    <t>HTO_OMSS2036</t>
  </si>
  <si>
    <t>HTO_OMSS1670</t>
  </si>
  <si>
    <t>HTO_OMSS0947</t>
  </si>
  <si>
    <t>HTO_OMSS0950</t>
  </si>
  <si>
    <t>HTO_OMSS1672</t>
  </si>
  <si>
    <t>HTO_OMSS0603</t>
  </si>
  <si>
    <t>HTO_OMSS2405</t>
  </si>
  <si>
    <t>HTO_OMSS1671</t>
  </si>
  <si>
    <t>HTO_OMSS2038</t>
  </si>
  <si>
    <t>HTO_OMSS2753</t>
  </si>
  <si>
    <t>HTO_OMSS1289</t>
  </si>
  <si>
    <t>HTO_OMSS0953</t>
  </si>
  <si>
    <t>HTO_OMSS0952</t>
  </si>
  <si>
    <t>HTO_OMSS0948</t>
  </si>
  <si>
    <t>SSH0200</t>
  </si>
  <si>
    <t>HTO_OMSS0951</t>
  </si>
  <si>
    <t>HTO_OMSS2037</t>
  </si>
  <si>
    <t>HTO_OMSS2751</t>
  </si>
  <si>
    <t>HTO_OMSS2752</t>
  </si>
  <si>
    <t>HTO_OMSS2406</t>
  </si>
  <si>
    <t>SSH0208</t>
  </si>
  <si>
    <t>HTO_OMSS0225</t>
  </si>
  <si>
    <t>HTO_OMSS0226</t>
  </si>
  <si>
    <t>HTO_OMSS0949</t>
  </si>
  <si>
    <t>SH1045</t>
  </si>
  <si>
    <t>HTO_OMSS2035</t>
  </si>
  <si>
    <t>SH0065</t>
  </si>
  <si>
    <t>HTO_OMSS1673</t>
  </si>
  <si>
    <t>HTO_OMSS0604</t>
  </si>
  <si>
    <t>HTO_OMSS2039</t>
  </si>
  <si>
    <t>SSH0213</t>
  </si>
  <si>
    <t>OTC - SH010</t>
  </si>
  <si>
    <t>OTC - SH011</t>
  </si>
  <si>
    <t>SSH0207</t>
  </si>
  <si>
    <t>SSH0209</t>
  </si>
  <si>
    <t>OTC-SH1135</t>
  </si>
  <si>
    <t>OTC-SH144</t>
  </si>
  <si>
    <t>SH1005</t>
  </si>
  <si>
    <t>OTC - SH148</t>
  </si>
  <si>
    <t>HTO_OMJA1787</t>
  </si>
  <si>
    <t>HTO_OMJA1788</t>
  </si>
  <si>
    <t>HTO_OMJA0327</t>
  </si>
  <si>
    <t>HTO_OMJA0326</t>
  </si>
  <si>
    <t>HTO_OMJA0707</t>
  </si>
  <si>
    <t>HTO_OMJA2165</t>
  </si>
  <si>
    <t>HTO_OMJA1406</t>
  </si>
  <si>
    <t>HTO_OMJA1792</t>
  </si>
  <si>
    <t>HTO_OMJA2870</t>
  </si>
  <si>
    <t>HTO_OMJA2163</t>
  </si>
  <si>
    <t>HTO_OMJA1413</t>
  </si>
  <si>
    <t>OTC - DO093</t>
  </si>
  <si>
    <t>HTO_OMWU0328</t>
  </si>
  <si>
    <t>WU3730</t>
  </si>
  <si>
    <t>WU0758</t>
  </si>
  <si>
    <t>WU0795</t>
  </si>
  <si>
    <t>SSF</t>
  </si>
  <si>
    <t>HTO_OMWU2254</t>
  </si>
  <si>
    <t>HTO_OMWU2994</t>
  </si>
  <si>
    <t>HTO_OMWU0768</t>
  </si>
  <si>
    <t>HTO_OMWU1515</t>
  </si>
  <si>
    <t>HTO_OMWU0085</t>
  </si>
  <si>
    <t>HTO_OMWU0787</t>
  </si>
  <si>
    <t>HTO_OMWU1514</t>
  </si>
  <si>
    <t>HTO_OMWU0084</t>
  </si>
  <si>
    <t>HTO_OMWU0785</t>
  </si>
  <si>
    <t>HTO_OMWU2603</t>
  </si>
  <si>
    <t>HTO_OMWU2266</t>
  </si>
  <si>
    <t>HTO_OMWU1793</t>
  </si>
  <si>
    <t>HTO_OMWU2604</t>
  </si>
  <si>
    <t>WU0740</t>
  </si>
  <si>
    <t>HTO_OMWU0331</t>
  </si>
  <si>
    <t>OTC - WU062</t>
  </si>
  <si>
    <t>WU0806</t>
  </si>
  <si>
    <t>CCED</t>
  </si>
  <si>
    <t>SDA1094</t>
  </si>
  <si>
    <t>HTO_OMSN0803</t>
  </si>
  <si>
    <t>HTO_OMSN0804</t>
  </si>
  <si>
    <t>HTO_OMSN2280</t>
  </si>
  <si>
    <t>HTO_OMSN2623</t>
  </si>
  <si>
    <t>HTO_OMSN0806</t>
  </si>
  <si>
    <t>HTO_OMSN1920</t>
  </si>
  <si>
    <t>HTO_OMSN0455</t>
  </si>
  <si>
    <t>HTO_OMSN1918</t>
  </si>
  <si>
    <t>HTO_OMSN2298</t>
  </si>
  <si>
    <t>SH0142</t>
  </si>
  <si>
    <t>HTO_OMSN0113</t>
  </si>
  <si>
    <t>HTO_OMSN0095</t>
  </si>
  <si>
    <t>HTO_OMSN0099</t>
  </si>
  <si>
    <t>HTO_OMSN0110</t>
  </si>
  <si>
    <t>HTO_OMSN0098</t>
  </si>
  <si>
    <t>HTO_OMSN0100</t>
  </si>
  <si>
    <t>HTO_OMSN1919</t>
  </si>
  <si>
    <t>HTO_OMSN2624</t>
  </si>
  <si>
    <t>HTO_OMSN0823</t>
  </si>
  <si>
    <t>HTO_OMSN2282</t>
  </si>
  <si>
    <t>HTO_OMSN0096</t>
  </si>
  <si>
    <t>HTO_OMSN1904</t>
  </si>
  <si>
    <t>HTO_OMSN0111</t>
  </si>
  <si>
    <t>HTO_OMSN1176</t>
  </si>
  <si>
    <t>HTO_OMSN0805</t>
  </si>
  <si>
    <t>HTO_OMSN2638</t>
  </si>
  <si>
    <t>HTO_OMSN2283</t>
  </si>
  <si>
    <t>HTO_OMSN0097</t>
  </si>
  <si>
    <t>HTO_OMSN0456</t>
  </si>
  <si>
    <t>HTO_OMSN1529</t>
  </si>
  <si>
    <t>HTO_OMSN0454</t>
  </si>
  <si>
    <t>HTO_OMSN0822</t>
  </si>
  <si>
    <t>HTO_OMSN0821</t>
  </si>
  <si>
    <t>SH0003</t>
  </si>
  <si>
    <t>HTO_OMSN2945</t>
  </si>
  <si>
    <t>SH0128</t>
  </si>
  <si>
    <t>HTO_OMSN2625</t>
  </si>
  <si>
    <t>HTO_OMSN2284</t>
  </si>
  <si>
    <t>SH0107</t>
  </si>
  <si>
    <t>HTO_OMSN1903</t>
  </si>
  <si>
    <t>HTO_OMSN1164</t>
  </si>
  <si>
    <t>HTO_OMSN2281</t>
  </si>
  <si>
    <t>HTO_OMSN0112</t>
  </si>
  <si>
    <t>SH0222</t>
  </si>
  <si>
    <t>SH1003</t>
  </si>
  <si>
    <t>HTO_OMSN2279</t>
  </si>
  <si>
    <t>HTO_OMSN0453</t>
  </si>
  <si>
    <t>HTO_OMSN1922</t>
  </si>
  <si>
    <t>HTO_OMSN2480</t>
  </si>
  <si>
    <t>SH0064</t>
  </si>
  <si>
    <t>SSH0220</t>
  </si>
  <si>
    <t>OTC - SH009</t>
  </si>
  <si>
    <t>SH0283</t>
  </si>
  <si>
    <t>HTO_OMSN0472</t>
  </si>
  <si>
    <t>SH1046</t>
  </si>
  <si>
    <t>6</t>
  </si>
  <si>
    <t>DA0100</t>
  </si>
  <si>
    <t>DA0141</t>
  </si>
  <si>
    <t>HTO_OMDA0559</t>
  </si>
  <si>
    <t>HTO_OMDA0193</t>
  </si>
  <si>
    <t>HTO_OMDA0581</t>
  </si>
  <si>
    <t>HTO_OMDA2734</t>
  </si>
  <si>
    <t>HTO_OMDA0933</t>
  </si>
  <si>
    <t>OTC - SH007</t>
  </si>
  <si>
    <t>OTC - DK231</t>
  </si>
  <si>
    <t>DA1149</t>
  </si>
  <si>
    <t>HTO_OMSN1057</t>
  </si>
  <si>
    <t>HTO_OMSN0917</t>
  </si>
  <si>
    <t>HTO_OMSN2390</t>
  </si>
  <si>
    <t>HTO_OMSN0704</t>
  </si>
  <si>
    <t>HTO_OMSN2503</t>
  </si>
  <si>
    <t>HTO_OMSN2150</t>
  </si>
  <si>
    <t>HTO_OMSN0916</t>
  </si>
  <si>
    <t>HTO_OMSN1657</t>
  </si>
  <si>
    <t>HTO_OMSN2733</t>
  </si>
  <si>
    <t>HTO_OMSN2372</t>
  </si>
  <si>
    <t>HTO_OMSN2731</t>
  </si>
  <si>
    <t>HTO_OMSN1272</t>
  </si>
  <si>
    <t>HTO_OMSN2716</t>
  </si>
  <si>
    <t>HTO_OMSN2732</t>
  </si>
  <si>
    <t>HTO_OMSN0213</t>
  </si>
  <si>
    <t>HTO_OMSN0932</t>
  </si>
  <si>
    <t>HTO_OMSN1260</t>
  </si>
  <si>
    <t>SH0042</t>
  </si>
  <si>
    <t>HTO_OMSN2718</t>
  </si>
  <si>
    <t>HTO_OMSN2717</t>
  </si>
  <si>
    <t>HTO_OMSN1261</t>
  </si>
  <si>
    <t>HTO_OMSN2389</t>
  </si>
  <si>
    <t>HTO_OMSN1645</t>
  </si>
  <si>
    <t>HTO_OMSN0578</t>
  </si>
  <si>
    <t>HTO_OMSN2005</t>
  </si>
  <si>
    <t>HTO_OMSN0577</t>
  </si>
  <si>
    <t>HTO_OMSN0576</t>
  </si>
  <si>
    <t>HTO_OMSN1274</t>
  </si>
  <si>
    <t>HTO_OMSN0915</t>
  </si>
  <si>
    <t>HTO_OMSN2388</t>
  </si>
  <si>
    <t>HTO_OMSN1644</t>
  </si>
  <si>
    <t>HTO_OMSN1273</t>
  </si>
  <si>
    <t>HTO_OMSN3059</t>
  </si>
  <si>
    <t>HTO_OMSN2016</t>
  </si>
  <si>
    <t>HTO_OMSN2992</t>
  </si>
  <si>
    <t>HTO_OMSN0579</t>
  </si>
  <si>
    <t>HTO_OMSN1778</t>
  </si>
  <si>
    <t>HTO_OMSN0560</t>
  </si>
  <si>
    <t>HTO_OMSN2019</t>
  </si>
  <si>
    <t>HTO_OMSN1658</t>
  </si>
  <si>
    <t>HTO_OMSN0214</t>
  </si>
  <si>
    <t>HTO_OMSN2715</t>
  </si>
  <si>
    <t>HTO_OMSN0580</t>
  </si>
  <si>
    <t>OTC - SH138</t>
  </si>
  <si>
    <t>HTO_OMSN1275</t>
  </si>
  <si>
    <t>HTO_OMSN1659</t>
  </si>
  <si>
    <t>HTO_OMSN2393</t>
  </si>
  <si>
    <t>HTO_OMSN2017</t>
  </si>
  <si>
    <t>HTO_OMSN2391</t>
  </si>
  <si>
    <t>HTO_OMSN1288</t>
  </si>
  <si>
    <t>HTO_OMSN2394</t>
  </si>
  <si>
    <t>HTO_OMSN2018</t>
  </si>
  <si>
    <t>HTO_OMSN1276</t>
  </si>
  <si>
    <t>HTO_OMSN2735</t>
  </si>
  <si>
    <t>HTO_OMSN2392</t>
  </si>
  <si>
    <t>SH0039</t>
  </si>
  <si>
    <t>OTC - SH008</t>
  </si>
  <si>
    <t>OTC-SH116</t>
  </si>
  <si>
    <t>OTC - SH097</t>
  </si>
  <si>
    <t>OTC - SH104</t>
  </si>
  <si>
    <t>OTC - SH105</t>
  </si>
  <si>
    <t>OTC - SH096</t>
  </si>
  <si>
    <t>OTC - SH107</t>
  </si>
  <si>
    <t>OTC - SH106</t>
  </si>
  <si>
    <t>OTC - SH145</t>
  </si>
  <si>
    <t>OTC - SH142</t>
  </si>
  <si>
    <t>HTO_OMJA2157</t>
  </si>
  <si>
    <t>HTO_OMJA0708</t>
  </si>
  <si>
    <t>HTO_OMJA1407</t>
  </si>
  <si>
    <t>HTO_OMJA2156</t>
  </si>
  <si>
    <t>DF0078</t>
  </si>
  <si>
    <t>HTO_OMJA1408</t>
  </si>
  <si>
    <t>HTO_OMJA2408</t>
  </si>
  <si>
    <t>HTO_OMJA2407</t>
  </si>
  <si>
    <t>DF0082</t>
  </si>
  <si>
    <t>HTO_OMJA1418</t>
  </si>
  <si>
    <t>HTO_OMJA1368</t>
  </si>
  <si>
    <t>HTO_OMJA1415</t>
  </si>
  <si>
    <t>HTO_OMWU2586</t>
  </si>
  <si>
    <t>WU0736</t>
  </si>
  <si>
    <t>HTO_OMWU3045</t>
  </si>
  <si>
    <t>HTO_OMWU1790</t>
  </si>
  <si>
    <t>HTO_OMWU2251</t>
  </si>
  <si>
    <t>HTO_OMWU0069</t>
  </si>
  <si>
    <t>HTO_OMWU1502</t>
  </si>
  <si>
    <t>HTO_OMWU2585</t>
  </si>
  <si>
    <t>WU0718</t>
  </si>
  <si>
    <t>HTO_OMWU2267</t>
  </si>
  <si>
    <t>HTO_OMWU2426</t>
  </si>
  <si>
    <t>HTO_OMWU2871</t>
  </si>
  <si>
    <t>WU0753</t>
  </si>
  <si>
    <t>HTO_OMWU0330</t>
  </si>
  <si>
    <t>HTO_OMSS0459</t>
  </si>
  <si>
    <t>HTO_OMSS1908</t>
  </si>
  <si>
    <t>HTO_OMSS1165</t>
  </si>
  <si>
    <t>SH0051</t>
  </si>
  <si>
    <t>HTO_OMSS0809</t>
  </si>
  <si>
    <t>SH0147</t>
  </si>
  <si>
    <t>HTO_OMSS1535</t>
  </si>
  <si>
    <t>HTO_OMSS2285</t>
  </si>
  <si>
    <t>SH0054</t>
  </si>
  <si>
    <t>HTO_OMSS1537</t>
  </si>
  <si>
    <t>HTO_OMSS1536</t>
  </si>
  <si>
    <t>HTO_OMSS1533</t>
  </si>
  <si>
    <t>HTO_OMSS0102</t>
  </si>
  <si>
    <t>HTO_OMSS1167</t>
  </si>
  <si>
    <t>HTO_OMSS0810</t>
  </si>
  <si>
    <t>HTO_OMSS0103</t>
  </si>
  <si>
    <t>HTO_OMSS2286</t>
  </si>
  <si>
    <t>HTO_OMSS0808</t>
  </si>
  <si>
    <t>HTO_OMSS1166</t>
  </si>
  <si>
    <t>HTO_OMSS2629</t>
  </si>
  <si>
    <t>HTO_OMSS0460</t>
  </si>
  <si>
    <t>SH0141</t>
  </si>
  <si>
    <t>HTO_OMSS1909</t>
  </si>
  <si>
    <t>HTO_OMSS0825</t>
  </si>
  <si>
    <t>HTO_OMSS2640</t>
  </si>
  <si>
    <t>HTO_OMSS1907</t>
  </si>
  <si>
    <t>HTO_OMSS2287</t>
  </si>
  <si>
    <t>HTO_OMSS2628</t>
  </si>
  <si>
    <t>HTO_OMSS2626</t>
  </si>
  <si>
    <t>SH0205</t>
  </si>
  <si>
    <t>HTO_OMSS1552</t>
  </si>
  <si>
    <t>SHTR9002</t>
  </si>
  <si>
    <t>SH0112</t>
  </si>
  <si>
    <t>SH0110</t>
  </si>
  <si>
    <t>HTO_OMSS0119</t>
  </si>
  <si>
    <t>HTO_OMSS0476</t>
  </si>
  <si>
    <t>HTO_OMSS0826</t>
  </si>
  <si>
    <t>OTC - SH131</t>
  </si>
  <si>
    <t>HTO_OMSS2301</t>
  </si>
  <si>
    <t>SH0204</t>
  </si>
  <si>
    <t>OTC - SH136</t>
  </si>
  <si>
    <t>HTO_OMSS1553</t>
  </si>
  <si>
    <t>SSH0198</t>
  </si>
  <si>
    <t>OTC - SH012</t>
  </si>
  <si>
    <t>OTC-SH132</t>
  </si>
  <si>
    <t>SSH1041</t>
  </si>
  <si>
    <t>OTC - SH127</t>
  </si>
  <si>
    <t>OTC - SH110</t>
  </si>
  <si>
    <t>OTC - SH108</t>
  </si>
  <si>
    <t>SH0371</t>
  </si>
  <si>
    <t>HTO_OMJA2155</t>
  </si>
  <si>
    <t>OTC - DO078</t>
  </si>
  <si>
    <t>HTO_OMWU0040</t>
  </si>
  <si>
    <t>HTO_OMWU1114</t>
  </si>
  <si>
    <t>HTO_OMWU1845</t>
  </si>
  <si>
    <t>HTO_OMWU1843</t>
  </si>
  <si>
    <t>HTO_OMWU1844</t>
  </si>
  <si>
    <t>HTO_OMWU1458</t>
  </si>
  <si>
    <t>HTO_OMWU0405</t>
  </si>
  <si>
    <t>HTO_OMWU1409</t>
  </si>
  <si>
    <t>HTO_OMWU2510</t>
  </si>
  <si>
    <t>HTO_OMWU2509</t>
  </si>
  <si>
    <t>HTO_OMWU1459</t>
  </si>
  <si>
    <t>OTC - WU077</t>
  </si>
  <si>
    <t>OTC - WU133</t>
  </si>
  <si>
    <t>HTO_OMWU1862</t>
  </si>
  <si>
    <t>HTO_OMWU1477</t>
  </si>
  <si>
    <t>HTO_OMWU1861</t>
  </si>
  <si>
    <t>HTO_OMWU1478</t>
  </si>
  <si>
    <t>WU1013</t>
  </si>
  <si>
    <t>HTO_OMWU0409</t>
  </si>
  <si>
    <t>HTO_OMWU2868</t>
  </si>
  <si>
    <t>HTO_OMWU0294</t>
  </si>
  <si>
    <t>HTO_OMWU0671</t>
  </si>
  <si>
    <t>HTO_OMWU3030</t>
  </si>
  <si>
    <t>OTC - WU065</t>
  </si>
  <si>
    <t>OTC - WU054</t>
  </si>
  <si>
    <t>OTC - WU066</t>
  </si>
  <si>
    <t>OTC - WU068</t>
  </si>
  <si>
    <t>OTC - WU073</t>
  </si>
  <si>
    <t>OTC - WU075</t>
  </si>
  <si>
    <t>OTC - WU127</t>
  </si>
  <si>
    <t>OTC - WU135</t>
  </si>
  <si>
    <t>HTO_OMMA1434</t>
  </si>
  <si>
    <t>HTO_OMMA2532</t>
  </si>
  <si>
    <t>HTO_OMMA0355</t>
  </si>
  <si>
    <t>HTO_OMMA2937</t>
  </si>
  <si>
    <t>HTO_OMMA2191</t>
  </si>
  <si>
    <t>HTO_OMMA1087</t>
  </si>
  <si>
    <t>HTO_OMMA0354</t>
  </si>
  <si>
    <t>HTO_OMMA1813</t>
  </si>
  <si>
    <t>HTO_OMMA0730</t>
  </si>
  <si>
    <t>HTO_OMMA0731</t>
  </si>
  <si>
    <t>HTO_OMMA1101</t>
  </si>
  <si>
    <t>HTO_OMMA1360</t>
  </si>
  <si>
    <t>HTO_OMSS0233</t>
  </si>
  <si>
    <t>HTO_OMSS0716</t>
  </si>
  <si>
    <t>HTO_OMSS2540</t>
  </si>
  <si>
    <t>HTO_OMSS0615</t>
  </si>
  <si>
    <t>HTO_OMSS2415</t>
  </si>
  <si>
    <t>HTO_OMSS2046</t>
  </si>
  <si>
    <t>HTO_OMSS2202</t>
  </si>
  <si>
    <t>HTO_OMSS1678</t>
  </si>
  <si>
    <t>HTO_OMSS2413</t>
  </si>
  <si>
    <t>HTO_OMSS0614</t>
  </si>
  <si>
    <t>HTO_OMSS0234</t>
  </si>
  <si>
    <t>HTO_OMSS2045</t>
  </si>
  <si>
    <t>HTO_OMSS0613</t>
  </si>
  <si>
    <t>HTO_OMSS2414</t>
  </si>
  <si>
    <t>HTO_OMSS1679</t>
  </si>
  <si>
    <t>HTO_OMSS0356</t>
  </si>
  <si>
    <t>HTO_OMSS1449</t>
  </si>
  <si>
    <t>HTO_OMSS0235</t>
  </si>
  <si>
    <t>HTO_OMSS0375</t>
  </si>
  <si>
    <t>HTO_OMSS2758</t>
  </si>
  <si>
    <t>HTO_OMSS0959</t>
  </si>
  <si>
    <t>HTO_OMSS2047</t>
  </si>
  <si>
    <t>HTO_OMSS2759</t>
  </si>
  <si>
    <t>OTC - M0420</t>
  </si>
  <si>
    <t>HTO_OMSS2541</t>
  </si>
  <si>
    <t>HTO_OMSS1680</t>
  </si>
  <si>
    <t>HTO_OMSS2542</t>
  </si>
  <si>
    <t>HTO_OMSS0732</t>
  </si>
  <si>
    <t>OTC - SH117</t>
  </si>
  <si>
    <t>OTC - SH111</t>
  </si>
  <si>
    <t>OTC - SH133</t>
  </si>
  <si>
    <t>SH0037</t>
  </si>
  <si>
    <t>SH0236</t>
  </si>
  <si>
    <t>SH0052</t>
  </si>
  <si>
    <t>HTO_OMSS0377</t>
  </si>
  <si>
    <t>SH0053</t>
  </si>
  <si>
    <t>SH0095</t>
  </si>
  <si>
    <t>HTO_OMSS2206</t>
  </si>
  <si>
    <t>HTO_OMSS0376</t>
  </si>
  <si>
    <t>HTO_OMSS1832</t>
  </si>
  <si>
    <t>HTO_OMSS0020</t>
  </si>
  <si>
    <t>HTO_OMSS1966</t>
  </si>
  <si>
    <t>HTO_OMSS0022</t>
  </si>
  <si>
    <t>HTO_OMSS0868</t>
  </si>
  <si>
    <t>HTO_OMSS2683</t>
  </si>
  <si>
    <t>HTO_OMSS2205</t>
  </si>
  <si>
    <t>HTO_OMSS0733</t>
  </si>
  <si>
    <t>HTO_OMSS1450</t>
  </si>
  <si>
    <t>HTO_OMSS2543</t>
  </si>
  <si>
    <t>HTO_OMSS0735</t>
  </si>
  <si>
    <t>HTO_OMSS0734</t>
  </si>
  <si>
    <t>HTO_OMSS2203</t>
  </si>
  <si>
    <t>HTO_OMSS1968</t>
  </si>
  <si>
    <t>HTO_OMSS2344</t>
  </si>
  <si>
    <t>HTO_OMSS1594</t>
  </si>
  <si>
    <t>HTO_OMSS1830</t>
  </si>
  <si>
    <t>HTO_OMSS0153</t>
  </si>
  <si>
    <t>HTO_OMSS1593</t>
  </si>
  <si>
    <t>HTO_OMSS2345</t>
  </si>
  <si>
    <t>HTO_OMSS0516</t>
  </si>
  <si>
    <t>HTO_OMSS1967</t>
  </si>
  <si>
    <t>HTO_OMSS2682</t>
  </si>
  <si>
    <t>HTO_OMSS0154</t>
  </si>
  <si>
    <t>HTO_OMSS0869</t>
  </si>
  <si>
    <t>HTO_OMSS2343</t>
  </si>
  <si>
    <t>HTO_OMSS1969</t>
  </si>
  <si>
    <t>HTO_OMSS0515</t>
  </si>
  <si>
    <t>HTO_OMSS1451</t>
  </si>
  <si>
    <t>HTO_OMSS1831</t>
  </si>
  <si>
    <t>HTO_OMSS1215</t>
  </si>
  <si>
    <t>SH0256</t>
  </si>
  <si>
    <t>HTO_OMSS0517</t>
  </si>
  <si>
    <t>HTO_OMSS2946</t>
  </si>
  <si>
    <t>HTO_OMSS0023</t>
  </si>
  <si>
    <t>OTC - SH139</t>
  </si>
  <si>
    <t>HTO_OMZA2409</t>
  </si>
  <si>
    <t>DH1060</t>
  </si>
  <si>
    <t>BP</t>
  </si>
  <si>
    <t>HTO_OMZA2040</t>
  </si>
  <si>
    <t>HTO_OMZA1791</t>
  </si>
  <si>
    <t>HTO_OMZA2511</t>
  </si>
  <si>
    <t>HTO_OMZA1686</t>
  </si>
  <si>
    <t>HTO_OMZA2112</t>
  </si>
  <si>
    <t>DA0144</t>
  </si>
  <si>
    <t>HTO_OMDA0320</t>
  </si>
  <si>
    <t>HTO_OMDA2142</t>
  </si>
  <si>
    <t>DA0017</t>
  </si>
  <si>
    <t>HTO_OMDA1685</t>
  </si>
  <si>
    <t>DA0018</t>
  </si>
  <si>
    <t>HTO_OMDA3029</t>
  </si>
  <si>
    <t>OTC - DK237</t>
  </si>
  <si>
    <t>HTO_OMWU2425</t>
  </si>
  <si>
    <t>HTO_OMWU2161</t>
  </si>
  <si>
    <t>HTO_OMWU3039</t>
  </si>
  <si>
    <t>HTO_OMDA2915</t>
  </si>
  <si>
    <t>HTO_OMJA1453</t>
  </si>
  <si>
    <t>HTO_OMWU2867</t>
  </si>
  <si>
    <t>HTO_OMWU0422</t>
  </si>
  <si>
    <t>HTO_OMWU2923</t>
  </si>
  <si>
    <t>HTO_OMWU2961</t>
  </si>
  <si>
    <t>HTO_OMWU0406</t>
  </si>
  <si>
    <t>HTO_OMWU2911</t>
  </si>
  <si>
    <t>WU1010</t>
  </si>
  <si>
    <t>WU0756</t>
  </si>
  <si>
    <t>HTO_OMWU2160</t>
  </si>
  <si>
    <t>HTO_OMWU2159</t>
  </si>
  <si>
    <t>HTO_OMWU2252</t>
  </si>
  <si>
    <t>HTO_OMWU1143</t>
  </si>
  <si>
    <t>HTO_OMWU1877</t>
  </si>
  <si>
    <t>HTO_OMWU1878</t>
  </si>
  <si>
    <t>HTO_OMWU2587</t>
  </si>
  <si>
    <t>HTO_OMWU1127</t>
  </si>
  <si>
    <t>HTO_OMWU0784</t>
  </si>
  <si>
    <t>HTO_OMWU1128</t>
  </si>
  <si>
    <t>HTO_OMWU1129</t>
  </si>
  <si>
    <t>WU0782</t>
  </si>
  <si>
    <t>HTO_OMWU1126</t>
  </si>
  <si>
    <t>HTO_OMWU0407</t>
  </si>
  <si>
    <t>HTO_OMWU3025</t>
  </si>
  <si>
    <t>HTO_OMWU2573</t>
  </si>
  <si>
    <t>HTO_OMWU2948</t>
  </si>
  <si>
    <t>OTC - WU063</t>
  </si>
  <si>
    <t>WU0787</t>
  </si>
  <si>
    <t>OTC - WU064</t>
  </si>
  <si>
    <t>OTC - WU067</t>
  </si>
  <si>
    <t>OTC - WU053</t>
  </si>
  <si>
    <t>OTC - WU070</t>
  </si>
  <si>
    <t>OTC - WU071</t>
  </si>
  <si>
    <t>OTC - WU076</t>
  </si>
  <si>
    <t>OTC - WU072</t>
  </si>
  <si>
    <t>OTC - WU074</t>
  </si>
  <si>
    <t>OTC - WU137</t>
  </si>
  <si>
    <t>OTC - WU136</t>
  </si>
  <si>
    <t>HTO_OMJA0860</t>
  </si>
  <si>
    <t>HTO_OMJA0493</t>
  </si>
  <si>
    <t>HTO_OMJA2988</t>
  </si>
  <si>
    <t>HTO_OMJA1209</t>
  </si>
  <si>
    <t>HTO_OMJA2676</t>
  </si>
  <si>
    <t>HTO_OMJA1588</t>
  </si>
  <si>
    <t>HTO_OMJA2332</t>
  </si>
  <si>
    <t>HTO_OMJA0509</t>
  </si>
  <si>
    <t>HTO_OMJA1208</t>
  </si>
  <si>
    <t>HTO_OMJA0336</t>
  </si>
  <si>
    <t>HTO_OMJA1195</t>
  </si>
  <si>
    <t>HTO_OMJA0845</t>
  </si>
  <si>
    <t>HTO_OMJA2674</t>
  </si>
  <si>
    <t>HTO_OMJA1803</t>
  </si>
  <si>
    <t>HTO_OMJA2334</t>
  </si>
  <si>
    <t>HTO_OMJA0145</t>
  </si>
  <si>
    <t>HTO_OMJA2675</t>
  </si>
  <si>
    <t>HTO_OMJA0131</t>
  </si>
  <si>
    <t>HTO_OMJA1569</t>
  </si>
  <si>
    <t>HTO_OMJA1420</t>
  </si>
  <si>
    <t>HTO_OMJA0857</t>
  </si>
  <si>
    <t>HTO_OMJA0346</t>
  </si>
  <si>
    <t>HTO_OMJA1585</t>
  </si>
  <si>
    <t>HTO_OMJA0856</t>
  </si>
  <si>
    <t>HTO_OMJA0862</t>
  </si>
  <si>
    <t>HTO_OMJA1956</t>
  </si>
  <si>
    <t>HTO_OMJA1955</t>
  </si>
  <si>
    <t>HTO_OMJA2671</t>
  </si>
  <si>
    <t>HTO_OMJA0347</t>
  </si>
  <si>
    <t>HTO_OMJA1212</t>
  </si>
  <si>
    <t>HTO_OMJA0844</t>
  </si>
  <si>
    <t>HTO_OMJA2677</t>
  </si>
  <si>
    <t>HTO_OMJA0492</t>
  </si>
  <si>
    <t>HTO_OMJA1211</t>
  </si>
  <si>
    <t>HTO_OMJA0859</t>
  </si>
  <si>
    <t>HTO_OMJA1958</t>
  </si>
  <si>
    <t>HTO_OMJA0858</t>
  </si>
  <si>
    <t>HTO_OMJA2333</t>
  </si>
  <si>
    <t>HTO_OMJA2672</t>
  </si>
  <si>
    <t>HTO_OMJA1957</t>
  </si>
  <si>
    <t>HTO_OMJA1586</t>
  </si>
  <si>
    <t>HTO_OMJA1587</t>
  </si>
  <si>
    <t>HTO_OMJA0508</t>
  </si>
  <si>
    <t>HTO_OMJA0861</t>
  </si>
  <si>
    <t>HTO_OMJA0843</t>
  </si>
  <si>
    <t>HTO_OMJA1210</t>
  </si>
  <si>
    <t>DF0100</t>
  </si>
  <si>
    <t>HTO_OMJA2957</t>
  </si>
  <si>
    <t>HTO_OMJA2673</t>
  </si>
  <si>
    <t>HTO_OMJA1959</t>
  </si>
  <si>
    <t>DF0018</t>
  </si>
  <si>
    <t>HTO_OMJA0491</t>
  </si>
  <si>
    <t>HTO_OMJA1568</t>
  </si>
  <si>
    <t>HTO_OMJA2691</t>
  </si>
  <si>
    <t>HTO_OMJA2690</t>
  </si>
  <si>
    <t>HTO_OMJA1974</t>
  </si>
  <si>
    <t>HTO_OMJA0882</t>
  </si>
  <si>
    <t>HTO_OMJA0525</t>
  </si>
  <si>
    <t>HTO_OMJA0130</t>
  </si>
  <si>
    <t>HTO_OMJA0490</t>
  </si>
  <si>
    <t>HTO_OMJA2335</t>
  </si>
  <si>
    <t>HTO_OMJA0158</t>
  </si>
  <si>
    <t>DO313</t>
  </si>
  <si>
    <t>HTO_OMJA0351</t>
  </si>
  <si>
    <t>HTO_OMJA2350</t>
  </si>
  <si>
    <t>HTO_OMJA0881</t>
  </si>
  <si>
    <t>HTO_OMJA0526</t>
  </si>
  <si>
    <t>HTO_OMJA3010</t>
  </si>
  <si>
    <t>DO317</t>
  </si>
  <si>
    <t>DF0297</t>
  </si>
  <si>
    <t>SDF0263</t>
  </si>
  <si>
    <t>HTO_OMJA1103</t>
  </si>
  <si>
    <t>HTO_OMJA2544</t>
  </si>
  <si>
    <t>DF0035</t>
  </si>
  <si>
    <t>HTO_OMJA1104</t>
  </si>
  <si>
    <t>HTO_OMJA0719</t>
  </si>
  <si>
    <t>HTO_OMJA1105</t>
  </si>
  <si>
    <t>HTO_OMJA2208</t>
  </si>
  <si>
    <t>HTO_OMJA0360</t>
  </si>
  <si>
    <t>HTO_OMJA2547</t>
  </si>
  <si>
    <t>HTO_OMJA2546</t>
  </si>
  <si>
    <t>HTO_OMJA0378</t>
  </si>
  <si>
    <t>HTO_OMJA2212</t>
  </si>
  <si>
    <t>HTO_OMJA1835</t>
  </si>
  <si>
    <t>HTO_OMJA0361</t>
  </si>
  <si>
    <t>HTO_OMJA2549</t>
  </si>
  <si>
    <t>HTO_OMJA0720</t>
  </si>
  <si>
    <t>HTO_OMJA0025</t>
  </si>
  <si>
    <t>HTO_OMJA2987</t>
  </si>
  <si>
    <t>HTO_OMJA2207</t>
  </si>
  <si>
    <t>HTO_OMJA1090</t>
  </si>
  <si>
    <t>DF0180</t>
  </si>
  <si>
    <t>HTO_OMJA1819</t>
  </si>
  <si>
    <t>HTO_OMJA0359</t>
  </si>
  <si>
    <t>HTO_OMJA1452</t>
  </si>
  <si>
    <t>HTO_OMJA2545</t>
  </si>
  <si>
    <t>HTO_OMJA1820</t>
  </si>
  <si>
    <t>HTO_OMJA0738</t>
  </si>
  <si>
    <t>HTO_OMJA2534</t>
  </si>
  <si>
    <t>HTO_OMJA1821</t>
  </si>
  <si>
    <t>HTO_OMJA1106</t>
  </si>
  <si>
    <t>HTO_OMJA0009</t>
  </si>
  <si>
    <t>HTO_OMJA0740</t>
  </si>
  <si>
    <t>HTO_OMJA0739</t>
  </si>
  <si>
    <t>HTO_OMJA0026</t>
  </si>
  <si>
    <t>HTO_OMJA1107</t>
  </si>
  <si>
    <t>HTO_OMJA0028</t>
  </si>
  <si>
    <t>HTO_OMJA0027</t>
  </si>
  <si>
    <t>HTO_OMJA1108</t>
  </si>
  <si>
    <t>HTO_OMJA0379</t>
  </si>
  <si>
    <t>HTO_OMJA2211</t>
  </si>
  <si>
    <t>HTO_OMJA1836</t>
  </si>
  <si>
    <t>HTO_OMJA1818</t>
  </si>
  <si>
    <t>HTO_OMJA2533</t>
  </si>
  <si>
    <t>HTO_OMJA2197</t>
  </si>
  <si>
    <t>HTO_OMJA2231</t>
  </si>
  <si>
    <t>HTO_OMJA0398</t>
  </si>
  <si>
    <t>HTO_OMJA0741</t>
  </si>
  <si>
    <t>HTO_OMJA1817</t>
  </si>
  <si>
    <t>HTO_OMJA2196</t>
  </si>
  <si>
    <t>HTO_OMJA1467</t>
  </si>
  <si>
    <t>HTO_OMJA1466</t>
  </si>
  <si>
    <t>HTO_OMJA2232</t>
  </si>
  <si>
    <t>HTO_OMJA0029</t>
  </si>
  <si>
    <t>HTO_OMJA2213</t>
  </si>
  <si>
    <t>HTO_OMJA2975</t>
  </si>
  <si>
    <t>OTC-DO315</t>
  </si>
  <si>
    <t>HTO_OMJA3031</t>
  </si>
  <si>
    <t>HTO_OMJA3048</t>
  </si>
  <si>
    <t>DF0254</t>
  </si>
  <si>
    <t>HTO_OMJA0486</t>
  </si>
  <si>
    <t>HTO_OMJA2655</t>
  </si>
  <si>
    <t>HTO_OMJA1205</t>
  </si>
  <si>
    <t>HTO_OMJA2653</t>
  </si>
  <si>
    <t>HTO_OMJA1190</t>
  </si>
  <si>
    <t>HTO_OMJA2637</t>
  </si>
  <si>
    <t>HTO_OMJA1951</t>
  </si>
  <si>
    <t>HTO_OMJA1187</t>
  </si>
  <si>
    <t>HTO_OMJA0506</t>
  </si>
  <si>
    <t>HTO_OMJA1204</t>
  </si>
  <si>
    <t>HTO_OMJA2310</t>
  </si>
  <si>
    <t>HTO_OMJA2309</t>
  </si>
  <si>
    <t>HTO_OMJA1580</t>
  </si>
  <si>
    <t>DF0104</t>
  </si>
  <si>
    <t>HTO_OMJA0127</t>
  </si>
  <si>
    <t>HTO_OMJA2652</t>
  </si>
  <si>
    <t>HTO_OMJA1579</t>
  </si>
  <si>
    <t>HTO_OMJA2654</t>
  </si>
  <si>
    <t>HTO_OMJA1582</t>
  </si>
  <si>
    <t>HTO_OMJA1561</t>
  </si>
  <si>
    <t>DF0103</t>
  </si>
  <si>
    <t>HTO_OMJA2651</t>
  </si>
  <si>
    <t>HTO_OMJA1936</t>
  </si>
  <si>
    <t>HTO_OMJA1581</t>
  </si>
  <si>
    <t>DF0146</t>
  </si>
  <si>
    <t>HTO_OMJA0125</t>
  </si>
  <si>
    <t>HTO_OMJA0484</t>
  </si>
  <si>
    <t>HTO_OMJA1917</t>
  </si>
  <si>
    <t>DF0005</t>
  </si>
  <si>
    <t>HTO_OMJA0485</t>
  </si>
  <si>
    <t>HTO_OMJA1578</t>
  </si>
  <si>
    <t>HTO_OMJA0138</t>
  </si>
  <si>
    <t>HTO_OMJA1937</t>
  </si>
  <si>
    <t>HTO_OMJA0836</t>
  </si>
  <si>
    <t>HTO_OMJA2329</t>
  </si>
  <si>
    <t>HTO_OMJA0837</t>
  </si>
  <si>
    <t>HTO_OMJA1949</t>
  </si>
  <si>
    <t>HTO_OMJA1938</t>
  </si>
  <si>
    <t>HTO_OMJA1186</t>
  </si>
  <si>
    <t>DF1015</t>
  </si>
  <si>
    <t>HTO_OMJA0128</t>
  </si>
  <si>
    <t>HTO_OMJA0141</t>
  </si>
  <si>
    <t>HTO_OMJA0838</t>
  </si>
  <si>
    <t>HTO_OMJA1948</t>
  </si>
  <si>
    <t>HTO_OMJA0487</t>
  </si>
  <si>
    <t>HTO_OMJA0139</t>
  </si>
  <si>
    <t>HTO_OMJA2650</t>
  </si>
  <si>
    <t>HTO_OMJA0137</t>
  </si>
  <si>
    <t>HTO_OMJA1188</t>
  </si>
  <si>
    <t>HTO_OMJA1952</t>
  </si>
  <si>
    <t>HTO_OMJA1950</t>
  </si>
  <si>
    <t>HTO_OMJA2327</t>
  </si>
  <si>
    <t>HTO_OMJA0126</t>
  </si>
  <si>
    <t>HTO_OMJA0839</t>
  </si>
  <si>
    <t>HTO_OMJA1206</t>
  </si>
  <si>
    <t>HTO_OMJA2308</t>
  </si>
  <si>
    <t>HTO_OMJA1191</t>
  </si>
  <si>
    <t>HTO_OMJA0840</t>
  </si>
  <si>
    <t>HTO_OMJA1189</t>
  </si>
  <si>
    <t>HTO_OMJA2297</t>
  </si>
  <si>
    <t>HTO_OMJA0140</t>
  </si>
  <si>
    <t>HTO_OMJA2898</t>
  </si>
  <si>
    <t>HTO_OMJA1584</t>
  </si>
  <si>
    <t>HTO_OMJA2979</t>
  </si>
  <si>
    <t>HTO_OMJA1939</t>
  </si>
  <si>
    <t>HTO_OMJA2296</t>
  </si>
  <si>
    <t>HTO_OMJA2295</t>
  </si>
  <si>
    <t>HTO_OMJA0820</t>
  </si>
  <si>
    <t>HTO_OMJA2346</t>
  </si>
  <si>
    <t>HTO_OMJA0142</t>
  </si>
  <si>
    <t>HTO_OMJA1953</t>
  </si>
  <si>
    <t>HTO_OMJA2331</t>
  </si>
  <si>
    <t>HTO_OMJA0144</t>
  </si>
  <si>
    <t>HTO_OMJA0855</t>
  </si>
  <si>
    <t>HTO_OMJA2670</t>
  </si>
  <si>
    <t>HTO_OMJA2899</t>
  </si>
  <si>
    <t>HTO_OMJA1351</t>
  </si>
  <si>
    <t>HTO_OMJA2914</t>
  </si>
  <si>
    <t>SDF0313</t>
  </si>
  <si>
    <t>HTO_OMJA1794</t>
  </si>
  <si>
    <t>HTO_OMJA1422</t>
  </si>
  <si>
    <t>HTO_OMJA2518</t>
  </si>
  <si>
    <t>HTO_OMJA2170</t>
  </si>
  <si>
    <t>HTO_OMJA1805</t>
  </si>
  <si>
    <t>HTO_OMJA1795</t>
  </si>
  <si>
    <t>HTO_OMJA2515</t>
  </si>
  <si>
    <t>HTO_OMJA2514</t>
  </si>
  <si>
    <t>HTO_OMJA2174</t>
  </si>
  <si>
    <t>HTO_OMJA2175</t>
  </si>
  <si>
    <t>HTO_OMJA0340</t>
  </si>
  <si>
    <t>HTO_OMJA1073</t>
  </si>
  <si>
    <t>HTO_OMJA1074</t>
  </si>
  <si>
    <t>HTO_OMJA1419</t>
  </si>
  <si>
    <t>HTO_OMJA1797</t>
  </si>
  <si>
    <t>HTO_OMJA0342</t>
  </si>
  <si>
    <t>HTO_OMJA0345</t>
  </si>
  <si>
    <t>HTO_OMJA0341</t>
  </si>
  <si>
    <t>HTO_OMJA1798</t>
  </si>
  <si>
    <t>HTO_OMJA2171</t>
  </si>
  <si>
    <t>HTO_OMJA0709</t>
  </si>
  <si>
    <t>HTO_OMJA2877</t>
  </si>
  <si>
    <t>HTO_OMJA2173</t>
  </si>
  <si>
    <t>HTO_OMJA1075</t>
  </si>
  <si>
    <t>HTO_OMJA2166</t>
  </si>
  <si>
    <t>HTO_OMJA1796</t>
  </si>
  <si>
    <t>HTO_OMJA1799</t>
  </si>
  <si>
    <t>HTO_OMJA1076</t>
  </si>
  <si>
    <t>HTO_OMJA0337</t>
  </si>
  <si>
    <t>HTO_OMJA2875</t>
  </si>
  <si>
    <t>HTO_OMJA2168</t>
  </si>
  <si>
    <t>HTO_OMJA1069</t>
  </si>
  <si>
    <t>HTO_OMJA0338</t>
  </si>
  <si>
    <t>HTO_OMJA0339</t>
  </si>
  <si>
    <t>HTO_OMJA2169</t>
  </si>
  <si>
    <t>HTO_OMJA2874</t>
  </si>
  <si>
    <t>HTO_OMJA0335</t>
  </si>
  <si>
    <t>HTO_OMJA2167</t>
  </si>
  <si>
    <t>HTO_OMJA1425</t>
  </si>
  <si>
    <t>HTO_OMJA2516</t>
  </si>
  <si>
    <t>HTO_OMJA1421</t>
  </si>
  <si>
    <t>HTO_OMJA1804</t>
  </si>
  <si>
    <t>HTO_OMJA2879</t>
  </si>
  <si>
    <t>HTO_OMJA1424</t>
  </si>
  <si>
    <t>HTO_OMJA1070</t>
  </si>
  <si>
    <t>HTO_OMJA1426</t>
  </si>
  <si>
    <t>HTO_OMJA2517</t>
  </si>
  <si>
    <t>HTO_OMJA0334</t>
  </si>
  <si>
    <t>HTO_OMJA2180</t>
  </si>
  <si>
    <t>HTO_OMJA2521</t>
  </si>
  <si>
    <t>HTO_OMJA1077</t>
  </si>
  <si>
    <t>HTO_OMJA1072</t>
  </si>
  <si>
    <t>HTO_OMJA0343</t>
  </si>
  <si>
    <t>HTO_OMJA2882</t>
  </si>
  <si>
    <t>HTO_OMJA2520</t>
  </si>
  <si>
    <t>HTO_OMJA2878</t>
  </si>
  <si>
    <t>DF0095</t>
  </si>
  <si>
    <t>HTO_OMJA1800</t>
  </si>
  <si>
    <t>HTO_OMJA0710</t>
  </si>
  <si>
    <t>HTO_OMJA2177</t>
  </si>
  <si>
    <t>HTO_OMJA1078</t>
  </si>
  <si>
    <t>HTO_OMJA0711</t>
  </si>
  <si>
    <t>HTO_OMJA2172</t>
  </si>
  <si>
    <t>HTO_OMJA2522</t>
  </si>
  <si>
    <t>HTO_OMJA2519</t>
  </si>
  <si>
    <t>HTO_OMJA2178</t>
  </si>
  <si>
    <t>HTO_OMJA2876</t>
  </si>
  <si>
    <t>HTO_OMJA0350</t>
  </si>
  <si>
    <t>HTO_OMJA1806</t>
  </si>
  <si>
    <t xml:space="preserve">NA </t>
  </si>
  <si>
    <t>HTO_OMJA3060</t>
  </si>
  <si>
    <t>DO126</t>
  </si>
  <si>
    <t>DO209</t>
  </si>
  <si>
    <t xml:space="preserve">MOD </t>
  </si>
  <si>
    <t>HTO_OMJA1558</t>
  </si>
  <si>
    <t>HTO_OMJA0482</t>
  </si>
  <si>
    <t>HTO_OMJA3046</t>
  </si>
  <si>
    <t>HTO_OMJA1182</t>
  </si>
  <si>
    <t>HTO_OMJA0480</t>
  </si>
  <si>
    <t>HTO_OMJA1575</t>
  </si>
  <si>
    <t>HTO_OMJA2647</t>
  </si>
  <si>
    <t>HTO_OMJA2323</t>
  </si>
  <si>
    <t>HTO_OMJA2325</t>
  </si>
  <si>
    <t>HTO_OMJA1559</t>
  </si>
  <si>
    <t>HTO_OMJA0835</t>
  </si>
  <si>
    <t>DF0099</t>
  </si>
  <si>
    <t>HTO_OMJA0124</t>
  </si>
  <si>
    <t>HTO_OMJA2326</t>
  </si>
  <si>
    <t>HTO_OMJA0122</t>
  </si>
  <si>
    <t>HTO_OMJA2324</t>
  </si>
  <si>
    <t>HTO_OMJA1932</t>
  </si>
  <si>
    <t>DF0046</t>
  </si>
  <si>
    <t>HTO_OMJA1200</t>
  </si>
  <si>
    <t>HTO_OMJA0834</t>
  </si>
  <si>
    <t>HTO_OMJA1945</t>
  </si>
  <si>
    <t>HTO_OMJA2304</t>
  </si>
  <si>
    <t>HTO_OMJA2645</t>
  </si>
  <si>
    <t>HTO_OMJA0123</t>
  </si>
  <si>
    <t>HTO_OMJA0501</t>
  </si>
  <si>
    <t>HTO_OMJA2669</t>
  </si>
  <si>
    <t>DF0037</t>
  </si>
  <si>
    <t>HTO_OMJA1199</t>
  </si>
  <si>
    <t>HTO_OMJA1560</t>
  </si>
  <si>
    <t>HTO_OMJA1933</t>
  </si>
  <si>
    <t>HTO_OMJA2302</t>
  </si>
  <si>
    <t>HTO_OMJA0479</t>
  </si>
  <si>
    <t>DF0169</t>
  </si>
  <si>
    <t>HTO_OMJA2322</t>
  </si>
  <si>
    <t>HTO_OMJA0121</t>
  </si>
  <si>
    <t>HTO_OMJA0504</t>
  </si>
  <si>
    <t>HTO_OMJA2649</t>
  </si>
  <si>
    <t>HTO_OMJA2648</t>
  </si>
  <si>
    <t>HTO_OMJA0466</t>
  </si>
  <si>
    <t>HTO_OMJA1184</t>
  </si>
  <si>
    <t>HTO_OMJA0833</t>
  </si>
  <si>
    <t>HTO_OMJA0502</t>
  </si>
  <si>
    <t>HTO_OMJA1935</t>
  </si>
  <si>
    <t>HTO_OMJA1183</t>
  </si>
  <si>
    <t>HTO_OMJA0481</t>
  </si>
  <si>
    <t>HTO_OMJA2667</t>
  </si>
  <si>
    <t>HTO_OMJA2668</t>
  </si>
  <si>
    <t>HTO_OMJA1944</t>
  </si>
  <si>
    <t>HTO_OMJA1934</t>
  </si>
  <si>
    <t>HTO_OMJA1185</t>
  </si>
  <si>
    <t>HTO_OMJA1943</t>
  </si>
  <si>
    <t>HTO_OMJA2307</t>
  </si>
  <si>
    <t>HTO_OMJA3035</t>
  </si>
  <si>
    <t>HTO_OMJA2305</t>
  </si>
  <si>
    <t>HTO_OMJA2646</t>
  </si>
  <si>
    <t>HTO_OMJA1541</t>
  </si>
  <si>
    <t>HTO_OMJA1574</t>
  </si>
  <si>
    <t>HTO_OMJA2306</t>
  </si>
  <si>
    <t>DF1010</t>
  </si>
  <si>
    <t>HTO_OMJA1947</t>
  </si>
  <si>
    <t>HTO_OMJA1946</t>
  </si>
  <si>
    <t>HTO_OMJA0465</t>
  </si>
  <si>
    <t>HTO_OMJA1576</t>
  </si>
  <si>
    <t>HTO_OMJA2321</t>
  </si>
  <si>
    <t>HTO_OMJA0134</t>
  </si>
  <si>
    <t>HTO_OMJA0135</t>
  </si>
  <si>
    <t>DF0098</t>
  </si>
  <si>
    <t>HTO_OMJA0107</t>
  </si>
  <si>
    <t>HTO_OMJA2643</t>
  </si>
  <si>
    <t>HTO_OMJA0852</t>
  </si>
  <si>
    <t>HTO_OMJA0851</t>
  </si>
  <si>
    <t>HTO_OMJA0503</t>
  </si>
  <si>
    <t>HTO_OMJA0152</t>
  </si>
  <si>
    <t>HTO_OMJA1592</t>
  </si>
  <si>
    <t>HTO_OMJA1965</t>
  </si>
  <si>
    <t>HTO_OMJA1577</t>
  </si>
  <si>
    <t>HTO_OMJA1202</t>
  </si>
  <si>
    <t>HTO_OMJA1213</t>
  </si>
  <si>
    <t>HTO_OMJA2827</t>
  </si>
  <si>
    <t>HTO_OMJA0853</t>
  </si>
  <si>
    <t>HTO_OMJA2825</t>
  </si>
  <si>
    <t>HTO_OMJA3056</t>
  </si>
  <si>
    <t>DF0280</t>
  </si>
  <si>
    <t>MOD</t>
  </si>
  <si>
    <t>BA1270</t>
  </si>
  <si>
    <t>HTO_OMDH1150</t>
  </si>
  <si>
    <t>HTO_OMJA1201</t>
  </si>
  <si>
    <t>Monthly Rent (OMR)</t>
  </si>
  <si>
    <t>4.5m2</t>
  </si>
  <si>
    <t>6.0m2</t>
  </si>
  <si>
    <t>7.5m2</t>
  </si>
  <si>
    <t>9.0m2</t>
  </si>
  <si>
    <t>13.0m2</t>
  </si>
  <si>
    <t>Rent</t>
  </si>
  <si>
    <t>Height (m)</t>
  </si>
  <si>
    <t>Difference(m)</t>
  </si>
  <si>
    <t>ANT-1</t>
  </si>
  <si>
    <t>ANT-2</t>
  </si>
  <si>
    <t>ANT-3</t>
  </si>
  <si>
    <t>RRU-1</t>
  </si>
  <si>
    <t>RRU-2</t>
  </si>
  <si>
    <t>RRU-3</t>
  </si>
  <si>
    <t>Extra EPA</t>
  </si>
  <si>
    <t>Rent Increase</t>
  </si>
  <si>
    <t>in %</t>
  </si>
  <si>
    <t>Current Rent</t>
  </si>
  <si>
    <t>Rent Increase %</t>
  </si>
  <si>
    <t>Rent Increase by</t>
  </si>
  <si>
    <t>Existing 236 RO Additional 20 RO</t>
  </si>
  <si>
    <t>Existing 285 RO Additional 20 RO</t>
  </si>
  <si>
    <t>Existing 371 RO Additional 20 RO</t>
  </si>
  <si>
    <t>Existing 225 RO</t>
  </si>
  <si>
    <t>ONT FIBER HOME</t>
  </si>
  <si>
    <t>ONT HUAWEI</t>
  </si>
  <si>
    <t>Gold MPLS</t>
  </si>
  <si>
    <t>BONT</t>
  </si>
  <si>
    <t>ONT</t>
  </si>
  <si>
    <t xml:space="preserve">Type </t>
  </si>
  <si>
    <t>BONT HUAWEI-650B</t>
  </si>
  <si>
    <t>BONT FIBER HOME-AN5006-20</t>
  </si>
  <si>
    <t>Upgrade existing Microwave chain</t>
  </si>
  <si>
    <t>FOC from Microwave to Fixed Equipment</t>
  </si>
  <si>
    <t>Describe Option-2 (…….........</t>
  </si>
  <si>
    <t>Describe Option-3 (…….......</t>
  </si>
  <si>
    <t>Describe Option-1 (…….........</t>
  </si>
  <si>
    <t>Describe Option-3 (……........</t>
  </si>
  <si>
    <t>Cost</t>
  </si>
  <si>
    <t>Sl</t>
  </si>
  <si>
    <t>Scenario</t>
  </si>
  <si>
    <t>Router Model</t>
  </si>
  <si>
    <t xml:space="preserve">WAN </t>
  </si>
  <si>
    <t>LAN</t>
  </si>
  <si>
    <t>Bandwidth</t>
  </si>
  <si>
    <t>Ethernet</t>
  </si>
  <si>
    <t>ISR4321</t>
  </si>
  <si>
    <t>up to 25Mbps</t>
  </si>
  <si>
    <t>Fiber</t>
  </si>
  <si>
    <t>4g/LTE</t>
  </si>
  <si>
    <t>4G</t>
  </si>
  <si>
    <t>MSAN</t>
  </si>
  <si>
    <t>up to 50Mbps</t>
  </si>
  <si>
    <t>up to 500Mbps</t>
  </si>
  <si>
    <t>CPE Router Model_ISR4321</t>
  </si>
  <si>
    <t>HTO: Yazan Al Zadjali</t>
  </si>
  <si>
    <t>OTC: Rayan Al Hasani</t>
  </si>
  <si>
    <t>Ooredoo: Lubna Al Balushi</t>
  </si>
  <si>
    <t xml:space="preserve">Annual Rental for Active antenna for first 8 years  OMR : </t>
  </si>
  <si>
    <t xml:space="preserve">Annual Rental for Active antenna the 9th year onwards   OMR : </t>
  </si>
  <si>
    <t>Passive IBS</t>
  </si>
  <si>
    <t>no. Antenna</t>
  </si>
  <si>
    <t xml:space="preserve">Total </t>
  </si>
  <si>
    <t>Active IBS</t>
  </si>
  <si>
    <t>Annual Rental for Active antenna for first 8 years OMR : (per year)</t>
  </si>
  <si>
    <t>Annual Rental for Active antenna the 9th year onwards  OMR : (per year)</t>
  </si>
  <si>
    <t>New Calculation</t>
  </si>
  <si>
    <t>Mother Exchange</t>
  </si>
  <si>
    <t>Uplink Solution</t>
  </si>
  <si>
    <t>BONT Type</t>
  </si>
  <si>
    <t>?</t>
  </si>
  <si>
    <t>Fill in</t>
  </si>
  <si>
    <t>ATN Name</t>
  </si>
  <si>
    <t>ATN Port</t>
  </si>
  <si>
    <t>OBB Number</t>
  </si>
  <si>
    <t>TAG</t>
  </si>
  <si>
    <t>OBB OLT ID</t>
  </si>
  <si>
    <t>Option-3 Solution Description</t>
  </si>
  <si>
    <t>Status</t>
  </si>
  <si>
    <t>Holidays</t>
  </si>
  <si>
    <t xml:space="preserve"> Accession Day of Sultan Haitham bin Tarik</t>
  </si>
  <si>
    <t xml:space="preserve"> Isra and Mi'raj (Tentative Date)</t>
  </si>
  <si>
    <t>Fitr (Tentative Date)</t>
  </si>
  <si>
    <t>Fitr Holiday (Tentative Date)</t>
  </si>
  <si>
    <t>Adha (Tentative Date)</t>
  </si>
  <si>
    <t>Adha Holiday (Tentative Date)</t>
  </si>
  <si>
    <t xml:space="preserve"> Muharram (Tentative Date)</t>
  </si>
  <si>
    <t xml:space="preserve"> The Prophet's Birthday (Tentative Date)</t>
  </si>
  <si>
    <t xml:space="preserve"> National Day</t>
  </si>
  <si>
    <t xml:space="preserve"> National Day Holiday</t>
  </si>
  <si>
    <t>Total Working Days for Solution Submission--&gt;</t>
  </si>
  <si>
    <t>SSC Info (For Fixed Services)</t>
  </si>
  <si>
    <t>SRD Number:</t>
  </si>
  <si>
    <t>Choose ATN Area</t>
  </si>
  <si>
    <t>VSAT</t>
  </si>
  <si>
    <t>VSAT Cost</t>
  </si>
  <si>
    <t>Choose VSAT</t>
  </si>
  <si>
    <t>Choose Hardware Type</t>
  </si>
  <si>
    <t>Choose Service Type</t>
  </si>
  <si>
    <t>Choose OLT Type</t>
  </si>
  <si>
    <t>OLT New</t>
  </si>
  <si>
    <t>Choose Power</t>
  </si>
  <si>
    <t>Power for OLT</t>
  </si>
  <si>
    <t xml:space="preserve"> Hajir Suleiman Hashim Al Balushi (12167)</t>
  </si>
  <si>
    <t xml:space="preserve"> Afaf Mehdi Hassan Ali Al Lawatia (14521)</t>
  </si>
  <si>
    <t xml:space="preserve"> Marwa Hussain Qader Baksh Al Hooti (69446)</t>
  </si>
  <si>
    <t xml:space="preserve"> Omar Khalid Abdul Rahman Al-Raisi (20925)</t>
  </si>
  <si>
    <t xml:space="preserve"> Mohammed Mandhar Ali Al Mandhari (27376)</t>
  </si>
  <si>
    <t xml:space="preserve"> Khaled Salem Khamis Al Suli (62345)</t>
  </si>
  <si>
    <t xml:space="preserve"> Talal Mohammed Ali Al Fannah (69361)</t>
  </si>
  <si>
    <t xml:space="preserve"> Saif Hamdan Salim Al Tamimi (69973)</t>
  </si>
  <si>
    <t xml:space="preserve"> Fahad Harib Sulaiman Al Abri (70410)</t>
  </si>
  <si>
    <t>IBS Active Lampsite (2G+4G+5G)</t>
  </si>
  <si>
    <t>Lampsite 449 x pRRU + 46 RHUBs + Passive IBS for Energy Building (20Ant+1 Sector)</t>
  </si>
  <si>
    <t xml:space="preserve">Material </t>
  </si>
  <si>
    <t>New Oman Culture Center</t>
  </si>
  <si>
    <t>23.588376° 58.328826°</t>
  </si>
  <si>
    <t>Indoor Mobile Coverage</t>
  </si>
  <si>
    <t>Customer to provide Power</t>
  </si>
  <si>
    <t>Fiber is planned under Fixed Services</t>
  </si>
  <si>
    <t>Lampsite 449+410 pRRU &amp; 65+41 RHUBs + Passive IBS for Energy Building (20Ant+1 Sector)</t>
  </si>
  <si>
    <t>IBS Active Lampsite 2G+4G All Operators. 5G support OmanTel &amp; Ooredoo &amp; Vodfone.</t>
  </si>
  <si>
    <r>
      <t>IBS Active Lampsite 2G+4G All Operators. For 5G support only OmanTel &amp; Ooredoo.</t>
    </r>
    <r>
      <rPr>
        <b/>
        <sz val="11"/>
        <color rgb="FFFF0000"/>
        <rFont val="Calibri"/>
        <family val="2"/>
        <scheme val="minor"/>
      </rPr>
      <t xml:space="preserve"> 5G Vodfone not supported</t>
    </r>
    <r>
      <rPr>
        <sz val="11"/>
        <color rgb="FF006100"/>
        <rFont val="Calibri"/>
        <family val="2"/>
        <scheme val="minor"/>
      </rPr>
      <t>.</t>
    </r>
  </si>
  <si>
    <t>Active IBS Lampsite two options, difference Opt-1 doesn’t support Vodafone 5G and Opt-2 Support vodafone 5G.</t>
  </si>
  <si>
    <t>Opt-1 2G+4G Support all Operators but 5G only Support OmanTel &amp; Ooredoo. Option-2 Support all but more expensive as 2 x boxes are need to be installed.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</si>
</sst>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_(* \(#,##0\);_(* &quot;-&quot;??_);_(@_)"/>
    <numFmt numFmtId="166" formatCode="0.0"/>
    <numFmt numFmtId="167" formatCode="_(* #,##0.000_);_(* \(#,##0.000\);_(* &quot;-&quot;??_);_(@_)"/>
    <numFmt numFmtId="168" formatCode="0.000"/>
    <numFmt numFmtId="169" formatCode="0.0000"/>
    <numFmt numFmtId="170" formatCode="_(* #,##0.0000_);_(* \(#,##0.0000\);_(* &quot;-&quot;??_);_(@_)"/>
    <numFmt numFmtId="171" formatCode="[$-409]d\-mmm\-yy;@"/>
    <numFmt numFmtId="172" formatCode="0.0%"/>
    <numFmt numFmtId="173" formatCode="[$-409]d/mmm/yy;@"/>
  </numFmts>
  <fonts count="8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1"/>
      <name val="Calibri"/>
      <family val="2"/>
      <scheme val="minor"/>
    </font>
    <font>
      <b/>
      <sz val="11"/>
      <color rgb="FF9C0006"/>
      <name val="Calibri"/>
      <family val="2"/>
      <scheme val="minor"/>
    </font>
    <font>
      <sz val="8"/>
      <name val="Calibri"/>
      <family val="2"/>
      <scheme val="minor"/>
    </font>
    <font>
      <b/>
      <sz val="11"/>
      <color theme="0"/>
      <name val="Calibri"/>
      <family val="2"/>
      <scheme val="minor"/>
    </font>
    <font>
      <sz val="11"/>
      <color rgb="FFFF0000"/>
      <name val="Calibri"/>
      <family val="2"/>
      <scheme val="minor"/>
    </font>
    <font>
      <b/>
      <sz val="12"/>
      <color rgb="FF9C0006"/>
      <name val="Calibri"/>
      <family val="2"/>
      <scheme val="minor"/>
    </font>
    <font>
      <sz val="12"/>
      <color theme="1"/>
      <name val="Calibri"/>
      <family val="2"/>
      <scheme val="minor"/>
    </font>
    <font>
      <sz val="14"/>
      <color theme="1"/>
      <name val="Calibri"/>
      <family val="2"/>
      <scheme val="minor"/>
    </font>
    <font>
      <sz val="18"/>
      <color theme="1"/>
      <name val="Calibri"/>
      <family val="2"/>
      <scheme val="minor"/>
    </font>
    <font>
      <b/>
      <sz val="14"/>
      <color theme="1"/>
      <name val="Calibri"/>
      <family val="2"/>
      <scheme val="minor"/>
    </font>
    <font>
      <sz val="12"/>
      <color theme="4"/>
      <name val="Calibri"/>
      <family val="2"/>
      <scheme val="minor"/>
    </font>
    <font>
      <b/>
      <sz val="12"/>
      <color theme="1"/>
      <name val="Calibri"/>
      <family val="2"/>
      <scheme val="minor"/>
    </font>
    <font>
      <b/>
      <sz val="12"/>
      <color rgb="FF006100"/>
      <name val="Calibri"/>
      <family val="2"/>
      <scheme val="minor"/>
    </font>
    <font>
      <b/>
      <sz val="20"/>
      <color rgb="FFFF0000"/>
      <name val="Calibri"/>
      <family val="2"/>
      <scheme val="minor"/>
    </font>
    <font>
      <sz val="9"/>
      <color rgb="FF92D050"/>
      <name val="Calibri"/>
      <family val="2"/>
      <scheme val="minor"/>
    </font>
    <font>
      <sz val="11"/>
      <color rgb="FF92D050"/>
      <name val="Calibri"/>
      <family val="2"/>
      <scheme val="minor"/>
    </font>
    <font>
      <sz val="14"/>
      <color rgb="FF00B0F0"/>
      <name val="Calibri"/>
      <family val="2"/>
      <scheme val="minor"/>
    </font>
    <font>
      <sz val="20"/>
      <color rgb="FFFF0000"/>
      <name val="Calibri"/>
      <family val="2"/>
      <scheme val="minor"/>
    </font>
    <font>
      <b/>
      <sz val="16"/>
      <color rgb="FFFF0000"/>
      <name val="Calibri"/>
      <family val="2"/>
      <scheme val="minor"/>
    </font>
    <font>
      <sz val="11"/>
      <color rgb="FF009688"/>
      <name val="Arial"/>
      <family val="2"/>
    </font>
    <font>
      <sz val="10"/>
      <color rgb="FF92D050"/>
      <name val="Calibri"/>
      <family val="2"/>
      <scheme val="minor"/>
    </font>
    <font>
      <sz val="12"/>
      <color rgb="FF92D050"/>
      <name val="Calibri"/>
      <family val="2"/>
      <scheme val="minor"/>
    </font>
    <font>
      <b/>
      <sz val="14"/>
      <color rgb="FFFF0000"/>
      <name val="Calibri"/>
      <family val="2"/>
      <scheme val="minor"/>
    </font>
    <font>
      <sz val="10"/>
      <color theme="1"/>
      <name val="Calibri"/>
      <family val="2"/>
      <scheme val="minor"/>
    </font>
    <font>
      <i/>
      <sz val="9"/>
      <color rgb="FFFF0000"/>
      <name val="Calibri"/>
      <family val="2"/>
      <scheme val="minor"/>
    </font>
    <font>
      <b/>
      <sz val="10"/>
      <color theme="1"/>
      <name val="Calibri"/>
      <family val="2"/>
      <scheme val="minor"/>
    </font>
    <font>
      <sz val="8"/>
      <color theme="1"/>
      <name val="Calibri"/>
      <family val="2"/>
      <scheme val="minor"/>
    </font>
    <font>
      <sz val="9"/>
      <color theme="1"/>
      <name val="Calibri"/>
      <family val="2"/>
      <scheme val="minor"/>
    </font>
    <font>
      <i/>
      <sz val="10"/>
      <color theme="1"/>
      <name val="Calibri"/>
      <family val="2"/>
      <scheme val="minor"/>
    </font>
    <font>
      <sz val="10"/>
      <color theme="0"/>
      <name val="Calibri"/>
      <family val="2"/>
      <scheme val="minor"/>
    </font>
    <font>
      <sz val="10"/>
      <name val="Calibri"/>
      <family val="2"/>
      <scheme val="minor"/>
    </font>
    <font>
      <b/>
      <sz val="16"/>
      <color theme="0"/>
      <name val="Calibri"/>
      <family val="2"/>
      <scheme val="minor"/>
    </font>
    <font>
      <b/>
      <sz val="9"/>
      <color theme="0"/>
      <name val="Arial"/>
      <family val="2"/>
    </font>
    <font>
      <b/>
      <sz val="11"/>
      <color rgb="FFFF0000"/>
      <name val="Calibri"/>
      <family val="2"/>
      <scheme val="minor"/>
    </font>
    <font>
      <sz val="18"/>
      <color rgb="FFFF0000"/>
      <name val="Calibri"/>
      <family val="2"/>
      <scheme val="minor"/>
    </font>
    <font>
      <b/>
      <sz val="16"/>
      <color theme="1"/>
      <name val="Calibri"/>
      <family val="2"/>
      <scheme val="minor"/>
    </font>
    <font>
      <b/>
      <sz val="14"/>
      <color theme="0"/>
      <name val="Calibri"/>
      <family val="2"/>
      <scheme val="minor"/>
    </font>
    <font>
      <b/>
      <sz val="11"/>
      <name val="Calibri"/>
      <family val="2"/>
      <scheme val="minor"/>
    </font>
    <font>
      <b/>
      <sz val="18"/>
      <name val="Calibri"/>
      <family val="2"/>
      <scheme val="minor"/>
    </font>
    <font>
      <sz val="28"/>
      <color rgb="FF9C0006"/>
      <name val="Calibri"/>
      <family val="2"/>
      <scheme val="minor"/>
    </font>
    <font>
      <b/>
      <sz val="11"/>
      <color rgb="FF9C5700"/>
      <name val="Calibri"/>
      <family val="2"/>
      <scheme val="minor"/>
    </font>
    <font>
      <b/>
      <u/>
      <sz val="11"/>
      <color theme="1"/>
      <name val="Calibri"/>
      <family val="2"/>
      <scheme val="minor"/>
    </font>
    <font>
      <sz val="11"/>
      <color theme="0"/>
      <name val="Calibri"/>
      <family val="2"/>
      <scheme val="minor"/>
    </font>
    <font>
      <b/>
      <sz val="18"/>
      <color theme="1"/>
      <name val="Calibri"/>
      <family val="2"/>
      <scheme val="minor"/>
    </font>
    <font>
      <u/>
      <sz val="11"/>
      <color theme="10"/>
      <name val="Calibri"/>
      <family val="2"/>
      <scheme val="minor"/>
    </font>
    <font>
      <b/>
      <u/>
      <sz val="14"/>
      <color theme="1"/>
      <name val="Calibri"/>
      <family val="2"/>
      <scheme val="minor"/>
    </font>
    <font>
      <sz val="18"/>
      <color theme="0"/>
      <name val="Calibri"/>
      <family val="2"/>
      <scheme val="minor"/>
    </font>
    <font>
      <u/>
      <sz val="11"/>
      <color rgb="FF00B0F0"/>
      <name val="Calibri"/>
      <family val="2"/>
      <scheme val="minor"/>
    </font>
    <font>
      <u/>
      <sz val="16"/>
      <color rgb="FF00B0F0"/>
      <name val="Calibri"/>
      <family val="2"/>
      <scheme val="minor"/>
    </font>
    <font>
      <sz val="11"/>
      <color rgb="FF000000"/>
      <name val="Calibri"/>
      <family val="2"/>
    </font>
    <font>
      <sz val="10"/>
      <color rgb="FF000000"/>
      <name val="Calibri"/>
      <family val="2"/>
    </font>
    <font>
      <sz val="10"/>
      <color rgb="FF000000"/>
      <name val="Segoe UI"/>
      <family val="2"/>
    </font>
    <font>
      <sz val="10"/>
      <color rgb="FF0000FF"/>
      <name val="Segoe UI"/>
      <family val="2"/>
    </font>
    <font>
      <sz val="11"/>
      <color rgb="FF242424"/>
      <name val="Calibri"/>
      <family val="2"/>
      <scheme val="minor"/>
    </font>
    <font>
      <sz val="11"/>
      <color rgb="FF242424"/>
      <name val="Segoe UI"/>
      <family val="2"/>
    </font>
    <font>
      <sz val="11"/>
      <color rgb="FF242424"/>
      <name val="Calibri"/>
      <family val="2"/>
    </font>
    <font>
      <b/>
      <sz val="11"/>
      <color rgb="FF242424"/>
      <name val="Calibri"/>
      <family val="2"/>
    </font>
    <font>
      <b/>
      <sz val="10"/>
      <color rgb="FF000000"/>
      <name val="Inherit"/>
    </font>
    <font>
      <b/>
      <sz val="11"/>
      <color rgb="FF000000"/>
      <name val="Calibri"/>
      <family val="2"/>
    </font>
    <font>
      <b/>
      <sz val="11"/>
      <color rgb="FF006100"/>
      <name val="Calibri"/>
      <family val="2"/>
      <scheme val="minor"/>
    </font>
    <font>
      <b/>
      <sz val="11"/>
      <color rgb="FF222222"/>
      <name val="Calibri"/>
      <family val="2"/>
    </font>
    <font>
      <sz val="11"/>
      <color rgb="FF222222"/>
      <name val="Calibri"/>
      <family val="2"/>
    </font>
    <font>
      <b/>
      <sz val="11"/>
      <color rgb="FF1F497D"/>
      <name val="Calibri"/>
      <family val="2"/>
    </font>
    <font>
      <b/>
      <sz val="18"/>
      <color rgb="FF006100"/>
      <name val="Calibri"/>
      <family val="2"/>
      <scheme val="minor"/>
    </font>
    <font>
      <b/>
      <sz val="11"/>
      <color rgb="FF00B050"/>
      <name val="Calibri"/>
      <family val="2"/>
      <scheme val="minor"/>
    </font>
    <font>
      <sz val="11"/>
      <name val="Calibri"/>
      <family val="2"/>
      <scheme val="minor"/>
    </font>
    <font>
      <b/>
      <sz val="9"/>
      <color indexed="81"/>
      <name val="Tahoma"/>
      <family val="2"/>
    </font>
    <font>
      <sz val="9"/>
      <color indexed="81"/>
      <name val="Tahoma"/>
      <family val="2"/>
    </font>
    <font>
      <b/>
      <sz val="11"/>
      <color theme="5" tint="-0.249977111117893"/>
      <name val="Calibri"/>
      <family val="2"/>
      <scheme val="minor"/>
    </font>
    <font>
      <sz val="11"/>
      <color rgb="FF00B050"/>
      <name val="Calibri"/>
      <family val="2"/>
      <scheme val="minor"/>
    </font>
    <font>
      <b/>
      <sz val="11"/>
      <color indexed="81"/>
      <name val="Tahoma"/>
      <family val="2"/>
    </font>
    <font>
      <sz val="11"/>
      <color indexed="81"/>
      <name val="Tahoma"/>
      <family val="2"/>
    </font>
    <font>
      <sz val="10"/>
      <color indexed="81"/>
      <name val="Tahoma"/>
      <family val="2"/>
    </font>
    <font>
      <b/>
      <sz val="14"/>
      <color rgb="FF9C0006"/>
      <name val="Calibri"/>
      <family val="2"/>
      <scheme val="minor"/>
    </font>
    <font>
      <sz val="10"/>
      <color rgb="FFFF0000"/>
      <name val="Calibri"/>
      <family val="2"/>
      <scheme val="minor"/>
    </font>
    <font>
      <sz val="8"/>
      <color rgb="FF000000"/>
      <name val="Segoe UI"/>
      <family val="2"/>
    </font>
    <font>
      <u/>
      <sz val="16"/>
      <color rgb="FFFF0000"/>
      <name val="Calibri"/>
      <family val="2"/>
      <scheme val="minor"/>
    </font>
    <font>
      <b/>
      <sz val="20"/>
      <color theme="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FB3"/>
        <bgColor indexed="64"/>
      </patternFill>
    </fill>
    <fill>
      <patternFill patternType="solid">
        <fgColor rgb="FF365F91"/>
        <bgColor indexed="64"/>
      </patternFill>
    </fill>
    <fill>
      <patternFill patternType="solid">
        <fgColor rgb="FFFF0000"/>
        <bgColor indexed="64"/>
      </patternFill>
    </fill>
    <fill>
      <patternFill patternType="solid">
        <fgColor theme="7"/>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patternFill>
    </fill>
    <fill>
      <patternFill patternType="solid">
        <fgColor theme="5"/>
      </patternFill>
    </fill>
    <fill>
      <patternFill patternType="solid">
        <fgColor theme="9" tint="0.39997558519241921"/>
        <bgColor indexed="65"/>
      </patternFill>
    </fill>
    <fill>
      <gradientFill degree="90">
        <stop position="0">
          <color theme="0"/>
        </stop>
        <stop position="0.5">
          <color theme="5" tint="-0.25098422193060094"/>
        </stop>
        <stop position="1">
          <color theme="0"/>
        </stop>
      </gradientFill>
    </fill>
    <fill>
      <patternFill patternType="solid">
        <fgColor theme="7" tint="0.79998168889431442"/>
        <bgColor indexed="64"/>
      </patternFill>
    </fill>
    <fill>
      <patternFill patternType="solid">
        <fgColor rgb="FFFFFFFF"/>
        <bgColor indexed="64"/>
      </patternFill>
    </fill>
    <fill>
      <patternFill patternType="solid">
        <fgColor rgb="FFA6A6A6"/>
        <bgColor indexed="64"/>
      </patternFill>
    </fill>
    <fill>
      <patternFill patternType="solid">
        <fgColor theme="4" tint="0.39997558519241921"/>
        <bgColor indexed="65"/>
      </patternFill>
    </fill>
    <fill>
      <patternFill patternType="solid">
        <fgColor rgb="FFF8CBAD"/>
        <bgColor indexed="64"/>
      </patternFill>
    </fill>
    <fill>
      <patternFill patternType="solid">
        <fgColor rgb="FFD28400"/>
        <bgColor indexed="64"/>
      </patternFill>
    </fill>
    <fill>
      <patternFill patternType="solid">
        <fgColor rgb="FFF5F6FB"/>
        <bgColor indexed="64"/>
      </patternFill>
    </fill>
    <fill>
      <patternFill patternType="solid">
        <fgColor theme="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D0CECE"/>
        <bgColor indexed="64"/>
      </patternFill>
    </fill>
    <fill>
      <patternFill patternType="solid">
        <fgColor rgb="FF92D050"/>
        <bgColor indexed="64"/>
      </patternFill>
    </fill>
    <fill>
      <patternFill patternType="solid">
        <fgColor theme="4"/>
        <bgColor indexed="64"/>
      </patternFill>
    </fill>
    <fill>
      <patternFill patternType="solid">
        <fgColor theme="2" tint="-0.249977111117893"/>
        <bgColor indexed="64"/>
      </patternFill>
    </fill>
    <fill>
      <patternFill patternType="solid">
        <fgColor theme="4" tint="0.79998168889431442"/>
        <bgColor indexed="65"/>
      </patternFill>
    </fill>
  </fills>
  <borders count="5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bottom style="thin">
        <color rgb="FFB2B2B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top/>
      <bottom style="thin">
        <color indexed="64"/>
      </bottom>
      <diagonal/>
    </border>
    <border>
      <left style="thin">
        <color rgb="FFB2B2B2"/>
      </left>
      <right/>
      <top style="thin">
        <color rgb="FFB2B2B2"/>
      </top>
      <bottom style="thin">
        <color indexed="64"/>
      </bottom>
      <diagonal/>
    </border>
    <border>
      <left/>
      <right style="thin">
        <color rgb="FFB2B2B2"/>
      </right>
      <top style="thin">
        <color rgb="FFB2B2B2"/>
      </top>
      <bottom style="thin">
        <color indexed="64"/>
      </bottom>
      <diagonal/>
    </border>
    <border>
      <left style="medium">
        <color indexed="64"/>
      </left>
      <right/>
      <top style="thin">
        <color indexed="64"/>
      </top>
      <bottom style="thin">
        <color indexed="64"/>
      </bottom>
      <diagonal/>
    </border>
    <border>
      <left style="thin">
        <color rgb="FFB2B2B2"/>
      </left>
      <right/>
      <top/>
      <bottom style="thin">
        <color indexed="64"/>
      </bottom>
      <diagonal/>
    </border>
    <border>
      <left/>
      <right style="thin">
        <color rgb="FFB2B2B2"/>
      </right>
      <top/>
      <bottom style="thin">
        <color indexed="64"/>
      </bottom>
      <diagonal/>
    </border>
    <border>
      <left style="double">
        <color rgb="FF3F3F3F"/>
      </left>
      <right style="double">
        <color rgb="FF3F3F3F"/>
      </right>
      <top style="double">
        <color rgb="FF3F3F3F"/>
      </top>
      <bottom/>
      <diagonal/>
    </border>
    <border>
      <left style="double">
        <color rgb="FF3F3F3F"/>
      </left>
      <right style="double">
        <color rgb="FF3F3F3F"/>
      </right>
      <top/>
      <bottom style="double">
        <color rgb="FF3F3F3F"/>
      </bottom>
      <diagonal/>
    </border>
    <border>
      <left style="thick">
        <color theme="0"/>
      </left>
      <right style="thick">
        <color theme="0"/>
      </right>
      <top style="thick">
        <color theme="0"/>
      </top>
      <bottom style="thick">
        <color theme="0"/>
      </bottom>
      <diagonal/>
    </border>
    <border>
      <left style="thin">
        <color rgb="FFB2B2B2"/>
      </left>
      <right/>
      <top style="thin">
        <color rgb="FFB2B2B2"/>
      </top>
      <bottom style="thin">
        <color rgb="FFB2B2B2"/>
      </bottom>
      <diagonal/>
    </border>
    <border>
      <left style="medium">
        <color indexed="64"/>
      </left>
      <right style="medium">
        <color indexed="64"/>
      </right>
      <top style="medium">
        <color indexed="64"/>
      </top>
      <bottom/>
      <diagonal/>
    </border>
    <border>
      <left style="double">
        <color rgb="FF3F3F3F"/>
      </left>
      <right style="double">
        <color rgb="FF3F3F3F"/>
      </right>
      <top style="medium">
        <color indexed="64"/>
      </top>
      <bottom style="double">
        <color rgb="FF3F3F3F"/>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double">
        <color rgb="FF3F3F3F"/>
      </left>
      <right/>
      <top style="medium">
        <color indexed="64"/>
      </top>
      <bottom style="medium">
        <color indexed="64"/>
      </bottom>
      <diagonal/>
    </border>
  </borders>
  <cellStyleXfs count="17">
    <xf numFmtId="0" fontId="0" fillId="0" borderId="0"/>
    <xf numFmtId="16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9" fontId="1" fillId="0" borderId="0" applyFont="0" applyFill="0" applyBorder="0" applyAlignment="0" applyProtection="0"/>
    <xf numFmtId="0" fontId="1" fillId="5" borderId="1" applyNumberFormat="0" applyFont="0" applyAlignment="0" applyProtection="0"/>
    <xf numFmtId="0" fontId="1" fillId="0" borderId="0"/>
    <xf numFmtId="164" fontId="1" fillId="0" borderId="0" applyFont="0" applyFill="0" applyBorder="0" applyAlignment="0" applyProtection="0"/>
    <xf numFmtId="0" fontId="47" fillId="25" borderId="0" applyNumberFormat="0" applyBorder="0" applyAlignment="0" applyProtection="0"/>
    <xf numFmtId="0" fontId="47" fillId="26" borderId="0" applyNumberFormat="0" applyBorder="0" applyAlignment="0" applyProtection="0"/>
    <xf numFmtId="0" fontId="1" fillId="27" borderId="0" applyNumberFormat="0" applyBorder="0" applyAlignment="0" applyProtection="0"/>
    <xf numFmtId="0" fontId="49" fillId="0" borderId="0" applyNumberFormat="0" applyFill="0" applyBorder="0" applyAlignment="0" applyProtection="0"/>
    <xf numFmtId="0" fontId="49" fillId="28" borderId="0">
      <alignment horizontal="center" vertical="center"/>
    </xf>
    <xf numFmtId="0" fontId="1" fillId="32" borderId="0" applyNumberFormat="0" applyBorder="0" applyAlignment="0" applyProtection="0"/>
    <xf numFmtId="171" fontId="1" fillId="0" borderId="0"/>
    <xf numFmtId="0" fontId="1" fillId="44" borderId="0" applyNumberFormat="0" applyBorder="0" applyAlignment="0" applyProtection="0"/>
  </cellStyleXfs>
  <cellXfs count="397">
    <xf numFmtId="0" fontId="0" fillId="0" borderId="0" xfId="0"/>
    <xf numFmtId="0" fontId="5" fillId="0" borderId="0" xfId="0" applyFont="1"/>
    <xf numFmtId="0" fontId="0" fillId="0" borderId="0" xfId="0" applyAlignment="1">
      <alignment horizontal="center"/>
    </xf>
    <xf numFmtId="0" fontId="5" fillId="0" borderId="0" xfId="0" applyFont="1" applyAlignment="1">
      <alignment horizontal="center"/>
    </xf>
    <xf numFmtId="0" fontId="3" fillId="3" borderId="0" xfId="3" applyAlignment="1">
      <alignment horizontal="center"/>
    </xf>
    <xf numFmtId="0" fontId="0" fillId="6" borderId="0" xfId="0" applyFill="1" applyAlignment="1">
      <alignment horizontal="center"/>
    </xf>
    <xf numFmtId="0" fontId="0" fillId="6" borderId="0" xfId="0" applyFill="1" applyAlignment="1">
      <alignment horizontal="left"/>
    </xf>
    <xf numFmtId="0" fontId="0" fillId="0" borderId="2" xfId="0" applyBorder="1"/>
    <xf numFmtId="0" fontId="0" fillId="0" borderId="2" xfId="0" applyBorder="1" applyAlignment="1">
      <alignment horizontal="center"/>
    </xf>
    <xf numFmtId="164" fontId="0" fillId="0" borderId="2" xfId="1" applyFont="1" applyBorder="1" applyAlignment="1">
      <alignment horizontal="center" vertical="center"/>
    </xf>
    <xf numFmtId="164" fontId="0" fillId="0" borderId="0" xfId="1" applyFont="1" applyAlignment="1">
      <alignment horizontal="center" vertical="center"/>
    </xf>
    <xf numFmtId="0" fontId="3" fillId="3" borderId="0" xfId="3" applyBorder="1" applyAlignment="1">
      <alignment horizontal="center"/>
    </xf>
    <xf numFmtId="164" fontId="10" fillId="3" borderId="8" xfId="1" applyFont="1" applyFill="1" applyBorder="1" applyAlignment="1">
      <alignment horizontal="center"/>
    </xf>
    <xf numFmtId="164" fontId="0" fillId="0" borderId="0" xfId="1" applyFont="1" applyBorder="1" applyAlignment="1">
      <alignment horizontal="center" vertical="center"/>
    </xf>
    <xf numFmtId="37" fontId="0" fillId="0" borderId="0" xfId="1" applyNumberFormat="1" applyFont="1" applyBorder="1" applyAlignment="1">
      <alignment horizontal="center"/>
    </xf>
    <xf numFmtId="0" fontId="0" fillId="6" borderId="10" xfId="0" applyFill="1" applyBorder="1" applyAlignment="1">
      <alignment horizontal="center"/>
    </xf>
    <xf numFmtId="0" fontId="0" fillId="6" borderId="11" xfId="0" applyFill="1" applyBorder="1"/>
    <xf numFmtId="0" fontId="0" fillId="0" borderId="0" xfId="0" applyAlignment="1">
      <alignment vertical="center"/>
    </xf>
    <xf numFmtId="0" fontId="0" fillId="0" borderId="0" xfId="0" applyAlignment="1">
      <alignment horizontal="center" wrapText="1"/>
    </xf>
    <xf numFmtId="0" fontId="0" fillId="6" borderId="0" xfId="0" applyFill="1" applyAlignment="1">
      <alignment horizontal="center" wrapText="1"/>
    </xf>
    <xf numFmtId="0" fontId="3" fillId="3" borderId="7" xfId="3" applyBorder="1" applyAlignment="1">
      <alignment horizontal="center" wrapText="1"/>
    </xf>
    <xf numFmtId="0" fontId="0" fillId="0" borderId="7" xfId="0" applyBorder="1" applyAlignment="1">
      <alignment horizontal="center" wrapText="1"/>
    </xf>
    <xf numFmtId="0" fontId="0" fillId="6" borderId="9" xfId="0" applyFill="1" applyBorder="1" applyAlignment="1">
      <alignment horizontal="center" wrapText="1"/>
    </xf>
    <xf numFmtId="0" fontId="10" fillId="3" borderId="7" xfId="3" applyFont="1" applyBorder="1" applyAlignment="1">
      <alignment horizontal="center" wrapText="1"/>
    </xf>
    <xf numFmtId="0" fontId="0" fillId="0" borderId="0" xfId="0" applyAlignment="1">
      <alignment horizontal="left" wrapText="1"/>
    </xf>
    <xf numFmtId="0" fontId="0" fillId="6" borderId="0" xfId="0" applyFill="1" applyAlignment="1">
      <alignment horizontal="left" wrapText="1"/>
    </xf>
    <xf numFmtId="0" fontId="4" fillId="4" borderId="0" xfId="4" applyAlignment="1">
      <alignment horizontal="center" vertical="center"/>
    </xf>
    <xf numFmtId="0" fontId="4" fillId="4" borderId="0" xfId="4" applyAlignment="1">
      <alignment horizontal="center" vertical="center" wrapText="1"/>
    </xf>
    <xf numFmtId="0" fontId="4" fillId="4" borderId="7" xfId="4" applyBorder="1" applyAlignment="1">
      <alignment horizontal="center" vertical="center" wrapText="1"/>
    </xf>
    <xf numFmtId="0" fontId="6" fillId="3" borderId="0" xfId="3" applyFont="1" applyBorder="1" applyAlignment="1">
      <alignment horizontal="center" vertical="center"/>
    </xf>
    <xf numFmtId="0" fontId="6" fillId="3" borderId="8" xfId="3" applyFont="1" applyBorder="1" applyAlignment="1">
      <alignment horizontal="center" vertical="center"/>
    </xf>
    <xf numFmtId="164" fontId="0" fillId="0" borderId="0" xfId="1" applyFont="1" applyBorder="1" applyAlignment="1">
      <alignment horizontal="center"/>
    </xf>
    <xf numFmtId="164" fontId="0" fillId="9" borderId="8" xfId="0" applyNumberFormat="1" applyFill="1" applyBorder="1"/>
    <xf numFmtId="0" fontId="0" fillId="6" borderId="0" xfId="0" applyFill="1"/>
    <xf numFmtId="0" fontId="0" fillId="6" borderId="8" xfId="0" applyFill="1" applyBorder="1"/>
    <xf numFmtId="0" fontId="0" fillId="0" borderId="17" xfId="0" applyBorder="1"/>
    <xf numFmtId="0" fontId="17" fillId="2" borderId="0" xfId="2" applyFont="1" applyAlignment="1">
      <alignment horizontal="center" vertical="center"/>
    </xf>
    <xf numFmtId="0" fontId="16" fillId="6" borderId="0" xfId="0" applyFont="1" applyFill="1" applyAlignment="1">
      <alignment horizontal="center" vertical="center"/>
    </xf>
    <xf numFmtId="0" fontId="3" fillId="3" borderId="0" xfId="3" applyBorder="1" applyAlignment="1">
      <alignment horizontal="center" wrapText="1"/>
    </xf>
    <xf numFmtId="0" fontId="12" fillId="12" borderId="0" xfId="0" applyFont="1" applyFill="1"/>
    <xf numFmtId="0" fontId="12" fillId="12" borderId="2" xfId="0" applyFont="1" applyFill="1" applyBorder="1"/>
    <xf numFmtId="0" fontId="12" fillId="12" borderId="18" xfId="0" applyFont="1" applyFill="1" applyBorder="1"/>
    <xf numFmtId="0" fontId="12" fillId="12" borderId="19" xfId="0" applyFont="1" applyFill="1" applyBorder="1"/>
    <xf numFmtId="0" fontId="12" fillId="12" borderId="19" xfId="0" applyFont="1" applyFill="1" applyBorder="1" applyAlignment="1">
      <alignment horizontal="center"/>
    </xf>
    <xf numFmtId="0" fontId="12" fillId="12" borderId="20" xfId="0" applyFont="1" applyFill="1" applyBorder="1"/>
    <xf numFmtId="0" fontId="12" fillId="12" borderId="7" xfId="0" applyFont="1" applyFill="1" applyBorder="1"/>
    <xf numFmtId="0" fontId="18" fillId="12" borderId="2" xfId="0" applyFont="1" applyFill="1" applyBorder="1" applyAlignment="1">
      <alignment horizontal="left" indent="2"/>
    </xf>
    <xf numFmtId="0" fontId="0" fillId="13" borderId="2" xfId="0" applyFill="1" applyBorder="1" applyAlignment="1">
      <alignment horizontal="center"/>
    </xf>
    <xf numFmtId="0" fontId="19" fillId="12" borderId="0" xfId="0" applyFont="1" applyFill="1"/>
    <xf numFmtId="0" fontId="12" fillId="14" borderId="2" xfId="0" applyFont="1" applyFill="1" applyBorder="1" applyAlignment="1">
      <alignment horizontal="center" vertical="center"/>
    </xf>
    <xf numFmtId="0" fontId="20" fillId="0" borderId="2" xfId="0" applyFont="1" applyBorder="1"/>
    <xf numFmtId="0" fontId="21" fillId="12" borderId="16" xfId="0" applyFont="1" applyFill="1" applyBorder="1" applyAlignment="1">
      <alignment horizontal="center"/>
    </xf>
    <xf numFmtId="0" fontId="18" fillId="12" borderId="21" xfId="0" applyFont="1" applyFill="1" applyBorder="1" applyAlignment="1">
      <alignment horizontal="right" indent="2"/>
    </xf>
    <xf numFmtId="0" fontId="22" fillId="12" borderId="0" xfId="0" applyFont="1" applyFill="1" applyAlignment="1">
      <alignment horizontal="center"/>
    </xf>
    <xf numFmtId="0" fontId="12" fillId="12" borderId="0" xfId="0" applyFont="1" applyFill="1" applyAlignment="1">
      <alignment horizontal="center" vertical="center"/>
    </xf>
    <xf numFmtId="0" fontId="12" fillId="12" borderId="8" xfId="0" applyFont="1" applyFill="1" applyBorder="1"/>
    <xf numFmtId="0" fontId="14" fillId="12" borderId="2" xfId="0" applyFont="1" applyFill="1" applyBorder="1" applyAlignment="1">
      <alignment horizontal="right" indent="2"/>
    </xf>
    <xf numFmtId="0" fontId="9" fillId="0" borderId="13" xfId="0" applyFont="1" applyBorder="1" applyAlignment="1">
      <alignment horizontal="center"/>
    </xf>
    <xf numFmtId="0" fontId="0" fillId="0" borderId="2" xfId="0" applyBorder="1" applyAlignment="1">
      <alignment horizontal="center" vertical="center"/>
    </xf>
    <xf numFmtId="0" fontId="21" fillId="12" borderId="2" xfId="0" applyFont="1" applyFill="1" applyBorder="1" applyAlignment="1">
      <alignment horizontal="center"/>
    </xf>
    <xf numFmtId="0" fontId="12" fillId="14" borderId="16"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 xfId="0" applyFont="1" applyFill="1" applyBorder="1" applyAlignment="1">
      <alignment horizontal="center"/>
    </xf>
    <xf numFmtId="0" fontId="23" fillId="12" borderId="22" xfId="0" applyFont="1" applyFill="1" applyBorder="1" applyAlignment="1">
      <alignment horizontal="left" indent="2"/>
    </xf>
    <xf numFmtId="0" fontId="12" fillId="12" borderId="22" xfId="0" applyFont="1" applyFill="1" applyBorder="1"/>
    <xf numFmtId="0" fontId="12" fillId="12" borderId="16" xfId="0" applyFont="1" applyFill="1" applyBorder="1" applyAlignment="1">
      <alignment horizontal="center"/>
    </xf>
    <xf numFmtId="0" fontId="24" fillId="12" borderId="22" xfId="0" applyFont="1" applyFill="1" applyBorder="1"/>
    <xf numFmtId="0" fontId="14" fillId="12" borderId="22" xfId="0" applyFont="1" applyFill="1" applyBorder="1" applyAlignment="1">
      <alignment horizontal="right" indent="2"/>
    </xf>
    <xf numFmtId="0" fontId="12" fillId="12" borderId="0" xfId="0" applyFont="1" applyFill="1" applyAlignment="1">
      <alignment horizontal="center"/>
    </xf>
    <xf numFmtId="0" fontId="14" fillId="12" borderId="2" xfId="0" applyFont="1" applyFill="1" applyBorder="1" applyAlignment="1">
      <alignment horizontal="center"/>
    </xf>
    <xf numFmtId="0" fontId="12" fillId="12" borderId="2" xfId="0" applyFont="1" applyFill="1" applyBorder="1" applyAlignment="1">
      <alignment horizontal="center" vertical="center"/>
    </xf>
    <xf numFmtId="0" fontId="21" fillId="12" borderId="2" xfId="0" applyFont="1" applyFill="1" applyBorder="1" applyAlignment="1">
      <alignment horizontal="center" vertical="center"/>
    </xf>
    <xf numFmtId="0" fontId="21" fillId="12" borderId="0" xfId="0" applyFont="1" applyFill="1" applyAlignment="1">
      <alignment horizontal="center"/>
    </xf>
    <xf numFmtId="0" fontId="21" fillId="12" borderId="0" xfId="0" applyFont="1" applyFill="1" applyAlignment="1">
      <alignment horizontal="center" vertical="center"/>
    </xf>
    <xf numFmtId="0" fontId="14" fillId="12" borderId="0" xfId="0" applyFont="1" applyFill="1" applyAlignment="1">
      <alignment horizontal="center"/>
    </xf>
    <xf numFmtId="0" fontId="23" fillId="12" borderId="0" xfId="0" applyFont="1" applyFill="1"/>
    <xf numFmtId="0" fontId="14" fillId="12" borderId="17" xfId="0" applyFont="1" applyFill="1" applyBorder="1" applyAlignment="1">
      <alignment horizontal="left" indent="2"/>
    </xf>
    <xf numFmtId="0" fontId="25" fillId="12" borderId="0" xfId="0" applyFont="1" applyFill="1"/>
    <xf numFmtId="0" fontId="26" fillId="12" borderId="2" xfId="0" applyFont="1" applyFill="1" applyBorder="1"/>
    <xf numFmtId="0" fontId="14" fillId="12" borderId="0" xfId="0" applyFont="1" applyFill="1" applyAlignment="1">
      <alignment horizontal="left" indent="2"/>
    </xf>
    <xf numFmtId="0" fontId="23" fillId="12" borderId="0" xfId="0" applyFont="1" applyFill="1" applyAlignment="1">
      <alignment horizontal="center"/>
    </xf>
    <xf numFmtId="0" fontId="27" fillId="12" borderId="0" xfId="0" applyFont="1" applyFill="1" applyAlignment="1">
      <alignment horizontal="center"/>
    </xf>
    <xf numFmtId="0" fontId="12" fillId="12" borderId="9" xfId="0" applyFont="1" applyFill="1" applyBorder="1"/>
    <xf numFmtId="0" fontId="12" fillId="12" borderId="10" xfId="0" applyFont="1" applyFill="1" applyBorder="1"/>
    <xf numFmtId="0" fontId="12" fillId="12" borderId="11" xfId="0" applyFont="1" applyFill="1" applyBorder="1"/>
    <xf numFmtId="0" fontId="14" fillId="12" borderId="0" xfId="0" applyFont="1" applyFill="1" applyAlignment="1">
      <alignment horizontal="right" indent="2"/>
    </xf>
    <xf numFmtId="0" fontId="28" fillId="0" borderId="0" xfId="0" applyFont="1"/>
    <xf numFmtId="0" fontId="29" fillId="0" borderId="0" xfId="0" applyFont="1"/>
    <xf numFmtId="0" fontId="30" fillId="15" borderId="0" xfId="0" applyFont="1" applyFill="1"/>
    <xf numFmtId="0" fontId="28" fillId="15" borderId="0" xfId="0" applyFont="1" applyFill="1"/>
    <xf numFmtId="0" fontId="30" fillId="9" borderId="0" xfId="0" applyFont="1" applyFill="1"/>
    <xf numFmtId="0" fontId="28" fillId="9" borderId="0" xfId="0" applyFont="1" applyFill="1"/>
    <xf numFmtId="0" fontId="28" fillId="0" borderId="2" xfId="0" applyFont="1" applyBorder="1" applyAlignment="1">
      <alignment horizontal="center" wrapText="1"/>
    </xf>
    <xf numFmtId="0" fontId="30" fillId="16" borderId="14" xfId="0" applyFont="1" applyFill="1" applyBorder="1" applyAlignment="1">
      <alignment horizontal="center" wrapText="1"/>
    </xf>
    <xf numFmtId="0" fontId="31" fillId="0" borderId="2" xfId="0" applyFont="1" applyBorder="1" applyAlignment="1">
      <alignment horizontal="center" wrapText="1"/>
    </xf>
    <xf numFmtId="0" fontId="30" fillId="0" borderId="0" xfId="0" applyFont="1" applyAlignment="1">
      <alignment horizontal="center" wrapText="1"/>
    </xf>
    <xf numFmtId="0" fontId="28" fillId="0" borderId="2" xfId="0" applyFont="1" applyBorder="1" applyAlignment="1">
      <alignment horizontal="center"/>
    </xf>
    <xf numFmtId="0" fontId="28" fillId="7" borderId="2" xfId="0" applyFont="1" applyFill="1" applyBorder="1" applyAlignment="1">
      <alignment wrapText="1"/>
    </xf>
    <xf numFmtId="166" fontId="28" fillId="7" borderId="2" xfId="0" applyNumberFormat="1" applyFont="1" applyFill="1" applyBorder="1" applyAlignment="1">
      <alignment wrapText="1"/>
    </xf>
    <xf numFmtId="167" fontId="28" fillId="7" borderId="2" xfId="1" applyNumberFormat="1" applyFont="1" applyFill="1" applyBorder="1"/>
    <xf numFmtId="2" fontId="28" fillId="0" borderId="2" xfId="0" applyNumberFormat="1" applyFont="1" applyBorder="1"/>
    <xf numFmtId="2" fontId="28" fillId="0" borderId="2" xfId="0" applyNumberFormat="1" applyFont="1" applyBorder="1" applyAlignment="1">
      <alignment horizontal="center"/>
    </xf>
    <xf numFmtId="166" fontId="28" fillId="0" borderId="2" xfId="0" applyNumberFormat="1" applyFont="1" applyBorder="1"/>
    <xf numFmtId="168" fontId="28" fillId="0" borderId="2" xfId="0" applyNumberFormat="1" applyFont="1" applyBorder="1"/>
    <xf numFmtId="169" fontId="28" fillId="0" borderId="2" xfId="0" applyNumberFormat="1" applyFont="1" applyBorder="1"/>
    <xf numFmtId="167" fontId="30" fillId="16" borderId="14" xfId="1" applyNumberFormat="1" applyFont="1" applyFill="1" applyBorder="1" applyAlignment="1">
      <alignment horizontal="center"/>
    </xf>
    <xf numFmtId="164" fontId="32" fillId="0" borderId="2" xfId="1" applyFont="1" applyFill="1" applyBorder="1"/>
    <xf numFmtId="170" fontId="28" fillId="7" borderId="2" xfId="1" applyNumberFormat="1" applyFont="1" applyFill="1" applyBorder="1"/>
    <xf numFmtId="168" fontId="33" fillId="0" borderId="2" xfId="0" applyNumberFormat="1" applyFont="1" applyBorder="1" applyAlignment="1">
      <alignment horizontal="center"/>
    </xf>
    <xf numFmtId="0" fontId="30" fillId="0" borderId="0" xfId="0" applyFont="1"/>
    <xf numFmtId="0" fontId="32" fillId="0" borderId="2" xfId="0" applyFont="1" applyBorder="1" applyAlignment="1">
      <alignment horizontal="center" wrapText="1"/>
    </xf>
    <xf numFmtId="9" fontId="34" fillId="0" borderId="0" xfId="5" applyFont="1" applyFill="1" applyAlignment="1">
      <alignment horizontal="center" wrapText="1"/>
    </xf>
    <xf numFmtId="166" fontId="28" fillId="7" borderId="2" xfId="0" applyNumberFormat="1" applyFont="1" applyFill="1" applyBorder="1" applyAlignment="1">
      <alignment horizontal="center" wrapText="1"/>
    </xf>
    <xf numFmtId="9" fontId="28" fillId="7" borderId="2" xfId="0" applyNumberFormat="1" applyFont="1" applyFill="1" applyBorder="1" applyAlignment="1">
      <alignment horizontal="center" wrapText="1"/>
    </xf>
    <xf numFmtId="9" fontId="34" fillId="0" borderId="0" xfId="5" applyFont="1" applyFill="1" applyAlignment="1">
      <alignment horizontal="center"/>
    </xf>
    <xf numFmtId="9" fontId="28" fillId="7" borderId="2" xfId="5" applyFont="1" applyFill="1" applyBorder="1" applyAlignment="1">
      <alignment wrapText="1"/>
    </xf>
    <xf numFmtId="0" fontId="28" fillId="0" borderId="2" xfId="0" applyFont="1" applyBorder="1" applyAlignment="1">
      <alignment horizontal="center" vertical="center" wrapText="1"/>
    </xf>
    <xf numFmtId="0" fontId="28" fillId="7" borderId="2" xfId="0" applyFont="1" applyFill="1" applyBorder="1" applyAlignment="1">
      <alignment horizontal="center" wrapText="1"/>
    </xf>
    <xf numFmtId="2" fontId="35" fillId="0" borderId="2" xfId="0" applyNumberFormat="1" applyFont="1" applyBorder="1"/>
    <xf numFmtId="2" fontId="34" fillId="0" borderId="2" xfId="0" applyNumberFormat="1" applyFont="1" applyBorder="1"/>
    <xf numFmtId="2" fontId="34" fillId="0" borderId="2" xfId="0" applyNumberFormat="1" applyFont="1" applyBorder="1" applyAlignment="1">
      <alignment wrapText="1"/>
    </xf>
    <xf numFmtId="0" fontId="11" fillId="17" borderId="14" xfId="0" applyFont="1" applyFill="1" applyBorder="1"/>
    <xf numFmtId="0" fontId="11" fillId="17" borderId="15" xfId="0" applyFont="1" applyFill="1" applyBorder="1"/>
    <xf numFmtId="0" fontId="16" fillId="17" borderId="16" xfId="0" applyFont="1" applyFill="1" applyBorder="1" applyAlignment="1">
      <alignment horizontal="right"/>
    </xf>
    <xf numFmtId="0" fontId="11" fillId="17" borderId="16" xfId="0" applyFont="1" applyFill="1" applyBorder="1"/>
    <xf numFmtId="0" fontId="32" fillId="0" borderId="0" xfId="0" applyFont="1"/>
    <xf numFmtId="0" fontId="36" fillId="18" borderId="2" xfId="0" applyFont="1" applyFill="1" applyBorder="1" applyAlignment="1">
      <alignment wrapText="1"/>
    </xf>
    <xf numFmtId="0" fontId="8" fillId="18" borderId="2" xfId="0" applyFont="1" applyFill="1" applyBorder="1" applyAlignment="1">
      <alignment wrapText="1"/>
    </xf>
    <xf numFmtId="0" fontId="37" fillId="19" borderId="23" xfId="7" applyFont="1" applyFill="1" applyBorder="1" applyAlignment="1">
      <alignment horizontal="justify" vertical="center" wrapText="1"/>
    </xf>
    <xf numFmtId="0" fontId="37" fillId="19" borderId="23" xfId="7" applyFont="1" applyFill="1" applyBorder="1" applyAlignment="1">
      <alignment horizontal="center" vertical="center" wrapText="1"/>
    </xf>
    <xf numFmtId="0" fontId="1" fillId="0" borderId="0" xfId="7"/>
    <xf numFmtId="0" fontId="1" fillId="15" borderId="0" xfId="7" applyFill="1"/>
    <xf numFmtId="165" fontId="5" fillId="15" borderId="0" xfId="8" applyNumberFormat="1" applyFont="1" applyFill="1"/>
    <xf numFmtId="0" fontId="1" fillId="15" borderId="0" xfId="7" applyFill="1" applyAlignment="1">
      <alignment horizontal="center"/>
    </xf>
    <xf numFmtId="164" fontId="1" fillId="15" borderId="0" xfId="7" applyNumberFormat="1" applyFill="1"/>
    <xf numFmtId="10" fontId="1" fillId="15" borderId="0" xfId="7" applyNumberFormat="1" applyFill="1" applyAlignment="1">
      <alignment horizontal="center"/>
    </xf>
    <xf numFmtId="0" fontId="5" fillId="15" borderId="0" xfId="7" applyFont="1" applyFill="1"/>
    <xf numFmtId="0" fontId="5" fillId="15" borderId="0" xfId="7" applyFont="1" applyFill="1" applyAlignment="1">
      <alignment horizontal="center"/>
    </xf>
    <xf numFmtId="0" fontId="5" fillId="8" borderId="3" xfId="7" applyFont="1" applyFill="1" applyBorder="1"/>
    <xf numFmtId="165" fontId="1" fillId="15" borderId="0" xfId="7" applyNumberFormat="1" applyFill="1"/>
    <xf numFmtId="0" fontId="8" fillId="20" borderId="0" xfId="7" applyFont="1" applyFill="1"/>
    <xf numFmtId="0" fontId="13" fillId="0" borderId="4" xfId="7" applyFont="1" applyBorder="1"/>
    <xf numFmtId="0" fontId="39" fillId="0" borderId="5" xfId="7" applyFont="1" applyBorder="1"/>
    <xf numFmtId="0" fontId="40" fillId="0" borderId="0" xfId="7" applyFont="1"/>
    <xf numFmtId="0" fontId="0" fillId="0" borderId="2" xfId="0" applyBorder="1" applyAlignment="1">
      <alignment vertical="center" wrapText="1"/>
    </xf>
    <xf numFmtId="165" fontId="1" fillId="0" borderId="2" xfId="7" applyNumberFormat="1" applyBorder="1" applyAlignment="1">
      <alignment vertical="center"/>
    </xf>
    <xf numFmtId="165" fontId="1" fillId="0" borderId="0" xfId="7" applyNumberFormat="1"/>
    <xf numFmtId="0" fontId="5" fillId="0" borderId="0" xfId="0" applyFont="1" applyAlignment="1">
      <alignment horizontal="left"/>
    </xf>
    <xf numFmtId="0" fontId="0" fillId="23" borderId="0" xfId="0" applyFill="1"/>
    <xf numFmtId="0" fontId="0" fillId="0" borderId="7" xfId="0" applyBorder="1"/>
    <xf numFmtId="164" fontId="0" fillId="24" borderId="2" xfId="1" applyFont="1" applyFill="1" applyBorder="1" applyAlignment="1">
      <alignment horizontal="center" vertical="center"/>
    </xf>
    <xf numFmtId="0" fontId="6" fillId="3" borderId="0" xfId="3" applyFont="1" applyAlignment="1">
      <alignment horizontal="center" vertical="center"/>
    </xf>
    <xf numFmtId="0" fontId="45" fillId="4" borderId="0" xfId="4" applyFont="1" applyAlignment="1">
      <alignment horizontal="center" vertical="center"/>
    </xf>
    <xf numFmtId="0" fontId="45" fillId="4" borderId="0" xfId="4" applyFont="1" applyAlignment="1">
      <alignment horizontal="center" vertical="center" wrapText="1"/>
    </xf>
    <xf numFmtId="0" fontId="42" fillId="10" borderId="6" xfId="0" applyFont="1" applyFill="1" applyBorder="1" applyAlignment="1">
      <alignment horizontal="center"/>
    </xf>
    <xf numFmtId="164" fontId="42" fillId="10" borderId="5" xfId="0" applyNumberFormat="1" applyFont="1" applyFill="1" applyBorder="1" applyAlignment="1">
      <alignment horizontal="center"/>
    </xf>
    <xf numFmtId="0" fontId="5" fillId="22" borderId="6" xfId="0" applyFont="1" applyFill="1" applyBorder="1" applyAlignment="1">
      <alignment horizontal="center"/>
    </xf>
    <xf numFmtId="164" fontId="5" fillId="22" borderId="5" xfId="0" applyNumberFormat="1" applyFont="1" applyFill="1" applyBorder="1" applyAlignment="1">
      <alignment horizontal="center"/>
    </xf>
    <xf numFmtId="0" fontId="3" fillId="3" borderId="0" xfId="3" applyAlignment="1">
      <alignment horizontal="center" vertical="center"/>
    </xf>
    <xf numFmtId="0" fontId="0" fillId="12" borderId="0" xfId="0" applyFill="1"/>
    <xf numFmtId="0" fontId="0" fillId="12" borderId="0" xfId="0" applyFill="1" applyAlignment="1">
      <alignment horizontal="center"/>
    </xf>
    <xf numFmtId="0" fontId="16" fillId="12" borderId="0" xfId="0" applyFont="1" applyFill="1" applyAlignment="1">
      <alignment horizontal="center" vertical="center"/>
    </xf>
    <xf numFmtId="0" fontId="0" fillId="12" borderId="0" xfId="0" applyFill="1" applyAlignment="1">
      <alignment horizontal="left"/>
    </xf>
    <xf numFmtId="0" fontId="0" fillId="12" borderId="0" xfId="0" applyFill="1" applyAlignment="1">
      <alignment horizontal="left" wrapText="1"/>
    </xf>
    <xf numFmtId="0" fontId="0" fillId="12" borderId="0" xfId="0" applyFill="1" applyAlignment="1">
      <alignment horizontal="center" wrapText="1"/>
    </xf>
    <xf numFmtId="0" fontId="0" fillId="12" borderId="0" xfId="0" applyFill="1" applyAlignment="1">
      <alignment vertical="center"/>
    </xf>
    <xf numFmtId="0" fontId="11" fillId="12" borderId="0" xfId="0" applyFont="1" applyFill="1" applyAlignment="1">
      <alignment vertical="center"/>
    </xf>
    <xf numFmtId="0" fontId="0" fillId="12" borderId="0" xfId="0" applyFill="1" applyAlignment="1">
      <alignment wrapText="1"/>
    </xf>
    <xf numFmtId="0" fontId="0" fillId="8" borderId="0" xfId="0" applyFill="1" applyAlignment="1">
      <alignment horizontal="center"/>
    </xf>
    <xf numFmtId="0" fontId="46" fillId="0" borderId="0" xfId="0" applyFont="1"/>
    <xf numFmtId="0" fontId="5" fillId="8" borderId="0" xfId="0" applyFont="1" applyFill="1" applyAlignment="1">
      <alignment horizontal="center"/>
    </xf>
    <xf numFmtId="0" fontId="8" fillId="11" borderId="12" xfId="6" applyFont="1" applyFill="1" applyBorder="1" applyAlignment="1">
      <alignment horizontal="center"/>
    </xf>
    <xf numFmtId="0" fontId="5" fillId="22" borderId="6" xfId="0" applyFont="1" applyFill="1" applyBorder="1" applyAlignment="1">
      <alignment vertical="center"/>
    </xf>
    <xf numFmtId="0" fontId="5" fillId="22" borderId="5" xfId="0" applyFont="1" applyFill="1" applyBorder="1" applyAlignment="1">
      <alignment vertical="center"/>
    </xf>
    <xf numFmtId="0" fontId="42" fillId="10" borderId="4" xfId="0" applyFont="1" applyFill="1" applyBorder="1" applyAlignment="1">
      <alignment horizontal="left" wrapText="1"/>
    </xf>
    <xf numFmtId="0" fontId="42" fillId="10" borderId="6" xfId="0" applyFont="1" applyFill="1" applyBorder="1" applyAlignment="1">
      <alignment horizontal="left"/>
    </xf>
    <xf numFmtId="164" fontId="42" fillId="10" borderId="5" xfId="0" applyNumberFormat="1" applyFont="1" applyFill="1" applyBorder="1" applyAlignment="1">
      <alignment horizontal="left"/>
    </xf>
    <xf numFmtId="0" fontId="5" fillId="22" borderId="4" xfId="0" applyFont="1" applyFill="1" applyBorder="1" applyAlignment="1">
      <alignment horizontal="left" wrapText="1"/>
    </xf>
    <xf numFmtId="171" fontId="0" fillId="0" borderId="0" xfId="0" applyNumberFormat="1"/>
    <xf numFmtId="164" fontId="16" fillId="24" borderId="2" xfId="1" applyFont="1" applyFill="1" applyBorder="1" applyAlignment="1">
      <alignment horizontal="center" vertical="center"/>
    </xf>
    <xf numFmtId="0" fontId="0" fillId="0" borderId="16" xfId="0" applyBorder="1" applyAlignment="1">
      <alignment horizontal="center"/>
    </xf>
    <xf numFmtId="0" fontId="8" fillId="25" borderId="1" xfId="9" applyFont="1" applyBorder="1" applyAlignment="1">
      <alignment horizontal="center"/>
    </xf>
    <xf numFmtId="0" fontId="50" fillId="0" borderId="0" xfId="0" applyFont="1"/>
    <xf numFmtId="0" fontId="0" fillId="0" borderId="15" xfId="0" applyBorder="1" applyAlignment="1">
      <alignment horizontal="center"/>
    </xf>
    <xf numFmtId="164" fontId="0" fillId="24" borderId="14" xfId="1" applyFont="1" applyFill="1" applyBorder="1" applyAlignment="1">
      <alignment horizontal="center" vertical="center"/>
    </xf>
    <xf numFmtId="164" fontId="0" fillId="0" borderId="14" xfId="1" applyFont="1" applyBorder="1" applyAlignment="1">
      <alignment horizontal="center" vertical="center"/>
    </xf>
    <xf numFmtId="164" fontId="16" fillId="24" borderId="14" xfId="1" applyFont="1" applyFill="1" applyBorder="1" applyAlignment="1">
      <alignment horizontal="center" vertical="center"/>
    </xf>
    <xf numFmtId="0" fontId="8" fillId="25" borderId="33" xfId="9" applyFont="1" applyBorder="1" applyAlignment="1">
      <alignment horizontal="center"/>
    </xf>
    <xf numFmtId="0" fontId="53" fillId="0" borderId="3" xfId="12" applyFont="1" applyFill="1" applyBorder="1" applyAlignment="1">
      <alignment horizontal="center" vertical="center"/>
    </xf>
    <xf numFmtId="0" fontId="14" fillId="8" borderId="32" xfId="0" applyFont="1" applyFill="1" applyBorder="1" applyAlignment="1">
      <alignment horizontal="center" vertical="center"/>
    </xf>
    <xf numFmtId="0" fontId="0" fillId="9" borderId="32" xfId="0" applyFill="1" applyBorder="1"/>
    <xf numFmtId="0" fontId="0" fillId="9" borderId="0" xfId="0" applyFill="1"/>
    <xf numFmtId="0" fontId="48" fillId="8" borderId="32" xfId="0" applyFont="1" applyFill="1" applyBorder="1" applyAlignment="1">
      <alignment horizontal="center" vertical="center"/>
    </xf>
    <xf numFmtId="0" fontId="6" fillId="3" borderId="17" xfId="3" applyFont="1" applyBorder="1"/>
    <xf numFmtId="0" fontId="6" fillId="3" borderId="2" xfId="3" applyFont="1" applyBorder="1" applyAlignment="1">
      <alignment horizontal="center"/>
    </xf>
    <xf numFmtId="0" fontId="6" fillId="3" borderId="14" xfId="3" applyFont="1" applyBorder="1" applyAlignment="1">
      <alignment horizontal="center"/>
    </xf>
    <xf numFmtId="0" fontId="8" fillId="11" borderId="1" xfId="6" applyFont="1" applyFill="1" applyAlignment="1">
      <alignment horizontal="center"/>
    </xf>
    <xf numFmtId="0" fontId="0" fillId="0" borderId="38" xfId="0" applyBorder="1"/>
    <xf numFmtId="0" fontId="0" fillId="0" borderId="39" xfId="0" applyBorder="1" applyAlignment="1">
      <alignment horizontal="center"/>
    </xf>
    <xf numFmtId="164" fontId="0" fillId="0" borderId="39" xfId="1" applyFont="1" applyBorder="1" applyAlignment="1">
      <alignment horizontal="center" vertical="center"/>
    </xf>
    <xf numFmtId="0" fontId="0" fillId="6" borderId="20" xfId="0" applyFill="1" applyBorder="1"/>
    <xf numFmtId="0" fontId="55" fillId="31" borderId="2" xfId="0" applyFont="1" applyFill="1" applyBorder="1" applyAlignment="1">
      <alignment vertical="center"/>
    </xf>
    <xf numFmtId="0" fontId="56" fillId="31" borderId="2" xfId="0" applyFont="1" applyFill="1" applyBorder="1" applyAlignment="1">
      <alignment horizontal="center" vertical="center" wrapText="1"/>
    </xf>
    <xf numFmtId="0" fontId="56" fillId="31" borderId="22" xfId="0" applyFont="1" applyFill="1" applyBorder="1" applyAlignment="1">
      <alignment horizontal="center" vertical="center" wrapText="1"/>
    </xf>
    <xf numFmtId="0" fontId="2" fillId="2" borderId="2" xfId="2" applyBorder="1" applyAlignment="1">
      <alignment horizontal="center" vertical="center" wrapText="1"/>
    </xf>
    <xf numFmtId="0" fontId="2" fillId="2" borderId="2" xfId="2" applyBorder="1"/>
    <xf numFmtId="0" fontId="55" fillId="31" borderId="2" xfId="0" applyFont="1" applyFill="1" applyBorder="1" applyAlignment="1">
      <alignment vertical="center" wrapText="1"/>
    </xf>
    <xf numFmtId="164" fontId="5" fillId="0" borderId="0" xfId="1" applyFont="1" applyAlignment="1">
      <alignment horizontal="right"/>
    </xf>
    <xf numFmtId="0" fontId="58" fillId="0" borderId="0" xfId="0" applyFont="1" applyAlignment="1">
      <alignment vertical="center" wrapText="1"/>
    </xf>
    <xf numFmtId="0" fontId="62" fillId="33" borderId="2" xfId="0" applyFont="1" applyFill="1" applyBorder="1" applyAlignment="1">
      <alignment horizontal="center" vertical="center" wrapText="1"/>
    </xf>
    <xf numFmtId="0" fontId="54" fillId="30" borderId="2" xfId="0" applyFont="1" applyFill="1" applyBorder="1" applyAlignment="1">
      <alignment horizontal="left" vertical="center" wrapText="1"/>
    </xf>
    <xf numFmtId="0" fontId="62" fillId="30" borderId="2" xfId="0" applyFont="1" applyFill="1" applyBorder="1" applyAlignment="1">
      <alignment vertical="center" wrapText="1"/>
    </xf>
    <xf numFmtId="0" fontId="0" fillId="0" borderId="2" xfId="0" applyBorder="1" applyAlignment="1">
      <alignment horizontal="left"/>
    </xf>
    <xf numFmtId="164" fontId="63" fillId="30" borderId="2" xfId="1" applyFont="1" applyFill="1" applyBorder="1" applyAlignment="1">
      <alignment horizontal="center" vertical="center" wrapText="1"/>
    </xf>
    <xf numFmtId="0" fontId="2" fillId="2" borderId="2" xfId="2" applyBorder="1" applyAlignment="1">
      <alignment horizontal="left" vertical="center" wrapText="1"/>
    </xf>
    <xf numFmtId="164" fontId="2" fillId="2" borderId="2" xfId="2" applyNumberFormat="1" applyBorder="1" applyAlignment="1">
      <alignment horizontal="center" vertical="center" wrapText="1"/>
    </xf>
    <xf numFmtId="0" fontId="55" fillId="31" borderId="2" xfId="0" applyFont="1" applyFill="1" applyBorder="1" applyAlignment="1">
      <alignment horizontal="left" vertical="center"/>
    </xf>
    <xf numFmtId="0" fontId="56" fillId="31" borderId="2" xfId="0" applyFont="1" applyFill="1" applyBorder="1" applyAlignment="1">
      <alignment horizontal="left" vertical="center" wrapText="1"/>
    </xf>
    <xf numFmtId="0" fontId="56" fillId="31" borderId="0" xfId="0" applyFont="1" applyFill="1" applyAlignment="1">
      <alignment horizontal="left" vertical="center" wrapText="1"/>
    </xf>
    <xf numFmtId="0" fontId="57" fillId="30" borderId="2" xfId="0" applyFont="1" applyFill="1" applyBorder="1" applyAlignment="1">
      <alignment horizontal="left" vertical="center" wrapText="1"/>
    </xf>
    <xf numFmtId="164" fontId="57" fillId="30" borderId="2" xfId="1" applyFont="1" applyFill="1" applyBorder="1" applyAlignment="1">
      <alignment horizontal="left" vertical="center" wrapText="1"/>
    </xf>
    <xf numFmtId="164" fontId="2" fillId="2" borderId="2" xfId="2" applyNumberFormat="1" applyBorder="1" applyAlignment="1">
      <alignment horizontal="left"/>
    </xf>
    <xf numFmtId="0" fontId="2" fillId="2" borderId="0" xfId="2" applyAlignment="1">
      <alignment horizontal="center"/>
    </xf>
    <xf numFmtId="0" fontId="64" fillId="2" borderId="2" xfId="2" applyFont="1" applyBorder="1" applyAlignment="1">
      <alignment horizontal="center"/>
    </xf>
    <xf numFmtId="0" fontId="3" fillId="3" borderId="2" xfId="3" applyBorder="1" applyAlignment="1">
      <alignment horizontal="center"/>
    </xf>
    <xf numFmtId="0" fontId="1" fillId="32" borderId="2" xfId="14" applyBorder="1" applyAlignment="1">
      <alignment horizontal="center"/>
    </xf>
    <xf numFmtId="0" fontId="5" fillId="0" borderId="2" xfId="0" applyFont="1" applyBorder="1"/>
    <xf numFmtId="0" fontId="2" fillId="2" borderId="4" xfId="2" applyBorder="1" applyAlignment="1">
      <alignment vertical="center"/>
    </xf>
    <xf numFmtId="0" fontId="61" fillId="0" borderId="0" xfId="0" applyFont="1" applyAlignment="1">
      <alignment vertical="center" wrapText="1"/>
    </xf>
    <xf numFmtId="0" fontId="59" fillId="34" borderId="0" xfId="0" applyFont="1" applyFill="1" applyAlignment="1">
      <alignment vertical="center" wrapText="1"/>
    </xf>
    <xf numFmtId="0" fontId="65" fillId="35" borderId="0" xfId="0" applyFont="1" applyFill="1" applyAlignment="1">
      <alignment horizontal="left" vertical="center" wrapText="1" indent="1"/>
    </xf>
    <xf numFmtId="0" fontId="60" fillId="0" borderId="0" xfId="0" applyFont="1" applyAlignment="1">
      <alignment vertical="center" wrapText="1"/>
    </xf>
    <xf numFmtId="0" fontId="67" fillId="0" borderId="0" xfId="0" applyFont="1" applyAlignment="1">
      <alignment vertical="center" wrapText="1"/>
    </xf>
    <xf numFmtId="4" fontId="2" fillId="2" borderId="2" xfId="2" applyNumberFormat="1" applyBorder="1"/>
    <xf numFmtId="0" fontId="2" fillId="2" borderId="2" xfId="2" applyBorder="1" applyAlignment="1">
      <alignment horizontal="center" vertical="center"/>
    </xf>
    <xf numFmtId="0" fontId="64" fillId="2" borderId="2" xfId="2" applyFont="1" applyBorder="1" applyAlignment="1">
      <alignment horizontal="center" vertical="center"/>
    </xf>
    <xf numFmtId="0" fontId="68" fillId="2" borderId="2" xfId="2" applyFont="1" applyBorder="1" applyAlignment="1">
      <alignment horizontal="center" vertical="center"/>
    </xf>
    <xf numFmtId="0" fontId="5" fillId="0" borderId="0" xfId="0" applyFont="1" applyAlignment="1">
      <alignment horizontal="center" wrapText="1"/>
    </xf>
    <xf numFmtId="0" fontId="70" fillId="0" borderId="0" xfId="0" quotePrefix="1" applyFont="1" applyAlignment="1">
      <alignment horizontal="left" vertical="center"/>
    </xf>
    <xf numFmtId="0" fontId="70" fillId="39" borderId="0" xfId="0" applyFont="1" applyFill="1" applyAlignment="1">
      <alignment horizontal="left" vertical="center"/>
    </xf>
    <xf numFmtId="0" fontId="70" fillId="38" borderId="0" xfId="0" applyFont="1" applyFill="1" applyAlignment="1">
      <alignment horizontal="left" vertical="center"/>
    </xf>
    <xf numFmtId="0" fontId="73" fillId="36" borderId="0" xfId="0" applyFont="1" applyFill="1" applyAlignment="1">
      <alignment horizontal="center" vertical="center" wrapText="1"/>
    </xf>
    <xf numFmtId="0" fontId="70" fillId="16" borderId="0" xfId="0" quotePrefix="1" applyFont="1" applyFill="1" applyAlignment="1">
      <alignment horizontal="left" vertical="center"/>
    </xf>
    <xf numFmtId="0" fontId="69" fillId="36" borderId="0" xfId="3" applyNumberFormat="1" applyFont="1" applyFill="1" applyBorder="1" applyAlignment="1">
      <alignment horizontal="left" vertical="center" wrapText="1"/>
    </xf>
    <xf numFmtId="0" fontId="70" fillId="0" borderId="0" xfId="0" applyFont="1" applyAlignment="1">
      <alignment horizontal="left" vertical="center"/>
    </xf>
    <xf numFmtId="0" fontId="70" fillId="16" borderId="0" xfId="0" applyFont="1" applyFill="1" applyAlignment="1">
      <alignment horizontal="left" vertical="center"/>
    </xf>
    <xf numFmtId="0" fontId="70" fillId="24" borderId="0" xfId="0" applyFont="1" applyFill="1" applyAlignment="1">
      <alignment horizontal="left" vertical="center"/>
    </xf>
    <xf numFmtId="0" fontId="70" fillId="0" borderId="0" xfId="0" applyFont="1" applyAlignment="1">
      <alignment horizontal="center" vertical="center"/>
    </xf>
    <xf numFmtId="0" fontId="74" fillId="36" borderId="0" xfId="0" applyFont="1" applyFill="1" applyAlignment="1">
      <alignment horizontal="left" vertical="center" wrapText="1"/>
    </xf>
    <xf numFmtId="0" fontId="73" fillId="36" borderId="0" xfId="0" applyFont="1" applyFill="1" applyAlignment="1">
      <alignment horizontal="left" vertical="center" wrapText="1"/>
    </xf>
    <xf numFmtId="0" fontId="70" fillId="0" borderId="0" xfId="0" quotePrefix="1" applyFont="1" applyAlignment="1">
      <alignment horizontal="center" vertical="center"/>
    </xf>
    <xf numFmtId="0" fontId="70" fillId="37" borderId="0" xfId="0" applyFont="1" applyFill="1" applyAlignment="1">
      <alignment horizontal="left" vertical="center"/>
    </xf>
    <xf numFmtId="0" fontId="5" fillId="0" borderId="0" xfId="0" applyFont="1" applyAlignment="1">
      <alignment horizontal="left" wrapText="1"/>
    </xf>
    <xf numFmtId="14" fontId="70" fillId="0" borderId="0" xfId="0" quotePrefix="1" applyNumberFormat="1" applyFont="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14" fontId="70" fillId="37" borderId="0" xfId="0" quotePrefix="1" applyNumberFormat="1" applyFont="1" applyFill="1" applyAlignment="1">
      <alignment horizontal="left" vertical="center"/>
    </xf>
    <xf numFmtId="0" fontId="70" fillId="37" borderId="0" xfId="0" quotePrefix="1" applyFont="1" applyFill="1" applyAlignment="1">
      <alignment horizontal="center" vertical="center"/>
    </xf>
    <xf numFmtId="0" fontId="70" fillId="37" borderId="0" xfId="0" quotePrefix="1" applyFont="1" applyFill="1" applyAlignment="1">
      <alignment horizontal="left" vertical="center"/>
    </xf>
    <xf numFmtId="0" fontId="70" fillId="38" borderId="0" xfId="0" applyFont="1" applyFill="1" applyAlignment="1">
      <alignment horizontal="center" vertical="center"/>
    </xf>
    <xf numFmtId="0" fontId="70" fillId="24" borderId="0" xfId="0" applyFont="1" applyFill="1" applyAlignment="1">
      <alignment horizontal="center" vertical="center"/>
    </xf>
    <xf numFmtId="0" fontId="70" fillId="24" borderId="0" xfId="0" quotePrefix="1" applyFont="1" applyFill="1" applyAlignment="1">
      <alignment horizontal="left" vertical="center"/>
    </xf>
    <xf numFmtId="0" fontId="70" fillId="24" borderId="0" xfId="0" quotePrefix="1" applyFont="1" applyFill="1" applyAlignment="1">
      <alignment horizontal="center" vertical="center"/>
    </xf>
    <xf numFmtId="166" fontId="28" fillId="0" borderId="2" xfId="0" applyNumberFormat="1" applyFont="1" applyBorder="1" applyAlignment="1">
      <alignment horizontal="center" vertical="center"/>
    </xf>
    <xf numFmtId="0" fontId="28" fillId="0" borderId="2" xfId="0" applyFont="1" applyBorder="1" applyAlignment="1">
      <alignment horizontal="center" vertical="center"/>
    </xf>
    <xf numFmtId="0" fontId="1" fillId="32" borderId="2" xfId="14" applyBorder="1" applyAlignment="1">
      <alignment horizontal="center" vertical="center"/>
    </xf>
    <xf numFmtId="166" fontId="1" fillId="32" borderId="2" xfId="14" applyNumberFormat="1" applyBorder="1" applyAlignment="1">
      <alignment horizontal="center" vertical="center"/>
    </xf>
    <xf numFmtId="0" fontId="5" fillId="32" borderId="2" xfId="14" applyFont="1" applyBorder="1" applyAlignment="1">
      <alignment horizontal="center" vertical="center" wrapText="1"/>
    </xf>
    <xf numFmtId="0" fontId="5" fillId="32" borderId="2" xfId="14" applyFont="1" applyBorder="1" applyAlignment="1">
      <alignment horizontal="center" vertical="center"/>
    </xf>
    <xf numFmtId="167" fontId="78" fillId="3" borderId="2" xfId="3" applyNumberFormat="1" applyFont="1" applyBorder="1" applyAlignment="1">
      <alignment horizontal="center"/>
    </xf>
    <xf numFmtId="0" fontId="79" fillId="0" borderId="0" xfId="0" applyFont="1"/>
    <xf numFmtId="10" fontId="79" fillId="0" borderId="0" xfId="0" applyNumberFormat="1" applyFont="1"/>
    <xf numFmtId="9" fontId="28" fillId="0" borderId="0" xfId="5" applyFont="1"/>
    <xf numFmtId="172" fontId="79" fillId="0" borderId="0" xfId="5" applyNumberFormat="1" applyFont="1"/>
    <xf numFmtId="2" fontId="28" fillId="0" borderId="0" xfId="0" applyNumberFormat="1" applyFont="1"/>
    <xf numFmtId="2" fontId="0" fillId="0" borderId="0" xfId="0" applyNumberFormat="1"/>
    <xf numFmtId="0" fontId="54" fillId="40" borderId="2" xfId="0" applyFont="1" applyFill="1" applyBorder="1" applyAlignment="1">
      <alignment vertical="center"/>
    </xf>
    <xf numFmtId="0" fontId="54" fillId="0" borderId="2" xfId="0" applyFont="1" applyBorder="1" applyAlignment="1">
      <alignment horizontal="right" vertical="center"/>
    </xf>
    <xf numFmtId="0" fontId="54" fillId="0" borderId="2" xfId="0" applyFont="1" applyBorder="1" applyAlignment="1">
      <alignment vertical="center"/>
    </xf>
    <xf numFmtId="168" fontId="54" fillId="0" borderId="2" xfId="0" applyNumberFormat="1" applyFont="1" applyBorder="1" applyAlignment="1">
      <alignment horizontal="right" vertical="center"/>
    </xf>
    <xf numFmtId="2" fontId="54" fillId="40" borderId="2" xfId="0" applyNumberFormat="1" applyFont="1" applyFill="1" applyBorder="1" applyAlignment="1">
      <alignment vertical="center"/>
    </xf>
    <xf numFmtId="0" fontId="39" fillId="8" borderId="0" xfId="0" applyFont="1" applyFill="1" applyAlignment="1">
      <alignment vertical="center"/>
    </xf>
    <xf numFmtId="0" fontId="5" fillId="0" borderId="0" xfId="7" applyFont="1" applyAlignment="1">
      <alignment horizontal="center"/>
    </xf>
    <xf numFmtId="165" fontId="5" fillId="0" borderId="0" xfId="8" applyNumberFormat="1" applyFont="1"/>
    <xf numFmtId="0" fontId="1" fillId="0" borderId="0" xfId="7" applyAlignment="1">
      <alignment horizontal="center"/>
    </xf>
    <xf numFmtId="164" fontId="1" fillId="0" borderId="0" xfId="7" applyNumberFormat="1"/>
    <xf numFmtId="10" fontId="1" fillId="0" borderId="0" xfId="7" applyNumberFormat="1" applyAlignment="1">
      <alignment horizontal="center"/>
    </xf>
    <xf numFmtId="0" fontId="5" fillId="0" borderId="0" xfId="7" applyFont="1"/>
    <xf numFmtId="0" fontId="5" fillId="41" borderId="0" xfId="7" applyFont="1" applyFill="1" applyAlignment="1">
      <alignment horizontal="center"/>
    </xf>
    <xf numFmtId="164" fontId="0" fillId="0" borderId="0" xfId="8" applyFont="1"/>
    <xf numFmtId="164" fontId="0" fillId="0" borderId="0" xfId="8" applyFont="1" applyAlignment="1">
      <alignment horizontal="left"/>
    </xf>
    <xf numFmtId="0" fontId="5" fillId="8" borderId="0" xfId="7" applyFont="1" applyFill="1"/>
    <xf numFmtId="165" fontId="5" fillId="8" borderId="0" xfId="7" applyNumberFormat="1" applyFont="1" applyFill="1"/>
    <xf numFmtId="0" fontId="5" fillId="42" borderId="0" xfId="7" applyFont="1" applyFill="1"/>
    <xf numFmtId="164" fontId="5" fillId="42" borderId="0" xfId="7" applyNumberFormat="1" applyFont="1" applyFill="1"/>
    <xf numFmtId="0" fontId="9" fillId="0" borderId="0" xfId="7" applyFont="1"/>
    <xf numFmtId="0" fontId="0" fillId="12" borderId="37" xfId="0" applyFill="1" applyBorder="1" applyAlignment="1">
      <alignment horizontal="left" vertical="top" wrapText="1"/>
    </xf>
    <xf numFmtId="0" fontId="0" fillId="12" borderId="40" xfId="0" applyFill="1" applyBorder="1" applyAlignment="1">
      <alignment horizontal="left" vertical="top" wrapText="1"/>
    </xf>
    <xf numFmtId="171" fontId="1" fillId="43" borderId="0" xfId="15" applyFill="1"/>
    <xf numFmtId="173" fontId="1" fillId="43" borderId="0" xfId="15" applyNumberFormat="1" applyFill="1"/>
    <xf numFmtId="0" fontId="81" fillId="12" borderId="35" xfId="12" quotePrefix="1" applyFont="1" applyFill="1" applyBorder="1" applyAlignment="1">
      <alignment horizontal="center" vertical="center"/>
    </xf>
    <xf numFmtId="0" fontId="16" fillId="0" borderId="2" xfId="6" applyFont="1" applyFill="1" applyBorder="1" applyAlignment="1">
      <alignment horizontal="left" vertical="center" wrapText="1"/>
    </xf>
    <xf numFmtId="171" fontId="16" fillId="0" borderId="2" xfId="6" applyNumberFormat="1" applyFont="1" applyFill="1" applyBorder="1" applyAlignment="1">
      <alignment horizontal="center" vertical="center" wrapText="1"/>
    </xf>
    <xf numFmtId="0" fontId="0" fillId="6" borderId="7" xfId="0" applyFill="1" applyBorder="1"/>
    <xf numFmtId="0" fontId="5" fillId="29" borderId="2" xfId="11" applyFont="1" applyFill="1" applyBorder="1"/>
    <xf numFmtId="0" fontId="5" fillId="29" borderId="2" xfId="11" applyFont="1" applyFill="1" applyBorder="1" applyAlignment="1">
      <alignment horizontal="left" vertical="center"/>
    </xf>
    <xf numFmtId="0" fontId="16" fillId="0" borderId="14" xfId="6" applyFont="1" applyFill="1" applyBorder="1" applyAlignment="1">
      <alignment horizontal="left" vertical="center" wrapText="1"/>
    </xf>
    <xf numFmtId="0" fontId="8" fillId="25" borderId="41" xfId="9" applyFont="1" applyBorder="1" applyAlignment="1">
      <alignment horizontal="center" vertical="top"/>
    </xf>
    <xf numFmtId="0" fontId="9" fillId="12" borderId="43" xfId="0" applyFont="1" applyFill="1" applyBorder="1" applyAlignment="1">
      <alignment horizontal="center" vertical="top"/>
    </xf>
    <xf numFmtId="0" fontId="9" fillId="12" borderId="44" xfId="0" applyFont="1" applyFill="1" applyBorder="1" applyAlignment="1">
      <alignment horizontal="center" vertical="top"/>
    </xf>
    <xf numFmtId="0" fontId="1" fillId="44" borderId="17" xfId="16" applyBorder="1" applyAlignment="1">
      <alignment horizontal="center" vertical="center"/>
    </xf>
    <xf numFmtId="0" fontId="8" fillId="25" borderId="42" xfId="9" applyFont="1" applyBorder="1" applyAlignment="1">
      <alignment horizontal="center" vertical="top"/>
    </xf>
    <xf numFmtId="0" fontId="52" fillId="0" borderId="16" xfId="12" quotePrefix="1" applyFont="1" applyFill="1" applyBorder="1" applyAlignment="1">
      <alignment horizontal="center" vertical="center"/>
    </xf>
    <xf numFmtId="164" fontId="0" fillId="0" borderId="49" xfId="1" applyFont="1" applyBorder="1" applyAlignment="1">
      <alignment horizontal="center" vertical="center"/>
    </xf>
    <xf numFmtId="0" fontId="8" fillId="11" borderId="33" xfId="6" applyFont="1" applyFill="1" applyBorder="1" applyAlignment="1">
      <alignment horizontal="center"/>
    </xf>
    <xf numFmtId="0" fontId="1" fillId="44" borderId="52" xfId="16" applyBorder="1" applyAlignment="1">
      <alignment horizontal="center" vertical="center"/>
    </xf>
    <xf numFmtId="0" fontId="16" fillId="24" borderId="13" xfId="11" applyFont="1" applyFill="1" applyBorder="1" applyAlignment="1">
      <alignment horizontal="center" vertical="center" wrapText="1"/>
    </xf>
    <xf numFmtId="37" fontId="0" fillId="0" borderId="0" xfId="1" applyNumberFormat="1" applyFont="1" applyBorder="1" applyAlignment="1">
      <alignment horizontal="center" vertical="center"/>
    </xf>
    <xf numFmtId="164" fontId="0" fillId="9" borderId="8" xfId="1" applyFont="1" applyFill="1" applyBorder="1" applyAlignment="1">
      <alignment horizontal="center" vertical="center"/>
    </xf>
    <xf numFmtId="0" fontId="3" fillId="3" borderId="0" xfId="3" applyBorder="1" applyAlignment="1">
      <alignment horizontal="center" vertical="center"/>
    </xf>
    <xf numFmtId="164" fontId="10" fillId="3" borderId="8" xfId="1" applyFont="1" applyFill="1" applyBorder="1" applyAlignment="1">
      <alignment horizontal="center" vertical="center"/>
    </xf>
    <xf numFmtId="164" fontId="2" fillId="2" borderId="2" xfId="1" applyFont="1" applyFill="1" applyBorder="1"/>
    <xf numFmtId="164" fontId="0" fillId="0" borderId="0" xfId="1" applyFont="1"/>
    <xf numFmtId="0" fontId="2" fillId="2" borderId="7" xfId="2" applyBorder="1" applyAlignment="1">
      <alignment horizontal="center" wrapText="1"/>
    </xf>
    <xf numFmtId="0" fontId="2" fillId="2" borderId="7" xfId="2" applyBorder="1" applyAlignment="1">
      <alignment horizontal="center" vertical="center" wrapText="1"/>
    </xf>
    <xf numFmtId="164" fontId="5" fillId="24" borderId="2" xfId="1" applyFont="1" applyFill="1" applyBorder="1" applyAlignment="1">
      <alignment horizontal="center" vertical="center"/>
    </xf>
    <xf numFmtId="0" fontId="64" fillId="2" borderId="36" xfId="2" applyFont="1" applyBorder="1" applyAlignment="1">
      <alignment horizontal="center" vertical="center" wrapText="1"/>
    </xf>
    <xf numFmtId="0" fontId="0" fillId="0" borderId="14" xfId="0" applyBorder="1" applyAlignment="1">
      <alignment horizontal="center"/>
    </xf>
    <xf numFmtId="0" fontId="0" fillId="0" borderId="16" xfId="0" applyBorder="1" applyAlignment="1">
      <alignment horizontal="center"/>
    </xf>
    <xf numFmtId="0" fontId="51" fillId="25" borderId="34" xfId="9" applyFont="1" applyBorder="1" applyAlignment="1">
      <alignment horizontal="center" vertical="center" textRotation="180"/>
    </xf>
    <xf numFmtId="0" fontId="51" fillId="25" borderId="50" xfId="9" applyFont="1" applyBorder="1" applyAlignment="1">
      <alignment horizontal="center" vertical="center" textRotation="180"/>
    </xf>
    <xf numFmtId="0" fontId="51" fillId="25" borderId="51" xfId="9" applyFont="1" applyBorder="1" applyAlignment="1">
      <alignment horizontal="center" vertical="center" textRotation="180"/>
    </xf>
    <xf numFmtId="0" fontId="51" fillId="26" borderId="34" xfId="10" applyFont="1" applyBorder="1" applyAlignment="1">
      <alignment horizontal="center" vertical="center" textRotation="180"/>
    </xf>
    <xf numFmtId="0" fontId="51" fillId="26" borderId="50" xfId="10" applyFont="1" applyBorder="1" applyAlignment="1">
      <alignment horizontal="center" vertical="center" textRotation="180"/>
    </xf>
    <xf numFmtId="0" fontId="51" fillId="26" borderId="51" xfId="10" applyFont="1" applyBorder="1" applyAlignment="1">
      <alignment horizontal="center" vertical="center" textRotation="180"/>
    </xf>
    <xf numFmtId="0" fontId="10" fillId="3" borderId="27" xfId="3" applyFont="1" applyBorder="1" applyAlignment="1">
      <alignment horizontal="right"/>
    </xf>
    <xf numFmtId="0" fontId="10" fillId="3" borderId="15" xfId="3" applyFont="1" applyBorder="1" applyAlignment="1">
      <alignment horizontal="right"/>
    </xf>
    <xf numFmtId="0" fontId="10" fillId="3" borderId="16" xfId="3" applyFont="1" applyBorder="1" applyAlignment="1">
      <alignment horizontal="right"/>
    </xf>
    <xf numFmtId="0" fontId="8" fillId="11" borderId="28" xfId="6" applyFont="1" applyFill="1" applyBorder="1" applyAlignment="1">
      <alignment horizontal="center"/>
    </xf>
    <xf numFmtId="0" fontId="8" fillId="11" borderId="29" xfId="6" applyFont="1" applyFill="1" applyBorder="1" applyAlignment="1">
      <alignment horizontal="center"/>
    </xf>
    <xf numFmtId="0" fontId="8" fillId="25" borderId="25" xfId="9" applyFont="1" applyBorder="1" applyAlignment="1">
      <alignment horizontal="center"/>
    </xf>
    <xf numFmtId="0" fontId="8" fillId="25" borderId="26" xfId="9" applyFont="1" applyBorder="1" applyAlignment="1">
      <alignment horizontal="center"/>
    </xf>
    <xf numFmtId="0" fontId="41" fillId="25" borderId="18" xfId="9" applyFont="1" applyBorder="1" applyAlignment="1">
      <alignment horizontal="center" vertical="center" wrapText="1"/>
    </xf>
    <xf numFmtId="0" fontId="41" fillId="25" borderId="24" xfId="9" applyFont="1" applyBorder="1" applyAlignment="1">
      <alignment horizontal="center" vertical="center" wrapText="1"/>
    </xf>
    <xf numFmtId="0" fontId="41" fillId="11" borderId="18" xfId="6" applyFont="1" applyFill="1" applyBorder="1" applyAlignment="1">
      <alignment horizontal="center" vertical="center" wrapText="1"/>
    </xf>
    <xf numFmtId="0" fontId="41" fillId="11" borderId="24" xfId="6" applyFont="1" applyFill="1" applyBorder="1" applyAlignment="1">
      <alignment horizontal="center" vertical="center" wrapText="1"/>
    </xf>
    <xf numFmtId="0" fontId="16" fillId="0" borderId="2" xfId="11" applyFont="1" applyFill="1" applyBorder="1" applyAlignment="1">
      <alignment horizontal="center" vertical="center" wrapText="1"/>
    </xf>
    <xf numFmtId="0" fontId="16" fillId="0" borderId="46" xfId="11" applyFont="1" applyFill="1" applyBorder="1" applyAlignment="1">
      <alignment horizontal="center" vertical="center"/>
    </xf>
    <xf numFmtId="0" fontId="16" fillId="0" borderId="47" xfId="11" applyFont="1" applyFill="1" applyBorder="1" applyAlignment="1">
      <alignment horizontal="center" vertical="center"/>
    </xf>
    <xf numFmtId="0" fontId="16" fillId="0" borderId="48" xfId="11" applyFont="1" applyFill="1" applyBorder="1" applyAlignment="1">
      <alignment horizontal="center" vertical="center"/>
    </xf>
    <xf numFmtId="0" fontId="16" fillId="0" borderId="8" xfId="11" applyFont="1" applyFill="1" applyBorder="1" applyAlignment="1">
      <alignment horizontal="center" vertical="center"/>
    </xf>
    <xf numFmtId="0" fontId="82" fillId="6" borderId="34" xfId="11" applyFont="1" applyFill="1" applyBorder="1" applyAlignment="1">
      <alignment horizontal="center" wrapText="1"/>
    </xf>
    <xf numFmtId="0" fontId="2" fillId="2" borderId="14" xfId="2" applyBorder="1" applyAlignment="1">
      <alignment horizontal="center"/>
    </xf>
    <xf numFmtId="0" fontId="2" fillId="2" borderId="16" xfId="2" applyBorder="1" applyAlignment="1">
      <alignment horizontal="center"/>
    </xf>
    <xf numFmtId="0" fontId="15" fillId="0" borderId="14" xfId="6" applyFont="1" applyFill="1" applyBorder="1" applyAlignment="1">
      <alignment horizontal="left" vertical="center" wrapText="1"/>
    </xf>
    <xf numFmtId="0" fontId="15" fillId="0" borderId="15" xfId="6" applyFont="1" applyFill="1" applyBorder="1" applyAlignment="1">
      <alignment horizontal="left" vertical="center" wrapText="1"/>
    </xf>
    <xf numFmtId="0" fontId="15" fillId="0" borderId="45" xfId="6" applyFont="1" applyFill="1" applyBorder="1" applyAlignment="1">
      <alignment horizontal="left" vertical="center" wrapText="1"/>
    </xf>
    <xf numFmtId="0" fontId="2" fillId="2" borderId="4" xfId="2" applyBorder="1" applyAlignment="1">
      <alignment horizontal="center" vertical="center"/>
    </xf>
    <xf numFmtId="0" fontId="2" fillId="2" borderId="6" xfId="2" applyBorder="1" applyAlignment="1">
      <alignment horizontal="center" vertical="center"/>
    </xf>
    <xf numFmtId="0" fontId="2" fillId="2" borderId="5" xfId="2" applyBorder="1" applyAlignment="1">
      <alignment horizontal="center" vertical="center"/>
    </xf>
    <xf numFmtId="0" fontId="43" fillId="21" borderId="18" xfId="0" applyFont="1" applyFill="1" applyBorder="1" applyAlignment="1">
      <alignment horizontal="center" vertical="center"/>
    </xf>
    <xf numFmtId="0" fontId="43" fillId="21" borderId="19" xfId="0" applyFont="1" applyFill="1" applyBorder="1" applyAlignment="1">
      <alignment horizontal="center" vertical="center"/>
    </xf>
    <xf numFmtId="0" fontId="43" fillId="21" borderId="9" xfId="0" applyFont="1" applyFill="1" applyBorder="1" applyAlignment="1">
      <alignment horizontal="center" vertical="center"/>
    </xf>
    <xf numFmtId="0" fontId="43" fillId="21" borderId="10" xfId="0" applyFont="1" applyFill="1" applyBorder="1" applyAlignment="1">
      <alignment horizontal="center" vertical="center"/>
    </xf>
    <xf numFmtId="0" fontId="52" fillId="12" borderId="30" xfId="12" quotePrefix="1" applyFont="1" applyFill="1" applyBorder="1" applyAlignment="1">
      <alignment horizontal="center" vertical="center" wrapText="1"/>
    </xf>
    <xf numFmtId="0" fontId="52" fillId="12" borderId="31" xfId="12" quotePrefix="1" applyFont="1" applyFill="1" applyBorder="1" applyAlignment="1">
      <alignment horizontal="center" vertical="center" wrapText="1"/>
    </xf>
    <xf numFmtId="0" fontId="43" fillId="22" borderId="18" xfId="0" applyFont="1" applyFill="1" applyBorder="1" applyAlignment="1">
      <alignment horizontal="center" vertical="center" wrapText="1"/>
    </xf>
    <xf numFmtId="0" fontId="43" fillId="22" borderId="19" xfId="0" applyFont="1" applyFill="1" applyBorder="1" applyAlignment="1">
      <alignment horizontal="center" vertical="center" wrapText="1"/>
    </xf>
    <xf numFmtId="0" fontId="43" fillId="22" borderId="9" xfId="0" applyFont="1" applyFill="1" applyBorder="1" applyAlignment="1">
      <alignment horizontal="center" vertical="center" wrapText="1"/>
    </xf>
    <xf numFmtId="0" fontId="43" fillId="22" borderId="10" xfId="0" applyFont="1" applyFill="1" applyBorder="1" applyAlignment="1">
      <alignment horizontal="center" vertical="center" wrapText="1"/>
    </xf>
    <xf numFmtId="0" fontId="12" fillId="12" borderId="2" xfId="0" applyFont="1" applyFill="1" applyBorder="1" applyAlignment="1">
      <alignment horizontal="left" vertical="center"/>
    </xf>
    <xf numFmtId="0" fontId="14" fillId="12" borderId="2" xfId="0" applyFont="1" applyFill="1" applyBorder="1" applyAlignment="1">
      <alignment horizontal="right" indent="2"/>
    </xf>
    <xf numFmtId="0" fontId="18" fillId="12" borderId="14" xfId="0" applyFont="1" applyFill="1" applyBorder="1" applyAlignment="1">
      <alignment horizontal="center"/>
    </xf>
    <xf numFmtId="0" fontId="18" fillId="12" borderId="15" xfId="0" applyFont="1" applyFill="1" applyBorder="1" applyAlignment="1">
      <alignment horizontal="center"/>
    </xf>
    <xf numFmtId="0" fontId="14" fillId="12" borderId="13"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16" fillId="7" borderId="2" xfId="0" applyFont="1" applyFill="1" applyBorder="1" applyAlignment="1">
      <alignment horizontal="center" wrapText="1"/>
    </xf>
    <xf numFmtId="0" fontId="18" fillId="12" borderId="2" xfId="0" applyFont="1" applyFill="1" applyBorder="1" applyAlignment="1">
      <alignment horizontal="center"/>
    </xf>
    <xf numFmtId="0" fontId="28" fillId="0" borderId="2" xfId="0" applyFont="1" applyBorder="1" applyAlignment="1">
      <alignment horizontal="center"/>
    </xf>
    <xf numFmtId="0" fontId="38" fillId="0" borderId="18" xfId="7" applyFont="1" applyBorder="1" applyAlignment="1">
      <alignment horizontal="center" vertical="center" wrapText="1"/>
    </xf>
    <xf numFmtId="0" fontId="38" fillId="0" borderId="19" xfId="7" applyFont="1" applyBorder="1" applyAlignment="1">
      <alignment horizontal="center" vertical="center" wrapText="1"/>
    </xf>
    <xf numFmtId="0" fontId="38" fillId="0" borderId="20" xfId="7" applyFont="1" applyBorder="1" applyAlignment="1">
      <alignment horizontal="center" vertical="center" wrapText="1"/>
    </xf>
    <xf numFmtId="0" fontId="38" fillId="0" borderId="7" xfId="7" applyFont="1" applyBorder="1" applyAlignment="1">
      <alignment horizontal="center" vertical="center" wrapText="1"/>
    </xf>
    <xf numFmtId="0" fontId="38" fillId="0" borderId="0" xfId="7" applyFont="1" applyAlignment="1">
      <alignment horizontal="center" vertical="center" wrapText="1"/>
    </xf>
    <xf numFmtId="0" fontId="38" fillId="0" borderId="8"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10" xfId="7" applyFont="1" applyBorder="1" applyAlignment="1">
      <alignment horizontal="center" vertical="center" wrapText="1"/>
    </xf>
    <xf numFmtId="0" fontId="38" fillId="0" borderId="11" xfId="7" applyFont="1" applyBorder="1" applyAlignment="1">
      <alignment horizontal="center" vertical="center" wrapText="1"/>
    </xf>
    <xf numFmtId="0" fontId="40" fillId="0" borderId="0" xfId="0" applyFont="1" applyAlignment="1">
      <alignment horizontal="center" vertical="center"/>
    </xf>
    <xf numFmtId="0" fontId="55" fillId="31" borderId="2" xfId="0" applyFont="1" applyFill="1" applyBorder="1" applyAlignment="1">
      <alignment horizontal="center" vertical="center" wrapText="1"/>
    </xf>
    <xf numFmtId="0" fontId="44" fillId="3" borderId="0" xfId="3" applyFont="1" applyAlignment="1">
      <alignment horizontal="center"/>
    </xf>
    <xf numFmtId="0" fontId="2" fillId="2" borderId="53" xfId="2" applyBorder="1" applyAlignment="1">
      <alignment horizontal="center" vertical="center" wrapText="1"/>
    </xf>
    <xf numFmtId="0" fontId="2" fillId="2" borderId="6" xfId="2" applyBorder="1" applyAlignment="1">
      <alignment horizontal="center" vertical="center" wrapText="1"/>
    </xf>
    <xf numFmtId="0" fontId="2" fillId="2" borderId="5" xfId="2" applyBorder="1" applyAlignment="1">
      <alignment horizontal="center" vertical="center" wrapText="1"/>
    </xf>
    <xf numFmtId="0" fontId="64" fillId="2" borderId="37" xfId="2" applyFont="1" applyBorder="1" applyAlignment="1">
      <alignment horizontal="center" vertical="center" wrapText="1"/>
    </xf>
    <xf numFmtId="0" fontId="2" fillId="2" borderId="14" xfId="2" applyBorder="1" applyAlignment="1">
      <alignment horizontal="center" wrapText="1"/>
    </xf>
    <xf numFmtId="0" fontId="2" fillId="2" borderId="16" xfId="2" applyBorder="1" applyAlignment="1">
      <alignment horizontal="center" wrapText="1"/>
    </xf>
  </cellXfs>
  <cellStyles count="17">
    <cellStyle name="20% - Accent1" xfId="16" builtinId="30"/>
    <cellStyle name="60% - Accent1" xfId="14" builtinId="32"/>
    <cellStyle name="60% - Accent6" xfId="11" builtinId="52"/>
    <cellStyle name="Accent1" xfId="9" builtinId="29"/>
    <cellStyle name="Accent2" xfId="10" builtinId="33"/>
    <cellStyle name="Bad" xfId="3" builtinId="27"/>
    <cellStyle name="Comma" xfId="1" builtinId="3"/>
    <cellStyle name="Comma 15" xfId="8" xr:uid="{EFBF896B-3D50-46B5-8FB2-85E601053EED}"/>
    <cellStyle name="Good" xfId="2" builtinId="26"/>
    <cellStyle name="Hyperlink" xfId="12" builtinId="8"/>
    <cellStyle name="Neutral" xfId="4" builtinId="28"/>
    <cellStyle name="Normal" xfId="0" builtinId="0"/>
    <cellStyle name="Normal 19" xfId="7" xr:uid="{A2851B10-471A-48EB-99CE-1F9E885EDFEC}"/>
    <cellStyle name="Normal 2" xfId="15" xr:uid="{D0BE1980-214B-4C44-8A76-863F893D78EF}"/>
    <cellStyle name="Note" xfId="6" builtinId="10"/>
    <cellStyle name="Percent" xfId="5" builtinId="5"/>
    <cellStyle name="Style 1" xfId="13" xr:uid="{5FEE6FCF-695B-4421-93D3-B1297EE067ED}"/>
  </cellStyles>
  <dxfs count="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11</xdr:col>
      <xdr:colOff>449127</xdr:colOff>
      <xdr:row>5</xdr:row>
      <xdr:rowOff>1586470</xdr:rowOff>
    </xdr:to>
    <xdr:pic>
      <xdr:nvPicPr>
        <xdr:cNvPr id="2" name="Picture 1">
          <a:extLst>
            <a:ext uri="{FF2B5EF4-FFF2-40B4-BE49-F238E27FC236}">
              <a16:creationId xmlns:a16="http://schemas.microsoft.com/office/drawing/2014/main" id="{A317EF62-0A6C-4258-8BBD-2FA1C8F3C546}"/>
            </a:ext>
          </a:extLst>
        </xdr:cNvPr>
        <xdr:cNvPicPr>
          <a:picLocks noChangeAspect="1"/>
        </xdr:cNvPicPr>
      </xdr:nvPicPr>
      <xdr:blipFill>
        <a:blip xmlns:r="http://schemas.openxmlformats.org/officeDocument/2006/relationships" r:embed="rId1"/>
        <a:stretch>
          <a:fillRect/>
        </a:stretch>
      </xdr:blipFill>
      <xdr:spPr>
        <a:xfrm>
          <a:off x="9480176" y="1613647"/>
          <a:ext cx="14422863" cy="6001588"/>
        </a:xfrm>
        <a:prstGeom prst="rect">
          <a:avLst/>
        </a:prstGeom>
      </xdr:spPr>
    </xdr:pic>
    <xdr:clientData/>
  </xdr:twoCellAnchor>
  <xdr:twoCellAnchor editAs="oneCell">
    <xdr:from>
      <xdr:col>2</xdr:col>
      <xdr:colOff>152400</xdr:colOff>
      <xdr:row>5</xdr:row>
      <xdr:rowOff>1680882</xdr:rowOff>
    </xdr:from>
    <xdr:to>
      <xdr:col>2</xdr:col>
      <xdr:colOff>8154517</xdr:colOff>
      <xdr:row>6</xdr:row>
      <xdr:rowOff>3966000</xdr:rowOff>
    </xdr:to>
    <xdr:pic>
      <xdr:nvPicPr>
        <xdr:cNvPr id="3" name="Picture 2">
          <a:extLst>
            <a:ext uri="{FF2B5EF4-FFF2-40B4-BE49-F238E27FC236}">
              <a16:creationId xmlns:a16="http://schemas.microsoft.com/office/drawing/2014/main" id="{E0061D66-90A2-4CB9-AD37-2CC0B8206A00}"/>
            </a:ext>
          </a:extLst>
        </xdr:cNvPr>
        <xdr:cNvPicPr>
          <a:picLocks noChangeAspect="1"/>
        </xdr:cNvPicPr>
      </xdr:nvPicPr>
      <xdr:blipFill>
        <a:blip xmlns:r="http://schemas.openxmlformats.org/officeDocument/2006/relationships" r:embed="rId2"/>
        <a:stretch>
          <a:fillRect/>
        </a:stretch>
      </xdr:blipFill>
      <xdr:spPr>
        <a:xfrm>
          <a:off x="9632576" y="7709647"/>
          <a:ext cx="8002117" cy="5725324"/>
        </a:xfrm>
        <a:prstGeom prst="rect">
          <a:avLst/>
        </a:prstGeom>
      </xdr:spPr>
    </xdr:pic>
    <xdr:clientData/>
  </xdr:twoCellAnchor>
  <xdr:twoCellAnchor editAs="oneCell">
    <xdr:from>
      <xdr:col>1</xdr:col>
      <xdr:colOff>0</xdr:colOff>
      <xdr:row>4</xdr:row>
      <xdr:rowOff>1</xdr:rowOff>
    </xdr:from>
    <xdr:to>
      <xdr:col>1</xdr:col>
      <xdr:colOff>7474323</xdr:colOff>
      <xdr:row>5</xdr:row>
      <xdr:rowOff>562041</xdr:rowOff>
    </xdr:to>
    <xdr:pic>
      <xdr:nvPicPr>
        <xdr:cNvPr id="4" name="Picture 3">
          <a:extLst>
            <a:ext uri="{FF2B5EF4-FFF2-40B4-BE49-F238E27FC236}">
              <a16:creationId xmlns:a16="http://schemas.microsoft.com/office/drawing/2014/main" id="{DF0D0413-14B5-58DF-25E2-2577D01C5A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8118" y="1613648"/>
          <a:ext cx="7474323" cy="497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1714501</xdr:colOff>
      <xdr:row>5</xdr:row>
      <xdr:rowOff>1030941</xdr:rowOff>
    </xdr:from>
    <xdr:to>
      <xdr:col>1</xdr:col>
      <xdr:colOff>7474324</xdr:colOff>
      <xdr:row>6</xdr:row>
      <xdr:rowOff>3527093</xdr:rowOff>
    </xdr:to>
    <xdr:pic>
      <xdr:nvPicPr>
        <xdr:cNvPr id="5" name="Picture 4">
          <a:extLst>
            <a:ext uri="{FF2B5EF4-FFF2-40B4-BE49-F238E27FC236}">
              <a16:creationId xmlns:a16="http://schemas.microsoft.com/office/drawing/2014/main" id="{63E8A7D2-6203-AF09-82B1-00BD5DAE5FE2}"/>
            </a:ext>
          </a:extLst>
        </xdr:cNvPr>
        <xdr:cNvPicPr>
          <a:picLocks noChangeAspect="1"/>
        </xdr:cNvPicPr>
      </xdr:nvPicPr>
      <xdr:blipFill>
        <a:blip xmlns:r="http://schemas.openxmlformats.org/officeDocument/2006/relationships" r:embed="rId4"/>
        <a:stretch>
          <a:fillRect/>
        </a:stretch>
      </xdr:blipFill>
      <xdr:spPr>
        <a:xfrm>
          <a:off x="1714501" y="7059706"/>
          <a:ext cx="7507941" cy="5936358"/>
        </a:xfrm>
        <a:prstGeom prst="rect">
          <a:avLst/>
        </a:prstGeom>
      </xdr:spPr>
    </xdr:pic>
    <xdr:clientData/>
  </xdr:twoCellAnchor>
  <xdr:twoCellAnchor editAs="oneCell">
    <xdr:from>
      <xdr:col>2</xdr:col>
      <xdr:colOff>4202205</xdr:colOff>
      <xdr:row>6</xdr:row>
      <xdr:rowOff>4695265</xdr:rowOff>
    </xdr:from>
    <xdr:to>
      <xdr:col>12</xdr:col>
      <xdr:colOff>311894</xdr:colOff>
      <xdr:row>8</xdr:row>
      <xdr:rowOff>2336927</xdr:rowOff>
    </xdr:to>
    <xdr:pic>
      <xdr:nvPicPr>
        <xdr:cNvPr id="6" name="Picture 5">
          <a:extLst>
            <a:ext uri="{FF2B5EF4-FFF2-40B4-BE49-F238E27FC236}">
              <a16:creationId xmlns:a16="http://schemas.microsoft.com/office/drawing/2014/main" id="{23F62C5B-E964-0FFD-7C10-3042522BDAFF}"/>
            </a:ext>
          </a:extLst>
        </xdr:cNvPr>
        <xdr:cNvPicPr>
          <a:picLocks noChangeAspect="1"/>
        </xdr:cNvPicPr>
      </xdr:nvPicPr>
      <xdr:blipFill>
        <a:blip xmlns:r="http://schemas.openxmlformats.org/officeDocument/2006/relationships" r:embed="rId5"/>
        <a:stretch>
          <a:fillRect/>
        </a:stretch>
      </xdr:blipFill>
      <xdr:spPr>
        <a:xfrm>
          <a:off x="13682381" y="14164236"/>
          <a:ext cx="10688542" cy="7592485"/>
        </a:xfrm>
        <a:prstGeom prst="rect">
          <a:avLst/>
        </a:prstGeom>
      </xdr:spPr>
    </xdr:pic>
    <xdr:clientData/>
  </xdr:twoCellAnchor>
  <xdr:twoCellAnchor editAs="oneCell">
    <xdr:from>
      <xdr:col>1</xdr:col>
      <xdr:colOff>0</xdr:colOff>
      <xdr:row>7</xdr:row>
      <xdr:rowOff>0</xdr:rowOff>
    </xdr:from>
    <xdr:to>
      <xdr:col>2</xdr:col>
      <xdr:colOff>1136955</xdr:colOff>
      <xdr:row>8</xdr:row>
      <xdr:rowOff>354321</xdr:rowOff>
    </xdr:to>
    <xdr:pic>
      <xdr:nvPicPr>
        <xdr:cNvPr id="8" name="Picture 7">
          <a:extLst>
            <a:ext uri="{FF2B5EF4-FFF2-40B4-BE49-F238E27FC236}">
              <a16:creationId xmlns:a16="http://schemas.microsoft.com/office/drawing/2014/main" id="{C743B86B-2176-B072-F30A-19CB11EF4D51}"/>
            </a:ext>
          </a:extLst>
        </xdr:cNvPr>
        <xdr:cNvPicPr>
          <a:picLocks noChangeAspect="1"/>
        </xdr:cNvPicPr>
      </xdr:nvPicPr>
      <xdr:blipFill>
        <a:blip xmlns:r="http://schemas.openxmlformats.org/officeDocument/2006/relationships" r:embed="rId6"/>
        <a:stretch>
          <a:fillRect/>
        </a:stretch>
      </xdr:blipFill>
      <xdr:spPr>
        <a:xfrm>
          <a:off x="1748118" y="14220265"/>
          <a:ext cx="8869013" cy="5553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3</xdr:row>
          <xdr:rowOff>180975</xdr:rowOff>
        </xdr:from>
        <xdr:to>
          <xdr:col>3</xdr:col>
          <xdr:colOff>485775</xdr:colOff>
          <xdr:row>5</xdr:row>
          <xdr:rowOff>28575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3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xdr:row>
          <xdr:rowOff>180975</xdr:rowOff>
        </xdr:from>
        <xdr:to>
          <xdr:col>3</xdr:col>
          <xdr:colOff>914400</xdr:colOff>
          <xdr:row>5</xdr:row>
          <xdr:rowOff>28575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3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3</xdr:row>
          <xdr:rowOff>180975</xdr:rowOff>
        </xdr:from>
        <xdr:to>
          <xdr:col>3</xdr:col>
          <xdr:colOff>1409700</xdr:colOff>
          <xdr:row>5</xdr:row>
          <xdr:rowOff>28575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3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3</xdr:row>
          <xdr:rowOff>180975</xdr:rowOff>
        </xdr:from>
        <xdr:to>
          <xdr:col>3</xdr:col>
          <xdr:colOff>1990725</xdr:colOff>
          <xdr:row>5</xdr:row>
          <xdr:rowOff>28575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3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3</xdr:row>
          <xdr:rowOff>180975</xdr:rowOff>
        </xdr:from>
        <xdr:to>
          <xdr:col>3</xdr:col>
          <xdr:colOff>2714625</xdr:colOff>
          <xdr:row>5</xdr:row>
          <xdr:rowOff>28575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3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3</xdr:row>
          <xdr:rowOff>180975</xdr:rowOff>
        </xdr:from>
        <xdr:to>
          <xdr:col>3</xdr:col>
          <xdr:colOff>3324225</xdr:colOff>
          <xdr:row>5</xdr:row>
          <xdr:rowOff>28575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3</xdr:row>
          <xdr:rowOff>180975</xdr:rowOff>
        </xdr:from>
        <xdr:to>
          <xdr:col>3</xdr:col>
          <xdr:colOff>3886200</xdr:colOff>
          <xdr:row>5</xdr:row>
          <xdr:rowOff>28575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3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3</xdr:row>
          <xdr:rowOff>180975</xdr:rowOff>
        </xdr:from>
        <xdr:to>
          <xdr:col>3</xdr:col>
          <xdr:colOff>4333875</xdr:colOff>
          <xdr:row>5</xdr:row>
          <xdr:rowOff>28575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3</xdr:row>
          <xdr:rowOff>180975</xdr:rowOff>
        </xdr:from>
        <xdr:to>
          <xdr:col>3</xdr:col>
          <xdr:colOff>4695825</xdr:colOff>
          <xdr:row>5</xdr:row>
          <xdr:rowOff>28575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180975</xdr:rowOff>
        </xdr:from>
        <xdr:to>
          <xdr:col>3</xdr:col>
          <xdr:colOff>600075</xdr:colOff>
          <xdr:row>6</xdr:row>
          <xdr:rowOff>28575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xdr:row>
          <xdr:rowOff>180975</xdr:rowOff>
        </xdr:from>
        <xdr:to>
          <xdr:col>3</xdr:col>
          <xdr:colOff>1104900</xdr:colOff>
          <xdr:row>6</xdr:row>
          <xdr:rowOff>28575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4</xdr:row>
          <xdr:rowOff>180975</xdr:rowOff>
        </xdr:from>
        <xdr:to>
          <xdr:col>3</xdr:col>
          <xdr:colOff>1504950</xdr:colOff>
          <xdr:row>6</xdr:row>
          <xdr:rowOff>28575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4</xdr:row>
          <xdr:rowOff>180975</xdr:rowOff>
        </xdr:from>
        <xdr:to>
          <xdr:col>3</xdr:col>
          <xdr:colOff>1990725</xdr:colOff>
          <xdr:row>6</xdr:row>
          <xdr:rowOff>28575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4</xdr:row>
          <xdr:rowOff>180975</xdr:rowOff>
        </xdr:from>
        <xdr:to>
          <xdr:col>3</xdr:col>
          <xdr:colOff>2714625</xdr:colOff>
          <xdr:row>6</xdr:row>
          <xdr:rowOff>28575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4</xdr:row>
          <xdr:rowOff>180975</xdr:rowOff>
        </xdr:from>
        <xdr:to>
          <xdr:col>3</xdr:col>
          <xdr:colOff>3457575</xdr:colOff>
          <xdr:row>6</xdr:row>
          <xdr:rowOff>28575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4</xdr:row>
          <xdr:rowOff>180975</xdr:rowOff>
        </xdr:from>
        <xdr:to>
          <xdr:col>3</xdr:col>
          <xdr:colOff>3886200</xdr:colOff>
          <xdr:row>6</xdr:row>
          <xdr:rowOff>28575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4</xdr:row>
          <xdr:rowOff>180975</xdr:rowOff>
        </xdr:from>
        <xdr:to>
          <xdr:col>3</xdr:col>
          <xdr:colOff>4533900</xdr:colOff>
          <xdr:row>6</xdr:row>
          <xdr:rowOff>28575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4</xdr:row>
          <xdr:rowOff>180975</xdr:rowOff>
        </xdr:from>
        <xdr:to>
          <xdr:col>4</xdr:col>
          <xdr:colOff>104775</xdr:colOff>
          <xdr:row>6</xdr:row>
          <xdr:rowOff>28575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3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180975</xdr:rowOff>
        </xdr:from>
        <xdr:to>
          <xdr:col>3</xdr:col>
          <xdr:colOff>600075</xdr:colOff>
          <xdr:row>7</xdr:row>
          <xdr:rowOff>28575</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3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xdr:row>
          <xdr:rowOff>180975</xdr:rowOff>
        </xdr:from>
        <xdr:to>
          <xdr:col>3</xdr:col>
          <xdr:colOff>1104900</xdr:colOff>
          <xdr:row>7</xdr:row>
          <xdr:rowOff>28575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3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5</xdr:row>
          <xdr:rowOff>180975</xdr:rowOff>
        </xdr:from>
        <xdr:to>
          <xdr:col>3</xdr:col>
          <xdr:colOff>1504950</xdr:colOff>
          <xdr:row>7</xdr:row>
          <xdr:rowOff>28575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3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5</xdr:row>
          <xdr:rowOff>180975</xdr:rowOff>
        </xdr:from>
        <xdr:to>
          <xdr:col>3</xdr:col>
          <xdr:colOff>1990725</xdr:colOff>
          <xdr:row>7</xdr:row>
          <xdr:rowOff>28575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3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5</xdr:row>
          <xdr:rowOff>180975</xdr:rowOff>
        </xdr:from>
        <xdr:to>
          <xdr:col>3</xdr:col>
          <xdr:colOff>2714625</xdr:colOff>
          <xdr:row>7</xdr:row>
          <xdr:rowOff>28575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3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5</xdr:row>
          <xdr:rowOff>180975</xdr:rowOff>
        </xdr:from>
        <xdr:to>
          <xdr:col>3</xdr:col>
          <xdr:colOff>3457575</xdr:colOff>
          <xdr:row>7</xdr:row>
          <xdr:rowOff>28575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3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5</xdr:row>
          <xdr:rowOff>180975</xdr:rowOff>
        </xdr:from>
        <xdr:to>
          <xdr:col>3</xdr:col>
          <xdr:colOff>3886200</xdr:colOff>
          <xdr:row>7</xdr:row>
          <xdr:rowOff>28575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3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5</xdr:row>
          <xdr:rowOff>180975</xdr:rowOff>
        </xdr:from>
        <xdr:to>
          <xdr:col>3</xdr:col>
          <xdr:colOff>4533900</xdr:colOff>
          <xdr:row>7</xdr:row>
          <xdr:rowOff>28575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3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5</xdr:row>
          <xdr:rowOff>180975</xdr:rowOff>
        </xdr:from>
        <xdr:to>
          <xdr:col>4</xdr:col>
          <xdr:colOff>104775</xdr:colOff>
          <xdr:row>7</xdr:row>
          <xdr:rowOff>28575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3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180975</xdr:rowOff>
        </xdr:from>
        <xdr:to>
          <xdr:col>3</xdr:col>
          <xdr:colOff>600075</xdr:colOff>
          <xdr:row>8</xdr:row>
          <xdr:rowOff>28575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3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1104900</xdr:colOff>
          <xdr:row>8</xdr:row>
          <xdr:rowOff>28575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3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6</xdr:row>
          <xdr:rowOff>180975</xdr:rowOff>
        </xdr:from>
        <xdr:to>
          <xdr:col>3</xdr:col>
          <xdr:colOff>1504950</xdr:colOff>
          <xdr:row>8</xdr:row>
          <xdr:rowOff>28575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3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6</xdr:row>
          <xdr:rowOff>180975</xdr:rowOff>
        </xdr:from>
        <xdr:to>
          <xdr:col>3</xdr:col>
          <xdr:colOff>1990725</xdr:colOff>
          <xdr:row>8</xdr:row>
          <xdr:rowOff>28575</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3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6</xdr:row>
          <xdr:rowOff>180975</xdr:rowOff>
        </xdr:from>
        <xdr:to>
          <xdr:col>3</xdr:col>
          <xdr:colOff>2714625</xdr:colOff>
          <xdr:row>8</xdr:row>
          <xdr:rowOff>28575</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3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6</xdr:row>
          <xdr:rowOff>180975</xdr:rowOff>
        </xdr:from>
        <xdr:to>
          <xdr:col>3</xdr:col>
          <xdr:colOff>3457575</xdr:colOff>
          <xdr:row>8</xdr:row>
          <xdr:rowOff>28575</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3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6</xdr:row>
          <xdr:rowOff>180975</xdr:rowOff>
        </xdr:from>
        <xdr:to>
          <xdr:col>3</xdr:col>
          <xdr:colOff>3886200</xdr:colOff>
          <xdr:row>8</xdr:row>
          <xdr:rowOff>28575</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3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6</xdr:row>
          <xdr:rowOff>180975</xdr:rowOff>
        </xdr:from>
        <xdr:to>
          <xdr:col>3</xdr:col>
          <xdr:colOff>4533900</xdr:colOff>
          <xdr:row>8</xdr:row>
          <xdr:rowOff>28575</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3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6</xdr:row>
          <xdr:rowOff>180975</xdr:rowOff>
        </xdr:from>
        <xdr:to>
          <xdr:col>4</xdr:col>
          <xdr:colOff>104775</xdr:colOff>
          <xdr:row>8</xdr:row>
          <xdr:rowOff>28575</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3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180975</xdr:rowOff>
        </xdr:from>
        <xdr:to>
          <xdr:col>3</xdr:col>
          <xdr:colOff>485775</xdr:colOff>
          <xdr:row>6</xdr:row>
          <xdr:rowOff>28575</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3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xdr:row>
          <xdr:rowOff>180975</xdr:rowOff>
        </xdr:from>
        <xdr:to>
          <xdr:col>3</xdr:col>
          <xdr:colOff>914400</xdr:colOff>
          <xdr:row>6</xdr:row>
          <xdr:rowOff>28575</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3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4</xdr:row>
          <xdr:rowOff>180975</xdr:rowOff>
        </xdr:from>
        <xdr:to>
          <xdr:col>3</xdr:col>
          <xdr:colOff>1409700</xdr:colOff>
          <xdr:row>6</xdr:row>
          <xdr:rowOff>28575</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3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4</xdr:row>
          <xdr:rowOff>180975</xdr:rowOff>
        </xdr:from>
        <xdr:to>
          <xdr:col>3</xdr:col>
          <xdr:colOff>1990725</xdr:colOff>
          <xdr:row>6</xdr:row>
          <xdr:rowOff>28575</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3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4</xdr:row>
          <xdr:rowOff>180975</xdr:rowOff>
        </xdr:from>
        <xdr:to>
          <xdr:col>3</xdr:col>
          <xdr:colOff>2714625</xdr:colOff>
          <xdr:row>6</xdr:row>
          <xdr:rowOff>28575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3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4</xdr:row>
          <xdr:rowOff>180975</xdr:rowOff>
        </xdr:from>
        <xdr:to>
          <xdr:col>3</xdr:col>
          <xdr:colOff>3324225</xdr:colOff>
          <xdr:row>6</xdr:row>
          <xdr:rowOff>28575</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3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4</xdr:row>
          <xdr:rowOff>180975</xdr:rowOff>
        </xdr:from>
        <xdr:to>
          <xdr:col>3</xdr:col>
          <xdr:colOff>3886200</xdr:colOff>
          <xdr:row>6</xdr:row>
          <xdr:rowOff>28575</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3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4</xdr:row>
          <xdr:rowOff>180975</xdr:rowOff>
        </xdr:from>
        <xdr:to>
          <xdr:col>3</xdr:col>
          <xdr:colOff>4333875</xdr:colOff>
          <xdr:row>6</xdr:row>
          <xdr:rowOff>28575</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3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4</xdr:row>
          <xdr:rowOff>180975</xdr:rowOff>
        </xdr:from>
        <xdr:to>
          <xdr:col>3</xdr:col>
          <xdr:colOff>4695825</xdr:colOff>
          <xdr:row>6</xdr:row>
          <xdr:rowOff>28575</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3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180975</xdr:rowOff>
        </xdr:from>
        <xdr:to>
          <xdr:col>3</xdr:col>
          <xdr:colOff>485775</xdr:colOff>
          <xdr:row>7</xdr:row>
          <xdr:rowOff>28575</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3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xdr:row>
          <xdr:rowOff>180975</xdr:rowOff>
        </xdr:from>
        <xdr:to>
          <xdr:col>3</xdr:col>
          <xdr:colOff>914400</xdr:colOff>
          <xdr:row>7</xdr:row>
          <xdr:rowOff>28575</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3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5</xdr:row>
          <xdr:rowOff>180975</xdr:rowOff>
        </xdr:from>
        <xdr:to>
          <xdr:col>3</xdr:col>
          <xdr:colOff>1409700</xdr:colOff>
          <xdr:row>7</xdr:row>
          <xdr:rowOff>28575</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3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5</xdr:row>
          <xdr:rowOff>180975</xdr:rowOff>
        </xdr:from>
        <xdr:to>
          <xdr:col>3</xdr:col>
          <xdr:colOff>1990725</xdr:colOff>
          <xdr:row>7</xdr:row>
          <xdr:rowOff>28575</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3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5</xdr:row>
          <xdr:rowOff>180975</xdr:rowOff>
        </xdr:from>
        <xdr:to>
          <xdr:col>3</xdr:col>
          <xdr:colOff>2714625</xdr:colOff>
          <xdr:row>7</xdr:row>
          <xdr:rowOff>28575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3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5</xdr:row>
          <xdr:rowOff>180975</xdr:rowOff>
        </xdr:from>
        <xdr:to>
          <xdr:col>3</xdr:col>
          <xdr:colOff>3324225</xdr:colOff>
          <xdr:row>7</xdr:row>
          <xdr:rowOff>28575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3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5</xdr:row>
          <xdr:rowOff>180975</xdr:rowOff>
        </xdr:from>
        <xdr:to>
          <xdr:col>3</xdr:col>
          <xdr:colOff>3886200</xdr:colOff>
          <xdr:row>7</xdr:row>
          <xdr:rowOff>28575</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3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5</xdr:row>
          <xdr:rowOff>180975</xdr:rowOff>
        </xdr:from>
        <xdr:to>
          <xdr:col>3</xdr:col>
          <xdr:colOff>4333875</xdr:colOff>
          <xdr:row>7</xdr:row>
          <xdr:rowOff>28575</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3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5</xdr:row>
          <xdr:rowOff>180975</xdr:rowOff>
        </xdr:from>
        <xdr:to>
          <xdr:col>3</xdr:col>
          <xdr:colOff>4695825</xdr:colOff>
          <xdr:row>7</xdr:row>
          <xdr:rowOff>28575</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3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180975</xdr:rowOff>
        </xdr:from>
        <xdr:to>
          <xdr:col>3</xdr:col>
          <xdr:colOff>485775</xdr:colOff>
          <xdr:row>8</xdr:row>
          <xdr:rowOff>28575</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3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914400</xdr:colOff>
          <xdr:row>8</xdr:row>
          <xdr:rowOff>28575</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3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6</xdr:row>
          <xdr:rowOff>180975</xdr:rowOff>
        </xdr:from>
        <xdr:to>
          <xdr:col>3</xdr:col>
          <xdr:colOff>1409700</xdr:colOff>
          <xdr:row>8</xdr:row>
          <xdr:rowOff>28575</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3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6</xdr:row>
          <xdr:rowOff>180975</xdr:rowOff>
        </xdr:from>
        <xdr:to>
          <xdr:col>3</xdr:col>
          <xdr:colOff>1990725</xdr:colOff>
          <xdr:row>8</xdr:row>
          <xdr:rowOff>28575</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3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6</xdr:row>
          <xdr:rowOff>180975</xdr:rowOff>
        </xdr:from>
        <xdr:to>
          <xdr:col>3</xdr:col>
          <xdr:colOff>2714625</xdr:colOff>
          <xdr:row>8</xdr:row>
          <xdr:rowOff>28575</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3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6</xdr:row>
          <xdr:rowOff>180975</xdr:rowOff>
        </xdr:from>
        <xdr:to>
          <xdr:col>3</xdr:col>
          <xdr:colOff>3324225</xdr:colOff>
          <xdr:row>8</xdr:row>
          <xdr:rowOff>28575</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3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6</xdr:row>
          <xdr:rowOff>180975</xdr:rowOff>
        </xdr:from>
        <xdr:to>
          <xdr:col>3</xdr:col>
          <xdr:colOff>3886200</xdr:colOff>
          <xdr:row>8</xdr:row>
          <xdr:rowOff>28575</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3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6</xdr:row>
          <xdr:rowOff>180975</xdr:rowOff>
        </xdr:from>
        <xdr:to>
          <xdr:col>3</xdr:col>
          <xdr:colOff>4333875</xdr:colOff>
          <xdr:row>8</xdr:row>
          <xdr:rowOff>28575</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3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6</xdr:row>
          <xdr:rowOff>180975</xdr:rowOff>
        </xdr:from>
        <xdr:to>
          <xdr:col>3</xdr:col>
          <xdr:colOff>4695825</xdr:colOff>
          <xdr:row>8</xdr:row>
          <xdr:rowOff>28575</xdr:rowOff>
        </xdr:to>
        <xdr:sp macro="" textlink="">
          <xdr:nvSpPr>
            <xdr:cNvPr id="14413" name="Check Box 77" hidden="1">
              <a:extLst>
                <a:ext uri="{63B3BB69-23CF-44E3-9099-C40C66FF867C}">
                  <a14:compatExt spid="_x0000_s14413"/>
                </a:ext>
                <a:ext uri="{FF2B5EF4-FFF2-40B4-BE49-F238E27FC236}">
                  <a16:creationId xmlns:a16="http://schemas.microsoft.com/office/drawing/2014/main" id="{00000000-0008-0000-03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180975</xdr:rowOff>
        </xdr:from>
        <xdr:to>
          <xdr:col>3</xdr:col>
          <xdr:colOff>485775</xdr:colOff>
          <xdr:row>6</xdr:row>
          <xdr:rowOff>28575</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3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xdr:row>
          <xdr:rowOff>180975</xdr:rowOff>
        </xdr:from>
        <xdr:to>
          <xdr:col>3</xdr:col>
          <xdr:colOff>914400</xdr:colOff>
          <xdr:row>6</xdr:row>
          <xdr:rowOff>28575</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3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4</xdr:row>
          <xdr:rowOff>180975</xdr:rowOff>
        </xdr:from>
        <xdr:to>
          <xdr:col>3</xdr:col>
          <xdr:colOff>1409700</xdr:colOff>
          <xdr:row>6</xdr:row>
          <xdr:rowOff>28575</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3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4</xdr:row>
          <xdr:rowOff>180975</xdr:rowOff>
        </xdr:from>
        <xdr:to>
          <xdr:col>3</xdr:col>
          <xdr:colOff>1990725</xdr:colOff>
          <xdr:row>6</xdr:row>
          <xdr:rowOff>28575</xdr:rowOff>
        </xdr:to>
        <xdr:sp macro="" textlink="">
          <xdr:nvSpPr>
            <xdr:cNvPr id="14417" name="Check Box 81" hidden="1">
              <a:extLst>
                <a:ext uri="{63B3BB69-23CF-44E3-9099-C40C66FF867C}">
                  <a14:compatExt spid="_x0000_s14417"/>
                </a:ext>
                <a:ext uri="{FF2B5EF4-FFF2-40B4-BE49-F238E27FC236}">
                  <a16:creationId xmlns:a16="http://schemas.microsoft.com/office/drawing/2014/main" id="{00000000-0008-0000-03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4</xdr:row>
          <xdr:rowOff>180975</xdr:rowOff>
        </xdr:from>
        <xdr:to>
          <xdr:col>3</xdr:col>
          <xdr:colOff>2714625</xdr:colOff>
          <xdr:row>6</xdr:row>
          <xdr:rowOff>28575</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3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4</xdr:row>
          <xdr:rowOff>180975</xdr:rowOff>
        </xdr:from>
        <xdr:to>
          <xdr:col>3</xdr:col>
          <xdr:colOff>3324225</xdr:colOff>
          <xdr:row>6</xdr:row>
          <xdr:rowOff>28575</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3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4</xdr:row>
          <xdr:rowOff>180975</xdr:rowOff>
        </xdr:from>
        <xdr:to>
          <xdr:col>3</xdr:col>
          <xdr:colOff>3886200</xdr:colOff>
          <xdr:row>6</xdr:row>
          <xdr:rowOff>28575</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3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4</xdr:row>
          <xdr:rowOff>180975</xdr:rowOff>
        </xdr:from>
        <xdr:to>
          <xdr:col>3</xdr:col>
          <xdr:colOff>4333875</xdr:colOff>
          <xdr:row>6</xdr:row>
          <xdr:rowOff>28575</xdr:rowOff>
        </xdr:to>
        <xdr:sp macro="" textlink="">
          <xdr:nvSpPr>
            <xdr:cNvPr id="14421" name="Check Box 85" hidden="1">
              <a:extLst>
                <a:ext uri="{63B3BB69-23CF-44E3-9099-C40C66FF867C}">
                  <a14:compatExt spid="_x0000_s14421"/>
                </a:ext>
                <a:ext uri="{FF2B5EF4-FFF2-40B4-BE49-F238E27FC236}">
                  <a16:creationId xmlns:a16="http://schemas.microsoft.com/office/drawing/2014/main" id="{00000000-0008-0000-03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4</xdr:row>
          <xdr:rowOff>180975</xdr:rowOff>
        </xdr:from>
        <xdr:to>
          <xdr:col>3</xdr:col>
          <xdr:colOff>4695825</xdr:colOff>
          <xdr:row>6</xdr:row>
          <xdr:rowOff>28575</xdr:rowOff>
        </xdr:to>
        <xdr:sp macro="" textlink="">
          <xdr:nvSpPr>
            <xdr:cNvPr id="14422" name="Check Box 86" hidden="1">
              <a:extLst>
                <a:ext uri="{63B3BB69-23CF-44E3-9099-C40C66FF867C}">
                  <a14:compatExt spid="_x0000_s14422"/>
                </a:ext>
                <a:ext uri="{FF2B5EF4-FFF2-40B4-BE49-F238E27FC236}">
                  <a16:creationId xmlns:a16="http://schemas.microsoft.com/office/drawing/2014/main" id="{00000000-0008-0000-0300-00005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180975</xdr:rowOff>
        </xdr:from>
        <xdr:to>
          <xdr:col>3</xdr:col>
          <xdr:colOff>485775</xdr:colOff>
          <xdr:row>7</xdr:row>
          <xdr:rowOff>28575</xdr:rowOff>
        </xdr:to>
        <xdr:sp macro="" textlink="">
          <xdr:nvSpPr>
            <xdr:cNvPr id="14423" name="Check Box 87" hidden="1">
              <a:extLst>
                <a:ext uri="{63B3BB69-23CF-44E3-9099-C40C66FF867C}">
                  <a14:compatExt spid="_x0000_s14423"/>
                </a:ext>
                <a:ext uri="{FF2B5EF4-FFF2-40B4-BE49-F238E27FC236}">
                  <a16:creationId xmlns:a16="http://schemas.microsoft.com/office/drawing/2014/main" id="{00000000-0008-0000-03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xdr:row>
          <xdr:rowOff>180975</xdr:rowOff>
        </xdr:from>
        <xdr:to>
          <xdr:col>3</xdr:col>
          <xdr:colOff>914400</xdr:colOff>
          <xdr:row>7</xdr:row>
          <xdr:rowOff>28575</xdr:rowOff>
        </xdr:to>
        <xdr:sp macro="" textlink="">
          <xdr:nvSpPr>
            <xdr:cNvPr id="14424" name="Check Box 88" hidden="1">
              <a:extLst>
                <a:ext uri="{63B3BB69-23CF-44E3-9099-C40C66FF867C}">
                  <a14:compatExt spid="_x0000_s14424"/>
                </a:ext>
                <a:ext uri="{FF2B5EF4-FFF2-40B4-BE49-F238E27FC236}">
                  <a16:creationId xmlns:a16="http://schemas.microsoft.com/office/drawing/2014/main" id="{00000000-0008-0000-03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5</xdr:row>
          <xdr:rowOff>180975</xdr:rowOff>
        </xdr:from>
        <xdr:to>
          <xdr:col>3</xdr:col>
          <xdr:colOff>1409700</xdr:colOff>
          <xdr:row>7</xdr:row>
          <xdr:rowOff>28575</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03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5</xdr:row>
          <xdr:rowOff>180975</xdr:rowOff>
        </xdr:from>
        <xdr:to>
          <xdr:col>3</xdr:col>
          <xdr:colOff>1990725</xdr:colOff>
          <xdr:row>7</xdr:row>
          <xdr:rowOff>28575</xdr:rowOff>
        </xdr:to>
        <xdr:sp macro="" textlink="">
          <xdr:nvSpPr>
            <xdr:cNvPr id="14426" name="Check Box 90" hidden="1">
              <a:extLst>
                <a:ext uri="{63B3BB69-23CF-44E3-9099-C40C66FF867C}">
                  <a14:compatExt spid="_x0000_s14426"/>
                </a:ext>
                <a:ext uri="{FF2B5EF4-FFF2-40B4-BE49-F238E27FC236}">
                  <a16:creationId xmlns:a16="http://schemas.microsoft.com/office/drawing/2014/main" id="{00000000-0008-0000-03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5</xdr:row>
          <xdr:rowOff>180975</xdr:rowOff>
        </xdr:from>
        <xdr:to>
          <xdr:col>3</xdr:col>
          <xdr:colOff>2714625</xdr:colOff>
          <xdr:row>7</xdr:row>
          <xdr:rowOff>28575</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03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5</xdr:row>
          <xdr:rowOff>180975</xdr:rowOff>
        </xdr:from>
        <xdr:to>
          <xdr:col>3</xdr:col>
          <xdr:colOff>3324225</xdr:colOff>
          <xdr:row>7</xdr:row>
          <xdr:rowOff>28575</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3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5</xdr:row>
          <xdr:rowOff>180975</xdr:rowOff>
        </xdr:from>
        <xdr:to>
          <xdr:col>3</xdr:col>
          <xdr:colOff>3886200</xdr:colOff>
          <xdr:row>7</xdr:row>
          <xdr:rowOff>28575</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3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5</xdr:row>
          <xdr:rowOff>180975</xdr:rowOff>
        </xdr:from>
        <xdr:to>
          <xdr:col>3</xdr:col>
          <xdr:colOff>4333875</xdr:colOff>
          <xdr:row>7</xdr:row>
          <xdr:rowOff>28575</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3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5</xdr:row>
          <xdr:rowOff>180975</xdr:rowOff>
        </xdr:from>
        <xdr:to>
          <xdr:col>3</xdr:col>
          <xdr:colOff>4695825</xdr:colOff>
          <xdr:row>7</xdr:row>
          <xdr:rowOff>28575</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3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180975</xdr:rowOff>
        </xdr:from>
        <xdr:to>
          <xdr:col>3</xdr:col>
          <xdr:colOff>485775</xdr:colOff>
          <xdr:row>8</xdr:row>
          <xdr:rowOff>28575</xdr:rowOff>
        </xdr:to>
        <xdr:sp macro="" textlink="">
          <xdr:nvSpPr>
            <xdr:cNvPr id="14432" name="Check Box 96" hidden="1">
              <a:extLst>
                <a:ext uri="{63B3BB69-23CF-44E3-9099-C40C66FF867C}">
                  <a14:compatExt spid="_x0000_s14432"/>
                </a:ext>
                <a:ext uri="{FF2B5EF4-FFF2-40B4-BE49-F238E27FC236}">
                  <a16:creationId xmlns:a16="http://schemas.microsoft.com/office/drawing/2014/main" id="{00000000-0008-0000-03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914400</xdr:colOff>
          <xdr:row>8</xdr:row>
          <xdr:rowOff>28575</xdr:rowOff>
        </xdr:to>
        <xdr:sp macro="" textlink="">
          <xdr:nvSpPr>
            <xdr:cNvPr id="14433" name="Check Box 97" hidden="1">
              <a:extLst>
                <a:ext uri="{63B3BB69-23CF-44E3-9099-C40C66FF867C}">
                  <a14:compatExt spid="_x0000_s14433"/>
                </a:ext>
                <a:ext uri="{FF2B5EF4-FFF2-40B4-BE49-F238E27FC236}">
                  <a16:creationId xmlns:a16="http://schemas.microsoft.com/office/drawing/2014/main" id="{00000000-0008-0000-03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6</xdr:row>
          <xdr:rowOff>180975</xdr:rowOff>
        </xdr:from>
        <xdr:to>
          <xdr:col>3</xdr:col>
          <xdr:colOff>1409700</xdr:colOff>
          <xdr:row>8</xdr:row>
          <xdr:rowOff>28575</xdr:rowOff>
        </xdr:to>
        <xdr:sp macro="" textlink="">
          <xdr:nvSpPr>
            <xdr:cNvPr id="14434" name="Check Box 98" hidden="1">
              <a:extLst>
                <a:ext uri="{63B3BB69-23CF-44E3-9099-C40C66FF867C}">
                  <a14:compatExt spid="_x0000_s14434"/>
                </a:ext>
                <a:ext uri="{FF2B5EF4-FFF2-40B4-BE49-F238E27FC236}">
                  <a16:creationId xmlns:a16="http://schemas.microsoft.com/office/drawing/2014/main" id="{00000000-0008-0000-03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6</xdr:row>
          <xdr:rowOff>180975</xdr:rowOff>
        </xdr:from>
        <xdr:to>
          <xdr:col>3</xdr:col>
          <xdr:colOff>1990725</xdr:colOff>
          <xdr:row>8</xdr:row>
          <xdr:rowOff>28575</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03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6</xdr:row>
          <xdr:rowOff>180975</xdr:rowOff>
        </xdr:from>
        <xdr:to>
          <xdr:col>3</xdr:col>
          <xdr:colOff>2714625</xdr:colOff>
          <xdr:row>8</xdr:row>
          <xdr:rowOff>28575</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3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6</xdr:row>
          <xdr:rowOff>180975</xdr:rowOff>
        </xdr:from>
        <xdr:to>
          <xdr:col>3</xdr:col>
          <xdr:colOff>3324225</xdr:colOff>
          <xdr:row>8</xdr:row>
          <xdr:rowOff>28575</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3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6</xdr:row>
          <xdr:rowOff>180975</xdr:rowOff>
        </xdr:from>
        <xdr:to>
          <xdr:col>3</xdr:col>
          <xdr:colOff>3886200</xdr:colOff>
          <xdr:row>8</xdr:row>
          <xdr:rowOff>28575</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3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6</xdr:row>
          <xdr:rowOff>180975</xdr:rowOff>
        </xdr:from>
        <xdr:to>
          <xdr:col>3</xdr:col>
          <xdr:colOff>4333875</xdr:colOff>
          <xdr:row>8</xdr:row>
          <xdr:rowOff>28575</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3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6</xdr:row>
          <xdr:rowOff>180975</xdr:rowOff>
        </xdr:from>
        <xdr:to>
          <xdr:col>3</xdr:col>
          <xdr:colOff>4695825</xdr:colOff>
          <xdr:row>8</xdr:row>
          <xdr:rowOff>28575</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3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180975</xdr:rowOff>
        </xdr:from>
        <xdr:to>
          <xdr:col>3</xdr:col>
          <xdr:colOff>600075</xdr:colOff>
          <xdr:row>9</xdr:row>
          <xdr:rowOff>28575</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3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7</xdr:row>
          <xdr:rowOff>180975</xdr:rowOff>
        </xdr:from>
        <xdr:to>
          <xdr:col>3</xdr:col>
          <xdr:colOff>1104900</xdr:colOff>
          <xdr:row>9</xdr:row>
          <xdr:rowOff>28575</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3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7</xdr:row>
          <xdr:rowOff>180975</xdr:rowOff>
        </xdr:from>
        <xdr:to>
          <xdr:col>3</xdr:col>
          <xdr:colOff>1504950</xdr:colOff>
          <xdr:row>9</xdr:row>
          <xdr:rowOff>28575</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3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7</xdr:row>
          <xdr:rowOff>180975</xdr:rowOff>
        </xdr:from>
        <xdr:to>
          <xdr:col>3</xdr:col>
          <xdr:colOff>1990725</xdr:colOff>
          <xdr:row>9</xdr:row>
          <xdr:rowOff>28575</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3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7</xdr:row>
          <xdr:rowOff>180975</xdr:rowOff>
        </xdr:from>
        <xdr:to>
          <xdr:col>3</xdr:col>
          <xdr:colOff>2714625</xdr:colOff>
          <xdr:row>9</xdr:row>
          <xdr:rowOff>28575</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3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7</xdr:row>
          <xdr:rowOff>180975</xdr:rowOff>
        </xdr:from>
        <xdr:to>
          <xdr:col>3</xdr:col>
          <xdr:colOff>3457575</xdr:colOff>
          <xdr:row>9</xdr:row>
          <xdr:rowOff>28575</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3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7</xdr:row>
          <xdr:rowOff>180975</xdr:rowOff>
        </xdr:from>
        <xdr:to>
          <xdr:col>3</xdr:col>
          <xdr:colOff>3886200</xdr:colOff>
          <xdr:row>9</xdr:row>
          <xdr:rowOff>28575</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3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7</xdr:row>
          <xdr:rowOff>180975</xdr:rowOff>
        </xdr:from>
        <xdr:to>
          <xdr:col>3</xdr:col>
          <xdr:colOff>4533900</xdr:colOff>
          <xdr:row>9</xdr:row>
          <xdr:rowOff>28575</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3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7</xdr:row>
          <xdr:rowOff>180975</xdr:rowOff>
        </xdr:from>
        <xdr:to>
          <xdr:col>4</xdr:col>
          <xdr:colOff>104775</xdr:colOff>
          <xdr:row>9</xdr:row>
          <xdr:rowOff>28575</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3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180975</xdr:rowOff>
        </xdr:from>
        <xdr:to>
          <xdr:col>3</xdr:col>
          <xdr:colOff>485775</xdr:colOff>
          <xdr:row>9</xdr:row>
          <xdr:rowOff>28575</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3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7</xdr:row>
          <xdr:rowOff>180975</xdr:rowOff>
        </xdr:from>
        <xdr:to>
          <xdr:col>3</xdr:col>
          <xdr:colOff>914400</xdr:colOff>
          <xdr:row>9</xdr:row>
          <xdr:rowOff>28575</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3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7</xdr:row>
          <xdr:rowOff>180975</xdr:rowOff>
        </xdr:from>
        <xdr:to>
          <xdr:col>3</xdr:col>
          <xdr:colOff>1409700</xdr:colOff>
          <xdr:row>9</xdr:row>
          <xdr:rowOff>28575</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3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7</xdr:row>
          <xdr:rowOff>180975</xdr:rowOff>
        </xdr:from>
        <xdr:to>
          <xdr:col>3</xdr:col>
          <xdr:colOff>1990725</xdr:colOff>
          <xdr:row>9</xdr:row>
          <xdr:rowOff>28575</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3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7</xdr:row>
          <xdr:rowOff>180975</xdr:rowOff>
        </xdr:from>
        <xdr:to>
          <xdr:col>3</xdr:col>
          <xdr:colOff>2714625</xdr:colOff>
          <xdr:row>9</xdr:row>
          <xdr:rowOff>28575</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3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7</xdr:row>
          <xdr:rowOff>180975</xdr:rowOff>
        </xdr:from>
        <xdr:to>
          <xdr:col>3</xdr:col>
          <xdr:colOff>3324225</xdr:colOff>
          <xdr:row>9</xdr:row>
          <xdr:rowOff>28575</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3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7</xdr:row>
          <xdr:rowOff>180975</xdr:rowOff>
        </xdr:from>
        <xdr:to>
          <xdr:col>3</xdr:col>
          <xdr:colOff>3886200</xdr:colOff>
          <xdr:row>9</xdr:row>
          <xdr:rowOff>28575</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3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7</xdr:row>
          <xdr:rowOff>180975</xdr:rowOff>
        </xdr:from>
        <xdr:to>
          <xdr:col>3</xdr:col>
          <xdr:colOff>4333875</xdr:colOff>
          <xdr:row>9</xdr:row>
          <xdr:rowOff>28575</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3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7</xdr:row>
          <xdr:rowOff>180975</xdr:rowOff>
        </xdr:from>
        <xdr:to>
          <xdr:col>3</xdr:col>
          <xdr:colOff>4695825</xdr:colOff>
          <xdr:row>9</xdr:row>
          <xdr:rowOff>28575</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3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180975</xdr:rowOff>
        </xdr:from>
        <xdr:to>
          <xdr:col>3</xdr:col>
          <xdr:colOff>485775</xdr:colOff>
          <xdr:row>9</xdr:row>
          <xdr:rowOff>28575</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3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7</xdr:row>
          <xdr:rowOff>180975</xdr:rowOff>
        </xdr:from>
        <xdr:to>
          <xdr:col>3</xdr:col>
          <xdr:colOff>914400</xdr:colOff>
          <xdr:row>9</xdr:row>
          <xdr:rowOff>28575</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3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7</xdr:row>
          <xdr:rowOff>180975</xdr:rowOff>
        </xdr:from>
        <xdr:to>
          <xdr:col>3</xdr:col>
          <xdr:colOff>1409700</xdr:colOff>
          <xdr:row>9</xdr:row>
          <xdr:rowOff>28575</xdr:rowOff>
        </xdr:to>
        <xdr:sp macro="" textlink="">
          <xdr:nvSpPr>
            <xdr:cNvPr id="14463" name="Check Box 127" hidden="1">
              <a:extLst>
                <a:ext uri="{63B3BB69-23CF-44E3-9099-C40C66FF867C}">
                  <a14:compatExt spid="_x0000_s14463"/>
                </a:ext>
                <a:ext uri="{FF2B5EF4-FFF2-40B4-BE49-F238E27FC236}">
                  <a16:creationId xmlns:a16="http://schemas.microsoft.com/office/drawing/2014/main" id="{00000000-0008-0000-03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WFBB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7</xdr:row>
          <xdr:rowOff>180975</xdr:rowOff>
        </xdr:from>
        <xdr:to>
          <xdr:col>3</xdr:col>
          <xdr:colOff>1990725</xdr:colOff>
          <xdr:row>9</xdr:row>
          <xdr:rowOff>28575</xdr:rowOff>
        </xdr:to>
        <xdr:sp macro="" textlink="">
          <xdr:nvSpPr>
            <xdr:cNvPr id="14464" name="Check Box 128" hidden="1">
              <a:extLst>
                <a:ext uri="{63B3BB69-23CF-44E3-9099-C40C66FF867C}">
                  <a14:compatExt spid="_x0000_s14464"/>
                </a:ext>
                <a:ext uri="{FF2B5EF4-FFF2-40B4-BE49-F238E27FC236}">
                  <a16:creationId xmlns:a16="http://schemas.microsoft.com/office/drawing/2014/main" id="{00000000-0008-0000-03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Gold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2133600</xdr:colOff>
          <xdr:row>7</xdr:row>
          <xdr:rowOff>180975</xdr:rowOff>
        </xdr:from>
        <xdr:to>
          <xdr:col>3</xdr:col>
          <xdr:colOff>2714625</xdr:colOff>
          <xdr:row>9</xdr:row>
          <xdr:rowOff>28575</xdr:rowOff>
        </xdr:to>
        <xdr:sp macro="" textlink="">
          <xdr:nvSpPr>
            <xdr:cNvPr id="14465" name="Check Box 129" hidden="1">
              <a:extLst>
                <a:ext uri="{63B3BB69-23CF-44E3-9099-C40C66FF867C}">
                  <a14:compatExt spid="_x0000_s14465"/>
                </a:ext>
                <a:ext uri="{FF2B5EF4-FFF2-40B4-BE49-F238E27FC236}">
                  <a16:creationId xmlns:a16="http://schemas.microsoft.com/office/drawing/2014/main" id="{00000000-0008-0000-03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Inter. MPLS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2876550</xdr:colOff>
          <xdr:row>7</xdr:row>
          <xdr:rowOff>180975</xdr:rowOff>
        </xdr:from>
        <xdr:to>
          <xdr:col>3</xdr:col>
          <xdr:colOff>3324225</xdr:colOff>
          <xdr:row>9</xdr:row>
          <xdr:rowOff>28575</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3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3305175</xdr:colOff>
          <xdr:row>7</xdr:row>
          <xdr:rowOff>180975</xdr:rowOff>
        </xdr:from>
        <xdr:to>
          <xdr:col>3</xdr:col>
          <xdr:colOff>3886200</xdr:colOff>
          <xdr:row>9</xdr:row>
          <xdr:rowOff>28575</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3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Ether.P2P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3952875</xdr:colOff>
          <xdr:row>7</xdr:row>
          <xdr:rowOff>180975</xdr:rowOff>
        </xdr:from>
        <xdr:to>
          <xdr:col>3</xdr:col>
          <xdr:colOff>4333875</xdr:colOff>
          <xdr:row>9</xdr:row>
          <xdr:rowOff>28575</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3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4314825</xdr:colOff>
          <xdr:row>7</xdr:row>
          <xdr:rowOff>180975</xdr:rowOff>
        </xdr:from>
        <xdr:to>
          <xdr:col>3</xdr:col>
          <xdr:colOff>4695825</xdr:colOff>
          <xdr:row>9</xdr:row>
          <xdr:rowOff>28575</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3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ILL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23</xdr:col>
      <xdr:colOff>485775</xdr:colOff>
      <xdr:row>16</xdr:row>
      <xdr:rowOff>57149</xdr:rowOff>
    </xdr:from>
    <xdr:to>
      <xdr:col>31</xdr:col>
      <xdr:colOff>542925</xdr:colOff>
      <xdr:row>43</xdr:row>
      <xdr:rowOff>9893</xdr:rowOff>
    </xdr:to>
    <xdr:pic>
      <xdr:nvPicPr>
        <xdr:cNvPr id="2" name="Picture 7" descr="A table with numbers and text&#10;&#10;Description automatically generated with medium confidence">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3428999"/>
          <a:ext cx="6810375" cy="5601069"/>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WR-OM-FPS-01\DOCUME~1\IN1883\LOCALS~1\Temp\omantel%20model\Omancell%20Final%20Model.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12167\AppData\Local\Microsoft\Windows\INetCache\Content.Outlook\V96E1IEA\Work%20Order%20Form-Technical%20details-%20Final.xlsx" TargetMode="External"/><Relationship Id="rId1" Type="http://schemas.openxmlformats.org/officeDocument/2006/relationships/externalLinkPath" Target="/Users/12167/AppData/Local/Microsoft/Windows/INetCache/Content.Outlook/V96E1IEA/Work%20Order%20Form-Technical%20details-%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WR-OM-FPS-01\DOCUME~1\IN1883\LOCALS~1\Temp\New%20Folder\model%20v5.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LRIC\Omantel%20LRIC%20model%20v6.0%20with%202007%20data\Network%20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WR-OM-FPS-01\Users\11100\AppData\Local\Microsoft\Windows\Temporary%20Internet%20Files\Content.Outlook\YRNZJ00I\Templates\FF_MULTIPLE%20SERVICE%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rice%20Lists\MASTER_AN_NA_12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LRIC\Omantel%20LRIC%20model%20v4.0\Network%20desig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Khurshid\khurshid_files\khurshid\my%20files\LRIC\Omantel%20LRIC%20model%20v7.0%20with%202007%20data%20and%20internet%20modification\Network%20desig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WR-OM-FPS-01\Documents%20and%20Settings\Administrator\Local%20Settings\Temp\Network%20design.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kwr-om-fps-01\Technology-Architecture-Solutions$\Talal\TASK_NEP_SRD%20Tracker%202024_Talal30Jun2024.xlsx" TargetMode="External"/><Relationship Id="rId1" Type="http://schemas.openxmlformats.org/officeDocument/2006/relationships/externalLinkPath" Target="file:///\\kwr-om-fps-01\Technology-Architecture-Solutions$\Talal\TASK_NEP_SRD%20Tracker%202024_Talal30Jun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economic Assumptions"/>
      <sheetName val="License Scenario 1- Base Case"/>
      <sheetName val="Market Scenario 1 - base case"/>
      <sheetName val="Variable Inputs"/>
      <sheetName val="Current Inputs"/>
      <sheetName val="Ericsson information"/>
      <sheetName val="Market"/>
      <sheetName val="Market Share"/>
      <sheetName val="Graphics Summary"/>
      <sheetName val="c.segment.development"/>
      <sheetName val="Ericsson detailed costing"/>
      <sheetName val="Depreciation"/>
      <sheetName val="Revenues"/>
      <sheetName val="OpEx"/>
      <sheetName val="licence cost calculation"/>
      <sheetName val="Capex"/>
      <sheetName val="c.submix"/>
      <sheetName val="c.SMS"/>
      <sheetName val="c.MoU"/>
      <sheetName val="P &amp; L OM"/>
      <sheetName val="Balance OR"/>
      <sheetName val="Valuation"/>
      <sheetName val="Financing"/>
      <sheetName val="Balance"/>
      <sheetName val="Cashflow OR"/>
      <sheetName val="Balance (HY)"/>
      <sheetName val="Balance (OMR - HY)"/>
      <sheetName val="P and L"/>
      <sheetName val="P and L (HY)"/>
      <sheetName val="P and L (OMR - HY)"/>
      <sheetName val="Cashflow"/>
      <sheetName val="Cashflow (HY)"/>
      <sheetName val="Cashflow (OMR - HY)"/>
      <sheetName val="Cashflow Chart"/>
      <sheetName val="Ratios"/>
      <sheetName val="Financial Summary"/>
      <sheetName val="scratchpad"/>
      <sheetName val="Funds and Valuation (HY)"/>
      <sheetName val="Funds and Valuation"/>
      <sheetName val="Geographic Data"/>
      <sheetName val="Erlang table"/>
      <sheetName val="Revenue Chart"/>
      <sheetName val="c_market_share"/>
      <sheetName val="Financial Chart"/>
      <sheetName val="Financial Chart (2)"/>
      <sheetName val="c.data.arpu"/>
      <sheetName val="Cell Site Graphs"/>
      <sheetName val="Cell Sites"/>
      <sheetName val="CapEx Chart"/>
      <sheetName val="CapEx Chart 10yr"/>
      <sheetName val="c.msc"/>
      <sheetName val="c.bsc"/>
      <sheetName val="c.trxs"/>
      <sheetName val="CapEx Chart (2)"/>
      <sheetName val="OpEx Chart"/>
      <sheetName val="Geo Chart"/>
      <sheetName val="Financials per Sub"/>
      <sheetName val="ARPU &amp; Subs"/>
      <sheetName val="c_grossadds_churn"/>
      <sheetName val="c_subscribers"/>
      <sheetName val="c_subscribers (2)"/>
      <sheetName val="c_outgoing minutes"/>
      <sheetName val="c_revenues_total"/>
      <sheetName val="c_ARPU"/>
      <sheetName val="Basic National MPLS"/>
      <sheetName val="Broadband over GPON"/>
    </sheetNames>
    <sheetDataSet>
      <sheetData sheetId="0">
        <row r="5">
          <cell r="R5">
            <v>1</v>
          </cell>
        </row>
        <row r="6">
          <cell r="R6">
            <v>1</v>
          </cell>
        </row>
        <row r="7">
          <cell r="R7">
            <v>1</v>
          </cell>
        </row>
        <row r="8">
          <cell r="R8">
            <v>1</v>
          </cell>
        </row>
        <row r="9">
          <cell r="R9">
            <v>1</v>
          </cell>
        </row>
        <row r="11">
          <cell r="D11">
            <v>2.3E-2</v>
          </cell>
          <cell r="E11">
            <v>2.3E-2</v>
          </cell>
          <cell r="F11">
            <v>2.3E-2</v>
          </cell>
          <cell r="G11">
            <v>2.3E-2</v>
          </cell>
          <cell r="H11">
            <v>2.3E-2</v>
          </cell>
          <cell r="I11">
            <v>2.3E-2</v>
          </cell>
          <cell r="J11">
            <v>2.3E-2</v>
          </cell>
          <cell r="K11">
            <v>2.3E-2</v>
          </cell>
          <cell r="L11">
            <v>2.3E-2</v>
          </cell>
          <cell r="M11">
            <v>2.3E-2</v>
          </cell>
          <cell r="N11">
            <v>2.3E-2</v>
          </cell>
          <cell r="T11">
            <v>1.1434624679222516E-2</v>
          </cell>
          <cell r="U11">
            <v>1.1434624679222516E-2</v>
          </cell>
          <cell r="V11">
            <v>1.1434624679222516E-2</v>
          </cell>
          <cell r="W11">
            <v>1.1434624679222516E-2</v>
          </cell>
          <cell r="X11">
            <v>1.1434624679222516E-2</v>
          </cell>
          <cell r="Y11">
            <v>1.1434624679222516E-2</v>
          </cell>
          <cell r="Z11">
            <v>1.1434624679222516E-2</v>
          </cell>
          <cell r="AA11">
            <v>1.1434624679222516E-2</v>
          </cell>
          <cell r="AB11">
            <v>1.1434624679222516E-2</v>
          </cell>
          <cell r="AC11">
            <v>1.1434624679222516E-2</v>
          </cell>
          <cell r="AD11">
            <v>1.1434624679222516E-2</v>
          </cell>
          <cell r="AE11">
            <v>1.1434624679222516E-2</v>
          </cell>
          <cell r="AF11">
            <v>1.1434624679222516E-2</v>
          </cell>
          <cell r="AG11">
            <v>1.1434624679222516E-2</v>
          </cell>
          <cell r="AH11">
            <v>1.1434624679222516E-2</v>
          </cell>
          <cell r="AI11">
            <v>1.1434624679222516E-2</v>
          </cell>
          <cell r="AJ11">
            <v>1.1434624679222516E-2</v>
          </cell>
          <cell r="AK11">
            <v>1.1434624679222516E-2</v>
          </cell>
          <cell r="AL11">
            <v>1.1434624679222516E-2</v>
          </cell>
          <cell r="AM11">
            <v>1.1434624679222516E-2</v>
          </cell>
          <cell r="AN11">
            <v>1.1434624679222516E-2</v>
          </cell>
          <cell r="AO11">
            <v>1.1434624679222516E-2</v>
          </cell>
        </row>
        <row r="12">
          <cell r="D12">
            <v>2.3E-2</v>
          </cell>
          <cell r="E12">
            <v>2.3E-2</v>
          </cell>
          <cell r="F12">
            <v>2.3E-2</v>
          </cell>
          <cell r="G12">
            <v>2.3E-2</v>
          </cell>
          <cell r="H12">
            <v>2.3E-2</v>
          </cell>
          <cell r="I12">
            <v>2.3E-2</v>
          </cell>
          <cell r="J12">
            <v>2.3E-2</v>
          </cell>
          <cell r="K12">
            <v>2.3E-2</v>
          </cell>
          <cell r="L12">
            <v>2.3E-2</v>
          </cell>
          <cell r="M12">
            <v>2.3E-2</v>
          </cell>
          <cell r="N12">
            <v>2.3E-2</v>
          </cell>
          <cell r="T12">
            <v>1.1434624679222516E-2</v>
          </cell>
          <cell r="U12">
            <v>1.1434624679222516E-2</v>
          </cell>
          <cell r="V12">
            <v>1.1434624679222516E-2</v>
          </cell>
          <cell r="W12">
            <v>1.1434624679222516E-2</v>
          </cell>
          <cell r="X12">
            <v>1.1434624679222516E-2</v>
          </cell>
          <cell r="Y12">
            <v>1.1434624679222516E-2</v>
          </cell>
          <cell r="Z12">
            <v>1.1434624679222516E-2</v>
          </cell>
          <cell r="AA12">
            <v>1.1434624679222516E-2</v>
          </cell>
          <cell r="AB12">
            <v>1.1434624679222516E-2</v>
          </cell>
          <cell r="AC12">
            <v>1.1434624679222516E-2</v>
          </cell>
          <cell r="AD12">
            <v>1.1434624679222516E-2</v>
          </cell>
          <cell r="AE12">
            <v>1.1434624679222516E-2</v>
          </cell>
          <cell r="AF12">
            <v>1.1434624679222516E-2</v>
          </cell>
          <cell r="AG12">
            <v>1.1434624679222516E-2</v>
          </cell>
          <cell r="AH12">
            <v>1.1434624679222516E-2</v>
          </cell>
          <cell r="AI12">
            <v>1.1434624679222516E-2</v>
          </cell>
          <cell r="AJ12">
            <v>1.1434624679222516E-2</v>
          </cell>
          <cell r="AK12">
            <v>1.1434624679222516E-2</v>
          </cell>
          <cell r="AL12">
            <v>1.1434624679222516E-2</v>
          </cell>
          <cell r="AM12">
            <v>1.1434624679222516E-2</v>
          </cell>
          <cell r="AN12">
            <v>1.1434624679222516E-2</v>
          </cell>
          <cell r="AO12">
            <v>1.1434624679222516E-2</v>
          </cell>
        </row>
        <row r="22">
          <cell r="R22" t="str">
            <v>Base Case</v>
          </cell>
          <cell r="S22">
            <v>1</v>
          </cell>
        </row>
        <row r="23">
          <cell r="R23" t="str">
            <v>Sensitivity</v>
          </cell>
          <cell r="S23">
            <v>2</v>
          </cell>
        </row>
        <row r="37">
          <cell r="D37">
            <v>1</v>
          </cell>
          <cell r="E37">
            <v>1</v>
          </cell>
          <cell r="F37">
            <v>1</v>
          </cell>
          <cell r="G37">
            <v>1</v>
          </cell>
          <cell r="H37">
            <v>1</v>
          </cell>
          <cell r="I37">
            <v>1</v>
          </cell>
          <cell r="J37">
            <v>1</v>
          </cell>
          <cell r="K37">
            <v>1</v>
          </cell>
          <cell r="L37">
            <v>1</v>
          </cell>
          <cell r="M37">
            <v>1</v>
          </cell>
          <cell r="N37">
            <v>1</v>
          </cell>
        </row>
        <row r="38">
          <cell r="D38">
            <v>1</v>
          </cell>
          <cell r="E38">
            <v>1</v>
          </cell>
          <cell r="F38">
            <v>1</v>
          </cell>
          <cell r="G38">
            <v>1</v>
          </cell>
          <cell r="H38">
            <v>1</v>
          </cell>
          <cell r="I38">
            <v>1</v>
          </cell>
          <cell r="J38">
            <v>1</v>
          </cell>
          <cell r="K38">
            <v>1</v>
          </cell>
          <cell r="L38">
            <v>1</v>
          </cell>
          <cell r="M38">
            <v>1</v>
          </cell>
          <cell r="N38">
            <v>1</v>
          </cell>
          <cell r="T38">
            <v>1</v>
          </cell>
          <cell r="U38">
            <v>1</v>
          </cell>
          <cell r="V38">
            <v>1</v>
          </cell>
          <cell r="W38">
            <v>1</v>
          </cell>
          <cell r="X38">
            <v>1</v>
          </cell>
          <cell r="Y38">
            <v>1</v>
          </cell>
          <cell r="Z38">
            <v>1</v>
          </cell>
          <cell r="AA38">
            <v>1</v>
          </cell>
          <cell r="AB38">
            <v>1</v>
          </cell>
          <cell r="AC38">
            <v>1</v>
          </cell>
          <cell r="AD38">
            <v>1</v>
          </cell>
          <cell r="AE38">
            <v>1</v>
          </cell>
          <cell r="AF38">
            <v>1</v>
          </cell>
          <cell r="AG38">
            <v>1</v>
          </cell>
          <cell r="AH38">
            <v>1</v>
          </cell>
          <cell r="AI38">
            <v>1</v>
          </cell>
          <cell r="AJ38">
            <v>1</v>
          </cell>
          <cell r="AK38">
            <v>1</v>
          </cell>
          <cell r="AL38">
            <v>1</v>
          </cell>
          <cell r="AM38">
            <v>1</v>
          </cell>
          <cell r="AN38">
            <v>1</v>
          </cell>
          <cell r="AO38">
            <v>1</v>
          </cell>
        </row>
        <row r="43">
          <cell r="D43">
            <v>0.38500000000000001</v>
          </cell>
          <cell r="E43">
            <v>0.38500000000000001</v>
          </cell>
          <cell r="F43">
            <v>0.38500000000000001</v>
          </cell>
          <cell r="G43">
            <v>0.38500000000000001</v>
          </cell>
          <cell r="H43">
            <v>0.38500000000000001</v>
          </cell>
          <cell r="I43">
            <v>0.38500000000000001</v>
          </cell>
          <cell r="J43">
            <v>0.38500000000000001</v>
          </cell>
          <cell r="K43">
            <v>0.38500000000000001</v>
          </cell>
          <cell r="L43">
            <v>0.38500000000000001</v>
          </cell>
          <cell r="M43">
            <v>0.38500000000000001</v>
          </cell>
          <cell r="N43">
            <v>0.38500000000000001</v>
          </cell>
          <cell r="T43">
            <v>0.38500000000000001</v>
          </cell>
          <cell r="U43">
            <v>0.38500000000000001</v>
          </cell>
          <cell r="V43">
            <v>0.38500000000000001</v>
          </cell>
          <cell r="W43">
            <v>0.38500000000000001</v>
          </cell>
          <cell r="X43">
            <v>0.38500000000000001</v>
          </cell>
          <cell r="Y43">
            <v>0.38500000000000001</v>
          </cell>
          <cell r="Z43">
            <v>0.38500000000000001</v>
          </cell>
          <cell r="AA43">
            <v>0.38500000000000001</v>
          </cell>
          <cell r="AB43">
            <v>0.38500000000000001</v>
          </cell>
          <cell r="AC43">
            <v>0.38500000000000001</v>
          </cell>
          <cell r="AD43">
            <v>0.38500000000000001</v>
          </cell>
          <cell r="AE43">
            <v>0.38500000000000001</v>
          </cell>
          <cell r="AF43">
            <v>0.38500000000000001</v>
          </cell>
          <cell r="AG43">
            <v>0.38500000000000001</v>
          </cell>
          <cell r="AH43">
            <v>0.38500000000000001</v>
          </cell>
          <cell r="AI43">
            <v>0.38500000000000001</v>
          </cell>
          <cell r="AJ43">
            <v>0.38500000000000001</v>
          </cell>
          <cell r="AK43">
            <v>0.38500000000000001</v>
          </cell>
          <cell r="AL43">
            <v>0.38500000000000001</v>
          </cell>
          <cell r="AM43">
            <v>0.38500000000000001</v>
          </cell>
          <cell r="AN43">
            <v>0.38500000000000001</v>
          </cell>
          <cell r="AO43">
            <v>0.38500000000000001</v>
          </cell>
        </row>
        <row r="47">
          <cell r="D47">
            <v>0</v>
          </cell>
          <cell r="E47">
            <v>0</v>
          </cell>
          <cell r="F47">
            <v>0</v>
          </cell>
          <cell r="G47">
            <v>0</v>
          </cell>
          <cell r="H47">
            <v>0</v>
          </cell>
          <cell r="I47">
            <v>0</v>
          </cell>
          <cell r="J47">
            <v>0</v>
          </cell>
          <cell r="K47">
            <v>0</v>
          </cell>
          <cell r="L47">
            <v>0</v>
          </cell>
          <cell r="M47">
            <v>0</v>
          </cell>
          <cell r="N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51">
          <cell r="D51">
            <v>7.4999999999999997E-2</v>
          </cell>
          <cell r="E51">
            <v>7.4999999999999997E-2</v>
          </cell>
          <cell r="F51">
            <v>7.4999999999999997E-2</v>
          </cell>
          <cell r="G51">
            <v>7.4999999999999997E-2</v>
          </cell>
          <cell r="H51">
            <v>7.4999999999999997E-2</v>
          </cell>
          <cell r="I51">
            <v>7.4999999999999997E-2</v>
          </cell>
          <cell r="J51">
            <v>7.4999999999999997E-2</v>
          </cell>
          <cell r="K51">
            <v>7.4999999999999997E-2</v>
          </cell>
          <cell r="L51">
            <v>7.4999999999999997E-2</v>
          </cell>
          <cell r="M51">
            <v>7.4999999999999997E-2</v>
          </cell>
          <cell r="N51">
            <v>7.4999999999999997E-2</v>
          </cell>
        </row>
        <row r="52">
          <cell r="T52">
            <v>7.4999999999999997E-2</v>
          </cell>
          <cell r="U52">
            <v>7.4999999999999997E-2</v>
          </cell>
          <cell r="V52">
            <v>7.4999999999999997E-2</v>
          </cell>
          <cell r="W52">
            <v>7.4999999999999997E-2</v>
          </cell>
          <cell r="X52">
            <v>7.4999999999999997E-2</v>
          </cell>
          <cell r="Y52">
            <v>7.4999999999999997E-2</v>
          </cell>
          <cell r="Z52">
            <v>7.4999999999999997E-2</v>
          </cell>
          <cell r="AA52">
            <v>7.4999999999999997E-2</v>
          </cell>
          <cell r="AB52">
            <v>7.4999999999999997E-2</v>
          </cell>
          <cell r="AC52">
            <v>7.4999999999999997E-2</v>
          </cell>
          <cell r="AD52">
            <v>7.4999999999999997E-2</v>
          </cell>
          <cell r="AE52">
            <v>7.4999999999999997E-2</v>
          </cell>
          <cell r="AF52">
            <v>7.4999999999999997E-2</v>
          </cell>
          <cell r="AG52">
            <v>7.4999999999999997E-2</v>
          </cell>
          <cell r="AH52">
            <v>7.4999999999999997E-2</v>
          </cell>
          <cell r="AI52">
            <v>7.4999999999999997E-2</v>
          </cell>
          <cell r="AJ52">
            <v>7.4999999999999997E-2</v>
          </cell>
          <cell r="AK52">
            <v>7.4999999999999997E-2</v>
          </cell>
          <cell r="AL52">
            <v>7.4999999999999997E-2</v>
          </cell>
          <cell r="AM52">
            <v>7.4999999999999997E-2</v>
          </cell>
          <cell r="AN52">
            <v>7.4999999999999997E-2</v>
          </cell>
          <cell r="AO52">
            <v>7.4999999999999997E-2</v>
          </cell>
        </row>
      </sheetData>
      <sheetData sheetId="1"/>
      <sheetData sheetId="2"/>
      <sheetData sheetId="3">
        <row r="8">
          <cell r="E8">
            <v>0.86</v>
          </cell>
        </row>
        <row r="9">
          <cell r="E9">
            <v>2000</v>
          </cell>
        </row>
        <row r="64">
          <cell r="R64">
            <v>5.0000000000000001E-3</v>
          </cell>
          <cell r="S64">
            <v>5.0000000000000001E-3</v>
          </cell>
          <cell r="T64">
            <v>5.0000000000000001E-3</v>
          </cell>
          <cell r="U64">
            <v>5.0000000000000001E-3</v>
          </cell>
          <cell r="V64">
            <v>5.0000000000000001E-3</v>
          </cell>
          <cell r="W64">
            <v>5.0000000000000001E-3</v>
          </cell>
          <cell r="X64">
            <v>5.0000000000000001E-3</v>
          </cell>
          <cell r="Y64">
            <v>5.0000000000000001E-3</v>
          </cell>
          <cell r="Z64">
            <v>5.0000000000000001E-3</v>
          </cell>
          <cell r="AA64">
            <v>5.0000000000000001E-3</v>
          </cell>
          <cell r="AB64">
            <v>5.0000000000000001E-3</v>
          </cell>
          <cell r="AC64">
            <v>5.0000000000000001E-3</v>
          </cell>
          <cell r="AD64">
            <v>5.0000000000000001E-3</v>
          </cell>
          <cell r="AE64">
            <v>5.0000000000000001E-3</v>
          </cell>
          <cell r="AF64">
            <v>5.0000000000000001E-3</v>
          </cell>
          <cell r="AG64">
            <v>5.0000000000000001E-3</v>
          </cell>
          <cell r="AH64">
            <v>5.0000000000000001E-3</v>
          </cell>
          <cell r="AI64">
            <v>5.0000000000000001E-3</v>
          </cell>
          <cell r="AJ64">
            <v>5.0000000000000001E-3</v>
          </cell>
          <cell r="AK64">
            <v>5.0000000000000001E-3</v>
          </cell>
          <cell r="AL64">
            <v>2.5000000000000001E-3</v>
          </cell>
          <cell r="AM64">
            <v>2.5000000000000001E-3</v>
          </cell>
        </row>
        <row r="65">
          <cell r="R65">
            <v>-0.01</v>
          </cell>
          <cell r="S65">
            <v>-0.01</v>
          </cell>
          <cell r="T65">
            <v>-0.01</v>
          </cell>
          <cell r="U65">
            <v>-0.01</v>
          </cell>
          <cell r="V65">
            <v>-0.01</v>
          </cell>
          <cell r="W65">
            <v>-0.01</v>
          </cell>
          <cell r="X65">
            <v>-0.01</v>
          </cell>
          <cell r="Y65">
            <v>-0.01</v>
          </cell>
          <cell r="Z65">
            <v>-0.01</v>
          </cell>
          <cell r="AA65">
            <v>-0.01</v>
          </cell>
          <cell r="AB65">
            <v>-0.01</v>
          </cell>
          <cell r="AC65">
            <v>-0.01</v>
          </cell>
          <cell r="AD65">
            <v>-0.01</v>
          </cell>
          <cell r="AE65">
            <v>-0.01</v>
          </cell>
          <cell r="AF65">
            <v>-0.01</v>
          </cell>
          <cell r="AG65">
            <v>-0.01</v>
          </cell>
          <cell r="AH65">
            <v>-0.01</v>
          </cell>
          <cell r="AI65">
            <v>-0.01</v>
          </cell>
          <cell r="AJ65">
            <v>-0.01</v>
          </cell>
          <cell r="AK65">
            <v>-0.01</v>
          </cell>
          <cell r="AL65">
            <v>-5.0000000000000001E-3</v>
          </cell>
          <cell r="AM65">
            <v>-5.0000000000000001E-3</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row>
        <row r="103">
          <cell r="R103">
            <v>0</v>
          </cell>
          <cell r="S103">
            <v>0</v>
          </cell>
          <cell r="T103">
            <v>0</v>
          </cell>
          <cell r="U103">
            <v>-0.01</v>
          </cell>
          <cell r="V103">
            <v>-0.01</v>
          </cell>
          <cell r="W103">
            <v>-0.01</v>
          </cell>
          <cell r="X103">
            <v>-0.01</v>
          </cell>
          <cell r="Y103">
            <v>-0.01</v>
          </cell>
          <cell r="Z103">
            <v>-0.01</v>
          </cell>
          <cell r="AA103">
            <v>-0.01</v>
          </cell>
          <cell r="AB103">
            <v>-0.01</v>
          </cell>
          <cell r="AC103">
            <v>-0.01</v>
          </cell>
          <cell r="AD103">
            <v>-0.01</v>
          </cell>
          <cell r="AE103">
            <v>-0.01</v>
          </cell>
          <cell r="AF103">
            <v>-0.01</v>
          </cell>
          <cell r="AG103">
            <v>-0.01</v>
          </cell>
          <cell r="AH103">
            <v>-0.01</v>
          </cell>
          <cell r="AI103">
            <v>-0.01</v>
          </cell>
          <cell r="AJ103">
            <v>-0.01</v>
          </cell>
          <cell r="AK103">
            <v>-0.01</v>
          </cell>
          <cell r="AL103">
            <v>-0.01</v>
          </cell>
          <cell r="AM103">
            <v>-0.01</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row>
        <row r="173">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row>
        <row r="185">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row>
        <row r="190">
          <cell r="R190">
            <v>5.0000000000000001E-3</v>
          </cell>
          <cell r="S190">
            <v>5.0000000000000001E-3</v>
          </cell>
          <cell r="T190">
            <v>5.0000000000000001E-3</v>
          </cell>
          <cell r="U190">
            <v>5.0000000000000001E-3</v>
          </cell>
          <cell r="V190">
            <v>5.0000000000000001E-3</v>
          </cell>
          <cell r="W190">
            <v>5.0000000000000001E-3</v>
          </cell>
          <cell r="X190">
            <v>5.0000000000000001E-3</v>
          </cell>
          <cell r="Y190">
            <v>5.0000000000000001E-3</v>
          </cell>
          <cell r="Z190">
            <v>5.0000000000000001E-3</v>
          </cell>
          <cell r="AA190">
            <v>5.0000000000000001E-3</v>
          </cell>
          <cell r="AB190">
            <v>5.0000000000000001E-3</v>
          </cell>
          <cell r="AC190">
            <v>5.0000000000000001E-3</v>
          </cell>
          <cell r="AD190">
            <v>5.0000000000000001E-3</v>
          </cell>
          <cell r="AE190">
            <v>5.0000000000000001E-3</v>
          </cell>
          <cell r="AF190">
            <v>5.0000000000000001E-3</v>
          </cell>
          <cell r="AG190">
            <v>5.0000000000000001E-3</v>
          </cell>
          <cell r="AH190">
            <v>5.0000000000000001E-3</v>
          </cell>
          <cell r="AI190">
            <v>5.0000000000000001E-3</v>
          </cell>
          <cell r="AJ190">
            <v>5.0000000000000001E-3</v>
          </cell>
          <cell r="AK190">
            <v>5.0000000000000001E-3</v>
          </cell>
          <cell r="AL190">
            <v>5.0000000000000001E-3</v>
          </cell>
          <cell r="AM190">
            <v>5.0000000000000001E-3</v>
          </cell>
        </row>
        <row r="194">
          <cell r="R194">
            <v>5.0000000000000001E-3</v>
          </cell>
          <cell r="S194">
            <v>5.0000000000000001E-3</v>
          </cell>
          <cell r="T194">
            <v>5.0000000000000001E-3</v>
          </cell>
          <cell r="U194">
            <v>5.0000000000000001E-3</v>
          </cell>
          <cell r="V194">
            <v>5.0000000000000001E-3</v>
          </cell>
          <cell r="W194">
            <v>5.0000000000000001E-3</v>
          </cell>
          <cell r="X194">
            <v>5.0000000000000001E-3</v>
          </cell>
          <cell r="Y194">
            <v>5.0000000000000001E-3</v>
          </cell>
          <cell r="Z194">
            <v>5.0000000000000001E-3</v>
          </cell>
          <cell r="AA194">
            <v>5.0000000000000001E-3</v>
          </cell>
          <cell r="AB194">
            <v>5.0000000000000001E-3</v>
          </cell>
          <cell r="AC194">
            <v>5.0000000000000001E-3</v>
          </cell>
          <cell r="AD194">
            <v>5.0000000000000001E-3</v>
          </cell>
          <cell r="AE194">
            <v>5.0000000000000001E-3</v>
          </cell>
          <cell r="AF194">
            <v>5.0000000000000001E-3</v>
          </cell>
          <cell r="AG194">
            <v>5.0000000000000001E-3</v>
          </cell>
          <cell r="AH194">
            <v>5.0000000000000001E-3</v>
          </cell>
          <cell r="AI194">
            <v>5.0000000000000001E-3</v>
          </cell>
          <cell r="AJ194">
            <v>5.0000000000000001E-3</v>
          </cell>
          <cell r="AK194">
            <v>5.0000000000000001E-3</v>
          </cell>
          <cell r="AL194">
            <v>5.0000000000000001E-3</v>
          </cell>
          <cell r="AM194">
            <v>5.0000000000000001E-3</v>
          </cell>
        </row>
        <row r="198">
          <cell r="R198">
            <v>5.0000000000000001E-3</v>
          </cell>
          <cell r="S198">
            <v>5.0000000000000001E-3</v>
          </cell>
          <cell r="T198">
            <v>5.0000000000000001E-3</v>
          </cell>
          <cell r="U198">
            <v>5.0000000000000001E-3</v>
          </cell>
          <cell r="V198">
            <v>5.0000000000000001E-3</v>
          </cell>
          <cell r="W198">
            <v>5.0000000000000001E-3</v>
          </cell>
          <cell r="X198">
            <v>5.0000000000000001E-3</v>
          </cell>
          <cell r="Y198">
            <v>5.0000000000000001E-3</v>
          </cell>
          <cell r="Z198">
            <v>5.0000000000000001E-3</v>
          </cell>
          <cell r="AA198">
            <v>5.0000000000000001E-3</v>
          </cell>
          <cell r="AB198">
            <v>5.0000000000000001E-3</v>
          </cell>
          <cell r="AC198">
            <v>5.0000000000000001E-3</v>
          </cell>
          <cell r="AD198">
            <v>5.0000000000000001E-3</v>
          </cell>
          <cell r="AE198">
            <v>5.0000000000000001E-3</v>
          </cell>
          <cell r="AF198">
            <v>5.0000000000000001E-3</v>
          </cell>
          <cell r="AG198">
            <v>5.0000000000000001E-3</v>
          </cell>
          <cell r="AH198">
            <v>5.0000000000000001E-3</v>
          </cell>
          <cell r="AI198">
            <v>5.0000000000000001E-3</v>
          </cell>
          <cell r="AJ198">
            <v>5.0000000000000001E-3</v>
          </cell>
          <cell r="AK198">
            <v>5.0000000000000001E-3</v>
          </cell>
          <cell r="AL198">
            <v>5.0000000000000001E-3</v>
          </cell>
          <cell r="AM198">
            <v>5.0000000000000001E-3</v>
          </cell>
        </row>
        <row r="204">
          <cell r="R204">
            <v>-0.02</v>
          </cell>
          <cell r="S204">
            <v>-0.02</v>
          </cell>
          <cell r="T204">
            <v>-0.02</v>
          </cell>
          <cell r="U204">
            <v>-0.02</v>
          </cell>
          <cell r="V204">
            <v>-0.02</v>
          </cell>
          <cell r="W204">
            <v>-0.02</v>
          </cell>
          <cell r="X204">
            <v>-0.02</v>
          </cell>
          <cell r="Y204">
            <v>-0.02</v>
          </cell>
          <cell r="Z204">
            <v>-0.02</v>
          </cell>
          <cell r="AA204">
            <v>-0.02</v>
          </cell>
          <cell r="AB204">
            <v>-0.02</v>
          </cell>
          <cell r="AC204">
            <v>-0.02</v>
          </cell>
          <cell r="AD204">
            <v>-0.02</v>
          </cell>
          <cell r="AE204">
            <v>-0.02</v>
          </cell>
          <cell r="AF204">
            <v>-0.02</v>
          </cell>
          <cell r="AG204">
            <v>-0.02</v>
          </cell>
          <cell r="AH204">
            <v>-0.02</v>
          </cell>
          <cell r="AI204">
            <v>-0.02</v>
          </cell>
          <cell r="AJ204">
            <v>-0.02</v>
          </cell>
          <cell r="AK204">
            <v>-1.4999999999999999E-2</v>
          </cell>
          <cell r="AL204">
            <v>-0.01</v>
          </cell>
          <cell r="AM204">
            <v>-0.01</v>
          </cell>
        </row>
        <row r="208">
          <cell r="R208">
            <v>-0.02</v>
          </cell>
          <cell r="S208">
            <v>-0.02</v>
          </cell>
          <cell r="T208">
            <v>-0.02</v>
          </cell>
          <cell r="U208">
            <v>-0.02</v>
          </cell>
          <cell r="V208">
            <v>-0.02</v>
          </cell>
          <cell r="W208">
            <v>-0.02</v>
          </cell>
          <cell r="X208">
            <v>-0.02</v>
          </cell>
          <cell r="Y208">
            <v>-0.02</v>
          </cell>
          <cell r="Z208">
            <v>-0.02</v>
          </cell>
          <cell r="AA208">
            <v>-0.02</v>
          </cell>
          <cell r="AB208">
            <v>-0.02</v>
          </cell>
          <cell r="AC208">
            <v>-0.02</v>
          </cell>
          <cell r="AD208">
            <v>-0.02</v>
          </cell>
          <cell r="AE208">
            <v>-0.02</v>
          </cell>
          <cell r="AF208">
            <v>-0.02</v>
          </cell>
          <cell r="AG208">
            <v>-0.02</v>
          </cell>
          <cell r="AH208">
            <v>-0.02</v>
          </cell>
          <cell r="AI208">
            <v>-0.02</v>
          </cell>
          <cell r="AJ208">
            <v>-0.02</v>
          </cell>
          <cell r="AK208">
            <v>-1.4999999999999999E-2</v>
          </cell>
          <cell r="AL208">
            <v>-0.01</v>
          </cell>
          <cell r="AM208">
            <v>-0.01</v>
          </cell>
        </row>
        <row r="212">
          <cell r="R212">
            <v>-0.02</v>
          </cell>
          <cell r="S212">
            <v>-0.02</v>
          </cell>
          <cell r="T212">
            <v>-0.02</v>
          </cell>
          <cell r="U212">
            <v>-0.02</v>
          </cell>
          <cell r="V212">
            <v>-0.02</v>
          </cell>
          <cell r="W212">
            <v>-0.02</v>
          </cell>
          <cell r="X212">
            <v>-0.02</v>
          </cell>
          <cell r="Y212">
            <v>-0.02</v>
          </cell>
          <cell r="Z212">
            <v>-0.02</v>
          </cell>
          <cell r="AA212">
            <v>-0.02</v>
          </cell>
          <cell r="AB212">
            <v>-0.02</v>
          </cell>
          <cell r="AC212">
            <v>-0.02</v>
          </cell>
          <cell r="AD212">
            <v>-0.02</v>
          </cell>
          <cell r="AE212">
            <v>-0.02</v>
          </cell>
          <cell r="AF212">
            <v>-0.02</v>
          </cell>
          <cell r="AG212">
            <v>-0.02</v>
          </cell>
          <cell r="AH212">
            <v>-0.02</v>
          </cell>
          <cell r="AI212">
            <v>-0.02</v>
          </cell>
          <cell r="AJ212">
            <v>-0.02</v>
          </cell>
          <cell r="AK212">
            <v>-1.4999999999999999E-2</v>
          </cell>
          <cell r="AL212">
            <v>-0.01</v>
          </cell>
          <cell r="AM212">
            <v>-0.01</v>
          </cell>
        </row>
        <row r="231">
          <cell r="R231">
            <v>1.4999999999999999E-2</v>
          </cell>
          <cell r="S231">
            <v>1.4999999999999999E-2</v>
          </cell>
          <cell r="T231">
            <v>1.4999999999999999E-2</v>
          </cell>
          <cell r="U231">
            <v>1.4999999999999999E-2</v>
          </cell>
          <cell r="V231">
            <v>1.4999999999999999E-2</v>
          </cell>
          <cell r="W231">
            <v>1.4999999999999999E-2</v>
          </cell>
          <cell r="X231">
            <v>1.4999999999999999E-2</v>
          </cell>
          <cell r="Y231">
            <v>1.4999999999999999E-2</v>
          </cell>
          <cell r="Z231">
            <v>1.4999999999999999E-2</v>
          </cell>
          <cell r="AA231">
            <v>1.4999999999999999E-2</v>
          </cell>
          <cell r="AB231">
            <v>1.4999999999999999E-2</v>
          </cell>
          <cell r="AC231">
            <v>1.4999999999999999E-2</v>
          </cell>
          <cell r="AD231">
            <v>1.4999999999999999E-2</v>
          </cell>
          <cell r="AE231">
            <v>1.4999999999999999E-2</v>
          </cell>
          <cell r="AF231">
            <v>1.4999999999999999E-2</v>
          </cell>
          <cell r="AG231">
            <v>1.4999999999999999E-2</v>
          </cell>
          <cell r="AH231">
            <v>1.4999999999999999E-2</v>
          </cell>
          <cell r="AI231">
            <v>1.4999999999999999E-2</v>
          </cell>
          <cell r="AJ231">
            <v>1.4999999999999999E-2</v>
          </cell>
          <cell r="AK231">
            <v>1.4999999999999999E-2</v>
          </cell>
          <cell r="AL231">
            <v>0.01</v>
          </cell>
          <cell r="AM231">
            <v>0.01</v>
          </cell>
        </row>
        <row r="232">
          <cell r="R232">
            <v>0.01</v>
          </cell>
          <cell r="S232">
            <v>0.01</v>
          </cell>
          <cell r="T232">
            <v>0.01</v>
          </cell>
          <cell r="U232">
            <v>0.01</v>
          </cell>
          <cell r="V232">
            <v>0.01</v>
          </cell>
          <cell r="W232">
            <v>0.01</v>
          </cell>
          <cell r="X232">
            <v>0.01</v>
          </cell>
          <cell r="Y232">
            <v>0.01</v>
          </cell>
          <cell r="Z232">
            <v>0.01</v>
          </cell>
          <cell r="AA232">
            <v>0.01</v>
          </cell>
          <cell r="AB232">
            <v>0.01</v>
          </cell>
          <cell r="AC232">
            <v>0.01</v>
          </cell>
          <cell r="AD232">
            <v>0.01</v>
          </cell>
          <cell r="AE232">
            <v>0.01</v>
          </cell>
          <cell r="AF232">
            <v>0.01</v>
          </cell>
          <cell r="AG232">
            <v>0.01</v>
          </cell>
          <cell r="AH232">
            <v>0.01</v>
          </cell>
          <cell r="AI232">
            <v>0.01</v>
          </cell>
          <cell r="AJ232">
            <v>0.01</v>
          </cell>
          <cell r="AK232">
            <v>0.01</v>
          </cell>
          <cell r="AL232">
            <v>0.01</v>
          </cell>
          <cell r="AM232">
            <v>0.01</v>
          </cell>
        </row>
        <row r="233">
          <cell r="R233">
            <v>1.4999999999999999E-2</v>
          </cell>
          <cell r="S233">
            <v>1.4999999999999999E-2</v>
          </cell>
          <cell r="T233">
            <v>1.4999999999999999E-2</v>
          </cell>
          <cell r="U233">
            <v>1.4999999999999999E-2</v>
          </cell>
          <cell r="V233">
            <v>1.4999999999999999E-2</v>
          </cell>
          <cell r="W233">
            <v>1.4999999999999999E-2</v>
          </cell>
          <cell r="X233">
            <v>1.4999999999999999E-2</v>
          </cell>
          <cell r="Y233">
            <v>1.4999999999999999E-2</v>
          </cell>
          <cell r="Z233">
            <v>1.4999999999999999E-2</v>
          </cell>
          <cell r="AA233">
            <v>1.4999999999999999E-2</v>
          </cell>
          <cell r="AB233">
            <v>1.4999999999999999E-2</v>
          </cell>
          <cell r="AC233">
            <v>1.4999999999999999E-2</v>
          </cell>
          <cell r="AD233">
            <v>1.4999999999999999E-2</v>
          </cell>
          <cell r="AE233">
            <v>1.4999999999999999E-2</v>
          </cell>
          <cell r="AF233">
            <v>1.4999999999999999E-2</v>
          </cell>
          <cell r="AG233">
            <v>1.4999999999999999E-2</v>
          </cell>
          <cell r="AH233">
            <v>1.4999999999999999E-2</v>
          </cell>
          <cell r="AI233">
            <v>1.4999999999999999E-2</v>
          </cell>
          <cell r="AJ233">
            <v>1.4999999999999999E-2</v>
          </cell>
          <cell r="AK233">
            <v>1.4999999999999999E-2</v>
          </cell>
          <cell r="AL233">
            <v>0.01</v>
          </cell>
          <cell r="AM233">
            <v>0.01</v>
          </cell>
        </row>
        <row r="236">
          <cell r="R236">
            <v>0.01</v>
          </cell>
          <cell r="S236">
            <v>0.01</v>
          </cell>
          <cell r="T236">
            <v>0.01</v>
          </cell>
          <cell r="U236">
            <v>0.01</v>
          </cell>
          <cell r="V236">
            <v>0.01</v>
          </cell>
          <cell r="W236">
            <v>0.01</v>
          </cell>
          <cell r="X236">
            <v>0.01</v>
          </cell>
          <cell r="Y236">
            <v>0.01</v>
          </cell>
          <cell r="Z236">
            <v>0.01</v>
          </cell>
          <cell r="AA236">
            <v>0.01</v>
          </cell>
          <cell r="AB236">
            <v>0.01</v>
          </cell>
          <cell r="AC236">
            <v>0.01</v>
          </cell>
          <cell r="AD236">
            <v>0.01</v>
          </cell>
          <cell r="AE236">
            <v>0.01</v>
          </cell>
          <cell r="AF236">
            <v>0.01</v>
          </cell>
          <cell r="AG236">
            <v>0.01</v>
          </cell>
          <cell r="AH236">
            <v>0.01</v>
          </cell>
          <cell r="AI236">
            <v>0.01</v>
          </cell>
          <cell r="AJ236">
            <v>0.01</v>
          </cell>
          <cell r="AK236">
            <v>0.01</v>
          </cell>
          <cell r="AL236">
            <v>0.01</v>
          </cell>
          <cell r="AM236">
            <v>0.01</v>
          </cell>
        </row>
        <row r="238">
          <cell r="R238">
            <v>0.04</v>
          </cell>
          <cell r="S238">
            <v>0.04</v>
          </cell>
          <cell r="T238">
            <v>0.04</v>
          </cell>
          <cell r="U238">
            <v>0.04</v>
          </cell>
          <cell r="V238">
            <v>0.04</v>
          </cell>
          <cell r="W238">
            <v>0.04</v>
          </cell>
          <cell r="X238">
            <v>0.04</v>
          </cell>
          <cell r="Y238">
            <v>0.04</v>
          </cell>
          <cell r="Z238">
            <v>0.04</v>
          </cell>
          <cell r="AA238">
            <v>0.04</v>
          </cell>
          <cell r="AB238">
            <v>0.04</v>
          </cell>
          <cell r="AC238">
            <v>0.04</v>
          </cell>
          <cell r="AD238">
            <v>0.04</v>
          </cell>
          <cell r="AE238">
            <v>0.04</v>
          </cell>
          <cell r="AF238">
            <v>0.04</v>
          </cell>
          <cell r="AG238">
            <v>0.04</v>
          </cell>
          <cell r="AH238">
            <v>0.04</v>
          </cell>
          <cell r="AI238">
            <v>0.04</v>
          </cell>
          <cell r="AJ238">
            <v>0.04</v>
          </cell>
          <cell r="AK238">
            <v>0.04</v>
          </cell>
          <cell r="AL238">
            <v>0.04</v>
          </cell>
          <cell r="AM238">
            <v>0.04</v>
          </cell>
        </row>
        <row r="251">
          <cell r="R251">
            <v>-5.0000000000000001E-3</v>
          </cell>
          <cell r="S251">
            <v>-5.0000000000000001E-3</v>
          </cell>
          <cell r="T251">
            <v>-5.0000000000000001E-3</v>
          </cell>
          <cell r="U251">
            <v>-5.0000000000000001E-3</v>
          </cell>
          <cell r="V251">
            <v>-5.0000000000000001E-3</v>
          </cell>
          <cell r="W251">
            <v>-5.0000000000000001E-3</v>
          </cell>
          <cell r="X251">
            <v>-5.0000000000000001E-3</v>
          </cell>
          <cell r="Y251">
            <v>-5.0000000000000001E-3</v>
          </cell>
          <cell r="Z251">
            <v>-5.0000000000000001E-3</v>
          </cell>
          <cell r="AA251">
            <v>-5.0000000000000001E-3</v>
          </cell>
          <cell r="AB251">
            <v>-5.0000000000000001E-3</v>
          </cell>
          <cell r="AC251">
            <v>-5.0000000000000001E-3</v>
          </cell>
          <cell r="AD251">
            <v>-5.0000000000000001E-3</v>
          </cell>
          <cell r="AE251">
            <v>-5.0000000000000001E-3</v>
          </cell>
          <cell r="AF251">
            <v>-5.0000000000000001E-3</v>
          </cell>
          <cell r="AG251">
            <v>-5.0000000000000001E-3</v>
          </cell>
          <cell r="AH251">
            <v>-5.0000000000000001E-3</v>
          </cell>
          <cell r="AI251">
            <v>-5.0000000000000001E-3</v>
          </cell>
          <cell r="AJ251">
            <v>-5.0000000000000001E-3</v>
          </cell>
          <cell r="AK251">
            <v>-5.0000000000000001E-3</v>
          </cell>
          <cell r="AL251">
            <v>-5.0000000000000001E-3</v>
          </cell>
          <cell r="AM251">
            <v>-5.0000000000000001E-3</v>
          </cell>
        </row>
        <row r="261">
          <cell r="R261">
            <v>-5.0000000000000001E-3</v>
          </cell>
          <cell r="S261">
            <v>-5.0000000000000001E-3</v>
          </cell>
          <cell r="T261">
            <v>-5.0000000000000001E-3</v>
          </cell>
          <cell r="U261">
            <v>-5.0000000000000001E-3</v>
          </cell>
          <cell r="V261">
            <v>-5.0000000000000001E-3</v>
          </cell>
          <cell r="W261">
            <v>-5.0000000000000001E-3</v>
          </cell>
          <cell r="X261">
            <v>-5.0000000000000001E-3</v>
          </cell>
          <cell r="Y261">
            <v>-5.0000000000000001E-3</v>
          </cell>
          <cell r="Z261">
            <v>-5.0000000000000001E-3</v>
          </cell>
          <cell r="AA261">
            <v>-5.0000000000000001E-3</v>
          </cell>
          <cell r="AB261">
            <v>-5.0000000000000001E-3</v>
          </cell>
          <cell r="AC261">
            <v>-5.0000000000000001E-3</v>
          </cell>
          <cell r="AD261">
            <v>-5.0000000000000001E-3</v>
          </cell>
          <cell r="AE261">
            <v>-5.0000000000000001E-3</v>
          </cell>
          <cell r="AF261">
            <v>-5.0000000000000001E-3</v>
          </cell>
          <cell r="AG261">
            <v>-5.0000000000000001E-3</v>
          </cell>
          <cell r="AH261">
            <v>-5.0000000000000001E-3</v>
          </cell>
          <cell r="AI261">
            <v>-5.0000000000000001E-3</v>
          </cell>
          <cell r="AJ261">
            <v>-5.0000000000000001E-3</v>
          </cell>
          <cell r="AK261">
            <v>-5.0000000000000001E-3</v>
          </cell>
          <cell r="AL261">
            <v>-5.0000000000000001E-3</v>
          </cell>
          <cell r="AM261">
            <v>-5.0000000000000001E-3</v>
          </cell>
        </row>
        <row r="271">
          <cell r="R271">
            <v>-5.0000000000000001E-3</v>
          </cell>
          <cell r="S271">
            <v>-5.0000000000000001E-3</v>
          </cell>
          <cell r="T271">
            <v>-5.0000000000000001E-3</v>
          </cell>
          <cell r="U271">
            <v>-5.0000000000000001E-3</v>
          </cell>
          <cell r="V271">
            <v>-5.0000000000000001E-3</v>
          </cell>
          <cell r="W271">
            <v>-5.0000000000000001E-3</v>
          </cell>
          <cell r="X271">
            <v>-5.0000000000000001E-3</v>
          </cell>
          <cell r="Y271">
            <v>-5.0000000000000001E-3</v>
          </cell>
          <cell r="Z271">
            <v>-5.0000000000000001E-3</v>
          </cell>
          <cell r="AA271">
            <v>-5.0000000000000001E-3</v>
          </cell>
          <cell r="AB271">
            <v>-5.0000000000000001E-3</v>
          </cell>
          <cell r="AC271">
            <v>-5.0000000000000001E-3</v>
          </cell>
          <cell r="AD271">
            <v>-5.0000000000000001E-3</v>
          </cell>
          <cell r="AE271">
            <v>-5.0000000000000001E-3</v>
          </cell>
          <cell r="AF271">
            <v>-5.0000000000000001E-3</v>
          </cell>
          <cell r="AG271">
            <v>-5.0000000000000001E-3</v>
          </cell>
          <cell r="AH271">
            <v>-5.0000000000000001E-3</v>
          </cell>
          <cell r="AI271">
            <v>-5.0000000000000001E-3</v>
          </cell>
          <cell r="AJ271">
            <v>-5.0000000000000001E-3</v>
          </cell>
          <cell r="AK271">
            <v>-5.0000000000000001E-3</v>
          </cell>
          <cell r="AL271">
            <v>-5.0000000000000001E-3</v>
          </cell>
          <cell r="AM271">
            <v>-5.0000000000000001E-3</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row>
        <row r="293">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row>
        <row r="316">
          <cell r="R316">
            <v>0.18321595661992318</v>
          </cell>
          <cell r="S316">
            <v>0.18321595661992318</v>
          </cell>
          <cell r="T316">
            <v>0.18321595661992318</v>
          </cell>
          <cell r="U316">
            <v>0.18321595661992318</v>
          </cell>
          <cell r="V316">
            <v>0.18321595661992318</v>
          </cell>
          <cell r="W316">
            <v>0.18321595661992318</v>
          </cell>
          <cell r="X316">
            <v>0.18321595661992318</v>
          </cell>
          <cell r="Y316">
            <v>0.18321595661992318</v>
          </cell>
          <cell r="Z316">
            <v>0.18321595661992318</v>
          </cell>
          <cell r="AA316">
            <v>0.18321595661992318</v>
          </cell>
          <cell r="AB316">
            <v>0.18321595661992318</v>
          </cell>
          <cell r="AC316">
            <v>0.18321595661992318</v>
          </cell>
          <cell r="AD316">
            <v>0.18321595661992318</v>
          </cell>
          <cell r="AE316">
            <v>0.18321595661992318</v>
          </cell>
          <cell r="AF316">
            <v>0.18321595661992318</v>
          </cell>
          <cell r="AG316">
            <v>0.18321595661992318</v>
          </cell>
          <cell r="AH316">
            <v>0.18321595661992318</v>
          </cell>
          <cell r="AI316">
            <v>0.18321595661992318</v>
          </cell>
          <cell r="AJ316">
            <v>0.14017542509913805</v>
          </cell>
          <cell r="AK316">
            <v>0.14017542509913805</v>
          </cell>
          <cell r="AL316">
            <v>9.5445115010332149E-2</v>
          </cell>
          <cell r="AM316">
            <v>9.5445115010332149E-2</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row>
        <row r="318">
          <cell r="R318">
            <v>0.26491106406735176</v>
          </cell>
          <cell r="S318">
            <v>0.26491106406735176</v>
          </cell>
          <cell r="T318">
            <v>0.26491106406735176</v>
          </cell>
          <cell r="U318">
            <v>0.26491106406735176</v>
          </cell>
          <cell r="V318">
            <v>0.26491106406735176</v>
          </cell>
          <cell r="W318">
            <v>0.26491106406735176</v>
          </cell>
          <cell r="X318">
            <v>0.26491106406735176</v>
          </cell>
          <cell r="Y318">
            <v>0.26491106406735176</v>
          </cell>
          <cell r="Z318">
            <v>0.26491106406735176</v>
          </cell>
          <cell r="AA318">
            <v>0.26491106406735176</v>
          </cell>
          <cell r="AB318">
            <v>0.26491106406735176</v>
          </cell>
          <cell r="AC318">
            <v>0.26491106406735176</v>
          </cell>
          <cell r="AD318">
            <v>0.26491106406735176</v>
          </cell>
          <cell r="AE318">
            <v>0.26491106406735176</v>
          </cell>
          <cell r="AF318">
            <v>0.26491106406735176</v>
          </cell>
          <cell r="AG318">
            <v>0.26491106406735176</v>
          </cell>
          <cell r="AH318">
            <v>0.22474487139158894</v>
          </cell>
          <cell r="AI318">
            <v>0.22474487139158894</v>
          </cell>
          <cell r="AJ318">
            <v>0.22474487139158894</v>
          </cell>
          <cell r="AK318">
            <v>0.14017542509913805</v>
          </cell>
          <cell r="AL318">
            <v>9.5445115010332149E-2</v>
          </cell>
          <cell r="AM318">
            <v>9.5445115010332149E-2</v>
          </cell>
        </row>
        <row r="321">
          <cell r="R321">
            <v>0.7</v>
          </cell>
          <cell r="S321">
            <v>0.7</v>
          </cell>
          <cell r="T321">
            <v>0.7</v>
          </cell>
          <cell r="U321">
            <v>0.7</v>
          </cell>
          <cell r="V321">
            <v>0.7</v>
          </cell>
          <cell r="W321">
            <v>0.7</v>
          </cell>
          <cell r="X321">
            <v>0.7</v>
          </cell>
          <cell r="Y321">
            <v>0.7</v>
          </cell>
          <cell r="Z321">
            <v>0.7</v>
          </cell>
          <cell r="AA321">
            <v>0.7</v>
          </cell>
          <cell r="AB321">
            <v>0.7</v>
          </cell>
          <cell r="AC321">
            <v>0.7</v>
          </cell>
          <cell r="AD321">
            <v>0.7</v>
          </cell>
          <cell r="AE321">
            <v>0.7</v>
          </cell>
          <cell r="AF321">
            <v>0.7</v>
          </cell>
          <cell r="AG321">
            <v>0.7</v>
          </cell>
          <cell r="AH321">
            <v>0.7</v>
          </cell>
          <cell r="AI321">
            <v>0.7</v>
          </cell>
          <cell r="AJ321">
            <v>0.7</v>
          </cell>
          <cell r="AK321">
            <v>0.7</v>
          </cell>
          <cell r="AL321">
            <v>0.7</v>
          </cell>
          <cell r="AM321">
            <v>0.7</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row>
        <row r="336">
          <cell r="R336">
            <v>-2.5000000000000001E-2</v>
          </cell>
          <cell r="S336">
            <v>-2.5000000000000001E-2</v>
          </cell>
          <cell r="T336">
            <v>-2.5000000000000001E-2</v>
          </cell>
          <cell r="U336">
            <v>-2.5000000000000001E-2</v>
          </cell>
          <cell r="V336">
            <v>-2.5000000000000001E-2</v>
          </cell>
          <cell r="W336">
            <v>-2.5000000000000001E-2</v>
          </cell>
          <cell r="X336">
            <v>-2.5000000000000001E-2</v>
          </cell>
          <cell r="Y336">
            <v>-2.5000000000000001E-2</v>
          </cell>
          <cell r="Z336">
            <v>-2.5000000000000001E-2</v>
          </cell>
          <cell r="AA336">
            <v>-2.5000000000000001E-2</v>
          </cell>
          <cell r="AB336">
            <v>-2.5000000000000001E-2</v>
          </cell>
          <cell r="AC336">
            <v>-2.5000000000000001E-2</v>
          </cell>
          <cell r="AD336">
            <v>-2.5000000000000001E-2</v>
          </cell>
          <cell r="AE336">
            <v>-2.5000000000000001E-2</v>
          </cell>
          <cell r="AF336">
            <v>-2.5000000000000001E-2</v>
          </cell>
          <cell r="AG336">
            <v>-2.5000000000000001E-2</v>
          </cell>
          <cell r="AH336">
            <v>-0.02</v>
          </cell>
          <cell r="AI336">
            <v>-0.02</v>
          </cell>
          <cell r="AJ336">
            <v>-0.02</v>
          </cell>
          <cell r="AK336">
            <v>-1.4999999999999999E-2</v>
          </cell>
          <cell r="AL336">
            <v>-0.01</v>
          </cell>
          <cell r="AM336">
            <v>-0.01</v>
          </cell>
        </row>
        <row r="348">
          <cell r="R348">
            <v>-2.5000000000000001E-2</v>
          </cell>
          <cell r="S348">
            <v>-2.5000000000000001E-2</v>
          </cell>
          <cell r="T348">
            <v>-2.5000000000000001E-2</v>
          </cell>
          <cell r="U348">
            <v>-2.5000000000000001E-2</v>
          </cell>
          <cell r="V348">
            <v>-2.5000000000000001E-2</v>
          </cell>
          <cell r="W348">
            <v>-2.5000000000000001E-2</v>
          </cell>
          <cell r="X348">
            <v>-2.5000000000000001E-2</v>
          </cell>
          <cell r="Y348">
            <v>-2.5000000000000001E-2</v>
          </cell>
          <cell r="Z348">
            <v>-2.5000000000000001E-2</v>
          </cell>
          <cell r="AA348">
            <v>-2.5000000000000001E-2</v>
          </cell>
          <cell r="AB348">
            <v>-2.5000000000000001E-2</v>
          </cell>
          <cell r="AC348">
            <v>-2.5000000000000001E-2</v>
          </cell>
          <cell r="AD348">
            <v>-2.5000000000000001E-2</v>
          </cell>
          <cell r="AE348">
            <v>-2.5000000000000001E-2</v>
          </cell>
          <cell r="AF348">
            <v>-2.5000000000000001E-2</v>
          </cell>
          <cell r="AG348">
            <v>-2.5000000000000001E-2</v>
          </cell>
          <cell r="AH348">
            <v>-0.02</v>
          </cell>
          <cell r="AI348">
            <v>-0.02</v>
          </cell>
          <cell r="AJ348">
            <v>-0.02</v>
          </cell>
          <cell r="AK348">
            <v>-1.4999999999999999E-2</v>
          </cell>
          <cell r="AL348">
            <v>-0.01</v>
          </cell>
          <cell r="AM348">
            <v>-0.01</v>
          </cell>
        </row>
        <row r="360">
          <cell r="R360">
            <v>-2.5000000000000001E-2</v>
          </cell>
          <cell r="S360">
            <v>-2.5000000000000001E-2</v>
          </cell>
          <cell r="T360">
            <v>-2.5000000000000001E-2</v>
          </cell>
          <cell r="U360">
            <v>-2.5000000000000001E-2</v>
          </cell>
          <cell r="V360">
            <v>-2.5000000000000001E-2</v>
          </cell>
          <cell r="W360">
            <v>-2.5000000000000001E-2</v>
          </cell>
          <cell r="X360">
            <v>-2.5000000000000001E-2</v>
          </cell>
          <cell r="Y360">
            <v>-2.5000000000000001E-2</v>
          </cell>
          <cell r="Z360">
            <v>-2.5000000000000001E-2</v>
          </cell>
          <cell r="AA360">
            <v>-2.5000000000000001E-2</v>
          </cell>
          <cell r="AB360">
            <v>-2.5000000000000001E-2</v>
          </cell>
          <cell r="AC360">
            <v>-2.5000000000000001E-2</v>
          </cell>
          <cell r="AD360">
            <v>-2.5000000000000001E-2</v>
          </cell>
          <cell r="AE360">
            <v>-2.5000000000000001E-2</v>
          </cell>
          <cell r="AF360">
            <v>-2.5000000000000001E-2</v>
          </cell>
          <cell r="AG360">
            <v>-2.5000000000000001E-2</v>
          </cell>
          <cell r="AH360">
            <v>-0.02</v>
          </cell>
          <cell r="AI360">
            <v>-0.02</v>
          </cell>
          <cell r="AJ360">
            <v>-0.02</v>
          </cell>
          <cell r="AK360">
            <v>-1.4999999999999999E-2</v>
          </cell>
          <cell r="AL360">
            <v>-0.01</v>
          </cell>
          <cell r="AM360">
            <v>-0.01</v>
          </cell>
        </row>
        <row r="365">
          <cell r="R365">
            <v>0.25000000000000006</v>
          </cell>
          <cell r="S365">
            <v>0.25000000000000006</v>
          </cell>
          <cell r="T365">
            <v>0.24772727272727274</v>
          </cell>
          <cell r="U365">
            <v>0.24545454545454543</v>
          </cell>
          <cell r="V365">
            <v>0.24318181818181814</v>
          </cell>
          <cell r="W365">
            <v>0.24090909090909085</v>
          </cell>
          <cell r="X365">
            <v>0.23863636363636356</v>
          </cell>
          <cell r="Y365">
            <v>0.23636363636363628</v>
          </cell>
          <cell r="Z365">
            <v>0.23409090909090904</v>
          </cell>
          <cell r="AA365">
            <v>0.23181818181818181</v>
          </cell>
          <cell r="AB365">
            <v>0.22954545454545452</v>
          </cell>
          <cell r="AC365">
            <v>0.22727272727272724</v>
          </cell>
          <cell r="AD365">
            <v>0.22499999999999995</v>
          </cell>
          <cell r="AE365">
            <v>0.22272727272727266</v>
          </cell>
          <cell r="AF365">
            <v>0.22045454545454543</v>
          </cell>
          <cell r="AG365">
            <v>0.2181818181818182</v>
          </cell>
          <cell r="AH365">
            <v>0.21590909090909097</v>
          </cell>
          <cell r="AI365">
            <v>0.21363636363636374</v>
          </cell>
          <cell r="AJ365">
            <v>0.21136363636363645</v>
          </cell>
          <cell r="AK365">
            <v>0.20909090909090916</v>
          </cell>
          <cell r="AL365">
            <v>0.20681818181818187</v>
          </cell>
          <cell r="AM365">
            <v>0.20454545454545459</v>
          </cell>
        </row>
        <row r="366">
          <cell r="R366">
            <v>0.6</v>
          </cell>
          <cell r="S366">
            <v>0.6</v>
          </cell>
          <cell r="T366">
            <v>0.58636363636363642</v>
          </cell>
          <cell r="U366">
            <v>0.57272727272727275</v>
          </cell>
          <cell r="V366">
            <v>0.55909090909090908</v>
          </cell>
          <cell r="W366">
            <v>0.54545454545454553</v>
          </cell>
          <cell r="X366">
            <v>0.53181818181818197</v>
          </cell>
          <cell r="Y366">
            <v>0.5181818181818183</v>
          </cell>
          <cell r="Z366">
            <v>0.50454545454545463</v>
          </cell>
          <cell r="AA366">
            <v>0.49090909090909102</v>
          </cell>
          <cell r="AB366">
            <v>0.4772727272727274</v>
          </cell>
          <cell r="AC366">
            <v>0.46363636363636374</v>
          </cell>
          <cell r="AD366">
            <v>0.45000000000000007</v>
          </cell>
          <cell r="AE366">
            <v>0.43636363636363645</v>
          </cell>
          <cell r="AF366">
            <v>0.42272727272727284</v>
          </cell>
          <cell r="AG366">
            <v>0.40909090909090917</v>
          </cell>
          <cell r="AH366">
            <v>0.3954545454545455</v>
          </cell>
          <cell r="AI366">
            <v>0.38181818181818189</v>
          </cell>
          <cell r="AJ366">
            <v>0.36818181818181828</v>
          </cell>
          <cell r="AK366">
            <v>0.35454545454545461</v>
          </cell>
          <cell r="AL366">
            <v>0.34090909090909094</v>
          </cell>
          <cell r="AM366">
            <v>0.32727272727272733</v>
          </cell>
        </row>
        <row r="367">
          <cell r="R367">
            <v>0.1</v>
          </cell>
          <cell r="S367">
            <v>0.1</v>
          </cell>
          <cell r="T367">
            <v>0.11590909090909092</v>
          </cell>
          <cell r="U367">
            <v>0.13181818181818183</v>
          </cell>
          <cell r="V367">
            <v>0.14772727272727273</v>
          </cell>
          <cell r="W367">
            <v>0.16363636363636364</v>
          </cell>
          <cell r="X367">
            <v>0.17954545454545454</v>
          </cell>
          <cell r="Y367">
            <v>0.19545454545454544</v>
          </cell>
          <cell r="Z367">
            <v>0.21136363636363634</v>
          </cell>
          <cell r="AA367">
            <v>0.22727272727272724</v>
          </cell>
          <cell r="AB367">
            <v>0.24318181818181814</v>
          </cell>
          <cell r="AC367">
            <v>0.25909090909090904</v>
          </cell>
          <cell r="AD367">
            <v>0.27499999999999991</v>
          </cell>
          <cell r="AE367">
            <v>0.29090909090909084</v>
          </cell>
          <cell r="AF367">
            <v>0.30681818181818177</v>
          </cell>
          <cell r="AG367">
            <v>0.32272727272727264</v>
          </cell>
          <cell r="AH367">
            <v>0.33863636363636351</v>
          </cell>
          <cell r="AI367">
            <v>0.35454545454545444</v>
          </cell>
          <cell r="AJ367">
            <v>0.37045454545454537</v>
          </cell>
          <cell r="AK367">
            <v>0.38636363636363624</v>
          </cell>
          <cell r="AL367">
            <v>0.40227272727272712</v>
          </cell>
          <cell r="AM367">
            <v>0.41818181818181804</v>
          </cell>
        </row>
        <row r="368">
          <cell r="R368">
            <v>0.05</v>
          </cell>
          <cell r="S368">
            <v>0.05</v>
          </cell>
          <cell r="T368">
            <v>0.05</v>
          </cell>
          <cell r="U368">
            <v>0.05</v>
          </cell>
          <cell r="V368">
            <v>0.05</v>
          </cell>
          <cell r="W368">
            <v>0.05</v>
          </cell>
          <cell r="X368">
            <v>0.05</v>
          </cell>
          <cell r="Y368">
            <v>0.05</v>
          </cell>
          <cell r="Z368">
            <v>0.05</v>
          </cell>
          <cell r="AA368">
            <v>0.05</v>
          </cell>
          <cell r="AB368">
            <v>0.05</v>
          </cell>
          <cell r="AC368">
            <v>0.05</v>
          </cell>
          <cell r="AD368">
            <v>0.05</v>
          </cell>
          <cell r="AE368">
            <v>0.05</v>
          </cell>
          <cell r="AF368">
            <v>0.05</v>
          </cell>
          <cell r="AG368">
            <v>0.05</v>
          </cell>
          <cell r="AH368">
            <v>0.05</v>
          </cell>
          <cell r="AI368">
            <v>0.05</v>
          </cell>
          <cell r="AJ368">
            <v>0.05</v>
          </cell>
          <cell r="AK368">
            <v>0.05</v>
          </cell>
          <cell r="AL368">
            <v>0.05</v>
          </cell>
          <cell r="AM368">
            <v>0.05</v>
          </cell>
        </row>
        <row r="370">
          <cell r="R370">
            <v>0.65999999999999992</v>
          </cell>
          <cell r="S370">
            <v>0.65999999999999992</v>
          </cell>
          <cell r="T370">
            <v>0.65999999999999992</v>
          </cell>
          <cell r="U370">
            <v>0.65999999999999992</v>
          </cell>
          <cell r="V370">
            <v>0.65999999999999992</v>
          </cell>
          <cell r="W370">
            <v>0.65999999999999992</v>
          </cell>
          <cell r="X370">
            <v>0.65999999999999992</v>
          </cell>
          <cell r="Y370">
            <v>0.65999999999999992</v>
          </cell>
          <cell r="Z370">
            <v>0.65999999999999992</v>
          </cell>
          <cell r="AA370">
            <v>0.65999999999999992</v>
          </cell>
          <cell r="AB370">
            <v>0.65999999999999992</v>
          </cell>
          <cell r="AC370">
            <v>0.65999999999999992</v>
          </cell>
          <cell r="AD370">
            <v>0.65999999999999992</v>
          </cell>
          <cell r="AE370">
            <v>0.65999999999999992</v>
          </cell>
          <cell r="AF370">
            <v>0.65999999999999992</v>
          </cell>
          <cell r="AG370">
            <v>0.65999999999999992</v>
          </cell>
          <cell r="AH370">
            <v>0.65999999999999992</v>
          </cell>
          <cell r="AI370">
            <v>0.65999999999999992</v>
          </cell>
          <cell r="AJ370">
            <v>0.65999999999999992</v>
          </cell>
          <cell r="AK370">
            <v>0.65999999999999992</v>
          </cell>
          <cell r="AL370">
            <v>0.65999999999999992</v>
          </cell>
          <cell r="AM370">
            <v>0.65999999999999992</v>
          </cell>
        </row>
        <row r="371">
          <cell r="R371">
            <v>0.17</v>
          </cell>
          <cell r="S371">
            <v>0.17</v>
          </cell>
          <cell r="T371">
            <v>0.17</v>
          </cell>
          <cell r="U371">
            <v>0.17</v>
          </cell>
          <cell r="V371">
            <v>0.17</v>
          </cell>
          <cell r="W371">
            <v>0.17</v>
          </cell>
          <cell r="X371">
            <v>0.17</v>
          </cell>
          <cell r="Y371">
            <v>0.17</v>
          </cell>
          <cell r="Z371">
            <v>0.17</v>
          </cell>
          <cell r="AA371">
            <v>0.17</v>
          </cell>
          <cell r="AB371">
            <v>0.17</v>
          </cell>
          <cell r="AC371">
            <v>0.17</v>
          </cell>
          <cell r="AD371">
            <v>0.17</v>
          </cell>
          <cell r="AE371">
            <v>0.17</v>
          </cell>
          <cell r="AF371">
            <v>0.17</v>
          </cell>
          <cell r="AG371">
            <v>0.17</v>
          </cell>
          <cell r="AH371">
            <v>0.17</v>
          </cell>
          <cell r="AI371">
            <v>0.17</v>
          </cell>
          <cell r="AJ371">
            <v>0.17</v>
          </cell>
          <cell r="AK371">
            <v>0.17</v>
          </cell>
          <cell r="AL371">
            <v>0.17</v>
          </cell>
          <cell r="AM371">
            <v>0.17</v>
          </cell>
        </row>
        <row r="372">
          <cell r="R372">
            <v>0.17</v>
          </cell>
          <cell r="S372">
            <v>0.17</v>
          </cell>
          <cell r="T372">
            <v>0.17</v>
          </cell>
          <cell r="U372">
            <v>0.17</v>
          </cell>
          <cell r="V372">
            <v>0.17</v>
          </cell>
          <cell r="W372">
            <v>0.17</v>
          </cell>
          <cell r="X372">
            <v>0.17</v>
          </cell>
          <cell r="Y372">
            <v>0.17</v>
          </cell>
          <cell r="Z372">
            <v>0.17</v>
          </cell>
          <cell r="AA372">
            <v>0.17</v>
          </cell>
          <cell r="AB372">
            <v>0.17</v>
          </cell>
          <cell r="AC372">
            <v>0.17</v>
          </cell>
          <cell r="AD372">
            <v>0.17</v>
          </cell>
          <cell r="AE372">
            <v>0.17</v>
          </cell>
          <cell r="AF372">
            <v>0.17</v>
          </cell>
          <cell r="AG372">
            <v>0.17</v>
          </cell>
          <cell r="AH372">
            <v>0.17</v>
          </cell>
          <cell r="AI372">
            <v>0.17</v>
          </cell>
          <cell r="AJ372">
            <v>0.17</v>
          </cell>
          <cell r="AK372">
            <v>0.17</v>
          </cell>
          <cell r="AL372">
            <v>0.17</v>
          </cell>
          <cell r="AM372">
            <v>0.17</v>
          </cell>
        </row>
        <row r="374">
          <cell r="R374">
            <v>0.35000000000000003</v>
          </cell>
          <cell r="S374">
            <v>0.35000000000000003</v>
          </cell>
          <cell r="T374">
            <v>0.3431818181818182</v>
          </cell>
          <cell r="U374">
            <v>0.33636363636363636</v>
          </cell>
          <cell r="V374">
            <v>0.32954545454545453</v>
          </cell>
          <cell r="W374">
            <v>0.3227272727272727</v>
          </cell>
          <cell r="X374">
            <v>0.31590909090909086</v>
          </cell>
          <cell r="Y374">
            <v>0.30909090909090903</v>
          </cell>
          <cell r="Z374">
            <v>0.30227272727272725</v>
          </cell>
          <cell r="AA374">
            <v>0.29545454545454541</v>
          </cell>
          <cell r="AB374">
            <v>0.28863636363636358</v>
          </cell>
          <cell r="AC374">
            <v>0.2818181818181818</v>
          </cell>
          <cell r="AD374">
            <v>0.27499999999999991</v>
          </cell>
          <cell r="AE374">
            <v>0.26818181818181808</v>
          </cell>
          <cell r="AF374">
            <v>0.26136363636363624</v>
          </cell>
          <cell r="AG374">
            <v>0.25454545454545446</v>
          </cell>
          <cell r="AH374">
            <v>0.24772727272727266</v>
          </cell>
          <cell r="AI374">
            <v>0.24090909090909085</v>
          </cell>
          <cell r="AJ374">
            <v>0.23409090909090904</v>
          </cell>
          <cell r="AK374">
            <v>0.22727272727272724</v>
          </cell>
          <cell r="AL374">
            <v>0.22045454545454543</v>
          </cell>
          <cell r="AM374">
            <v>0.21363636363636362</v>
          </cell>
        </row>
        <row r="375">
          <cell r="R375">
            <v>0.25</v>
          </cell>
          <cell r="S375">
            <v>0.25</v>
          </cell>
          <cell r="T375">
            <v>0.24318181818181817</v>
          </cell>
          <cell r="U375">
            <v>0.23636363636363636</v>
          </cell>
          <cell r="V375">
            <v>0.22954545454545455</v>
          </cell>
          <cell r="W375">
            <v>0.22272727272727272</v>
          </cell>
          <cell r="X375">
            <v>0.21590909090909088</v>
          </cell>
          <cell r="Y375">
            <v>0.20909090909090908</v>
          </cell>
          <cell r="Z375">
            <v>0.20227272727272727</v>
          </cell>
          <cell r="AA375">
            <v>0.19545454545454544</v>
          </cell>
          <cell r="AB375">
            <v>0.1886363636363636</v>
          </cell>
          <cell r="AC375">
            <v>0.1818181818181818</v>
          </cell>
          <cell r="AD375">
            <v>0.17499999999999999</v>
          </cell>
          <cell r="AE375">
            <v>0.16818181818181815</v>
          </cell>
          <cell r="AF375">
            <v>0.16136363636363632</v>
          </cell>
          <cell r="AG375">
            <v>0.15454545454545451</v>
          </cell>
          <cell r="AH375">
            <v>0.14772727272727271</v>
          </cell>
          <cell r="AI375">
            <v>0.14090909090909087</v>
          </cell>
          <cell r="AJ375">
            <v>0.13409090909090904</v>
          </cell>
          <cell r="AK375">
            <v>0.12727272727272723</v>
          </cell>
          <cell r="AL375">
            <v>0.12045454545454541</v>
          </cell>
          <cell r="AM375">
            <v>0.11363636363636359</v>
          </cell>
        </row>
        <row r="376">
          <cell r="R376">
            <v>0.2</v>
          </cell>
          <cell r="S376">
            <v>0.2</v>
          </cell>
          <cell r="T376">
            <v>0.21363636363636365</v>
          </cell>
          <cell r="U376">
            <v>0.22727272727272729</v>
          </cell>
          <cell r="V376">
            <v>0.24090909090909093</v>
          </cell>
          <cell r="W376">
            <v>0.25454545454545457</v>
          </cell>
          <cell r="X376">
            <v>0.26818181818181819</v>
          </cell>
          <cell r="Y376">
            <v>0.28181818181818186</v>
          </cell>
          <cell r="Z376">
            <v>0.29545454545454553</v>
          </cell>
          <cell r="AA376">
            <v>0.30909090909090914</v>
          </cell>
          <cell r="AB376">
            <v>0.32272727272727275</v>
          </cell>
          <cell r="AC376">
            <v>0.33636363636363642</v>
          </cell>
          <cell r="AD376">
            <v>0.35000000000000009</v>
          </cell>
          <cell r="AE376">
            <v>0.3636363636363637</v>
          </cell>
          <cell r="AF376">
            <v>0.37727272727272732</v>
          </cell>
          <cell r="AG376">
            <v>0.39090909090909098</v>
          </cell>
          <cell r="AH376">
            <v>0.40454545454545465</v>
          </cell>
          <cell r="AI376">
            <v>0.41818181818181827</v>
          </cell>
          <cell r="AJ376">
            <v>0.43181818181818188</v>
          </cell>
          <cell r="AK376">
            <v>0.44545454545454555</v>
          </cell>
          <cell r="AL376">
            <v>0.45909090909090922</v>
          </cell>
          <cell r="AM376">
            <v>0.47272727272727283</v>
          </cell>
        </row>
        <row r="377">
          <cell r="R377">
            <v>0.2</v>
          </cell>
          <cell r="S377">
            <v>0.2</v>
          </cell>
          <cell r="T377">
            <v>0.2</v>
          </cell>
          <cell r="U377">
            <v>0.2</v>
          </cell>
          <cell r="V377">
            <v>0.2</v>
          </cell>
          <cell r="W377">
            <v>0.2</v>
          </cell>
          <cell r="X377">
            <v>0.2</v>
          </cell>
          <cell r="Y377">
            <v>0.2</v>
          </cell>
          <cell r="Z377">
            <v>0.2</v>
          </cell>
          <cell r="AA377">
            <v>0.2</v>
          </cell>
          <cell r="AB377">
            <v>0.2</v>
          </cell>
          <cell r="AC377">
            <v>0.2</v>
          </cell>
          <cell r="AD377">
            <v>0.2</v>
          </cell>
          <cell r="AE377">
            <v>0.2</v>
          </cell>
          <cell r="AF377">
            <v>0.2</v>
          </cell>
          <cell r="AG377">
            <v>0.2</v>
          </cell>
          <cell r="AH377">
            <v>0.2</v>
          </cell>
          <cell r="AI377">
            <v>0.2</v>
          </cell>
          <cell r="AJ377">
            <v>0.2</v>
          </cell>
          <cell r="AK377">
            <v>0.2</v>
          </cell>
          <cell r="AL377">
            <v>0.2</v>
          </cell>
          <cell r="AM377">
            <v>0.2</v>
          </cell>
        </row>
        <row r="379">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row>
        <row r="380">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row>
        <row r="381">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row>
        <row r="383">
          <cell r="R383">
            <v>0.21</v>
          </cell>
          <cell r="S383">
            <v>0.21</v>
          </cell>
          <cell r="T383">
            <v>0.2077272727272727</v>
          </cell>
          <cell r="U383">
            <v>0.20545454545454542</v>
          </cell>
          <cell r="V383">
            <v>0.20318181818181813</v>
          </cell>
          <cell r="W383">
            <v>0.20090909090909084</v>
          </cell>
          <cell r="X383">
            <v>0.19863636363636356</v>
          </cell>
          <cell r="Y383">
            <v>0.19636363636363627</v>
          </cell>
          <cell r="Z383">
            <v>0.19409090909090898</v>
          </cell>
          <cell r="AA383">
            <v>0.19181818181818169</v>
          </cell>
          <cell r="AB383">
            <v>0.18954545454545441</v>
          </cell>
          <cell r="AC383">
            <v>0.18727272727272712</v>
          </cell>
          <cell r="AD383">
            <v>0.18499999999999983</v>
          </cell>
          <cell r="AE383">
            <v>0.18272727272727254</v>
          </cell>
          <cell r="AF383">
            <v>0.18045454545454526</v>
          </cell>
          <cell r="AG383">
            <v>0.17818181818181797</v>
          </cell>
          <cell r="AH383">
            <v>0.17590909090909068</v>
          </cell>
          <cell r="AI383">
            <v>0.17363636363636339</v>
          </cell>
          <cell r="AJ383">
            <v>0.17136363636363611</v>
          </cell>
          <cell r="AK383">
            <v>0.16909090909090882</v>
          </cell>
          <cell r="AL383">
            <v>0.16681818181818153</v>
          </cell>
          <cell r="AM383">
            <v>0.16454545454545424</v>
          </cell>
        </row>
        <row r="384">
          <cell r="R384">
            <v>0.5</v>
          </cell>
          <cell r="S384">
            <v>0.5</v>
          </cell>
          <cell r="T384">
            <v>0.48863636363636365</v>
          </cell>
          <cell r="U384">
            <v>0.47727272727272729</v>
          </cell>
          <cell r="V384">
            <v>0.46590909090909094</v>
          </cell>
          <cell r="W384">
            <v>0.45454545454545459</v>
          </cell>
          <cell r="X384">
            <v>0.44318181818181823</v>
          </cell>
          <cell r="Y384">
            <v>0.43181818181818188</v>
          </cell>
          <cell r="Z384">
            <v>0.42045454545454553</v>
          </cell>
          <cell r="AA384">
            <v>0.40909090909090917</v>
          </cell>
          <cell r="AB384">
            <v>0.39772727272727282</v>
          </cell>
          <cell r="AC384">
            <v>0.38636363636363646</v>
          </cell>
          <cell r="AD384">
            <v>0.37500000000000011</v>
          </cell>
          <cell r="AE384">
            <v>0.36363636363636376</v>
          </cell>
          <cell r="AF384">
            <v>0.3522727272727274</v>
          </cell>
          <cell r="AG384">
            <v>0.34090909090909105</v>
          </cell>
          <cell r="AH384">
            <v>0.3295454545454547</v>
          </cell>
          <cell r="AI384">
            <v>0.31818181818181834</v>
          </cell>
          <cell r="AJ384">
            <v>0.30681818181818199</v>
          </cell>
          <cell r="AK384">
            <v>0.29545454545454564</v>
          </cell>
          <cell r="AL384">
            <v>0.28409090909090928</v>
          </cell>
          <cell r="AM384">
            <v>0.27272727272727293</v>
          </cell>
        </row>
        <row r="385">
          <cell r="R385">
            <v>0.25</v>
          </cell>
          <cell r="S385">
            <v>0.25</v>
          </cell>
          <cell r="T385">
            <v>0.26363636363636367</v>
          </cell>
          <cell r="U385">
            <v>0.27727272727272728</v>
          </cell>
          <cell r="V385">
            <v>0.29090909090909089</v>
          </cell>
          <cell r="W385">
            <v>0.30454545454545456</v>
          </cell>
          <cell r="X385">
            <v>0.31818181818181823</v>
          </cell>
          <cell r="Y385">
            <v>0.33181818181818185</v>
          </cell>
          <cell r="Z385">
            <v>0.34545454545454546</v>
          </cell>
          <cell r="AA385">
            <v>0.35909090909090913</v>
          </cell>
          <cell r="AB385">
            <v>0.3727272727272728</v>
          </cell>
          <cell r="AC385">
            <v>0.38636363636363641</v>
          </cell>
          <cell r="AD385">
            <v>0.4</v>
          </cell>
          <cell r="AE385">
            <v>0.41363636363636369</v>
          </cell>
          <cell r="AF385">
            <v>0.42727272727272736</v>
          </cell>
          <cell r="AG385">
            <v>0.44090909090909097</v>
          </cell>
          <cell r="AH385">
            <v>0.45454545454545459</v>
          </cell>
          <cell r="AI385">
            <v>0.46818181818181825</v>
          </cell>
          <cell r="AJ385">
            <v>0.48181818181818192</v>
          </cell>
          <cell r="AK385">
            <v>0.49545454545454554</v>
          </cell>
          <cell r="AL385">
            <v>0.50909090909090915</v>
          </cell>
          <cell r="AM385">
            <v>0.52272727272727282</v>
          </cell>
        </row>
        <row r="386">
          <cell r="R386">
            <v>0.04</v>
          </cell>
          <cell r="S386">
            <v>0.04</v>
          </cell>
          <cell r="T386">
            <v>0.04</v>
          </cell>
          <cell r="U386">
            <v>0.04</v>
          </cell>
          <cell r="V386">
            <v>0.04</v>
          </cell>
          <cell r="W386">
            <v>0.04</v>
          </cell>
          <cell r="X386">
            <v>0.04</v>
          </cell>
          <cell r="Y386">
            <v>0.04</v>
          </cell>
          <cell r="Z386">
            <v>0.04</v>
          </cell>
          <cell r="AA386">
            <v>0.04</v>
          </cell>
          <cell r="AB386">
            <v>0.04</v>
          </cell>
          <cell r="AC386">
            <v>0.04</v>
          </cell>
          <cell r="AD386">
            <v>0.04</v>
          </cell>
          <cell r="AE386">
            <v>0.04</v>
          </cell>
          <cell r="AF386">
            <v>0.04</v>
          </cell>
          <cell r="AG386">
            <v>0.04</v>
          </cell>
          <cell r="AH386">
            <v>0.04</v>
          </cell>
          <cell r="AI386">
            <v>0.04</v>
          </cell>
          <cell r="AJ386">
            <v>0.04</v>
          </cell>
          <cell r="AK386">
            <v>0.04</v>
          </cell>
          <cell r="AL386">
            <v>0.04</v>
          </cell>
          <cell r="AM386">
            <v>0.04</v>
          </cell>
        </row>
        <row r="388">
          <cell r="R388">
            <v>0.92</v>
          </cell>
          <cell r="S388">
            <v>0.92</v>
          </cell>
          <cell r="T388">
            <v>0.92</v>
          </cell>
          <cell r="U388">
            <v>0.92</v>
          </cell>
          <cell r="V388">
            <v>0.92</v>
          </cell>
          <cell r="W388">
            <v>0.92</v>
          </cell>
          <cell r="X388">
            <v>0.92</v>
          </cell>
          <cell r="Y388">
            <v>0.92</v>
          </cell>
          <cell r="Z388">
            <v>0.92</v>
          </cell>
          <cell r="AA388">
            <v>0.92</v>
          </cell>
          <cell r="AB388">
            <v>0.92</v>
          </cell>
          <cell r="AC388">
            <v>0.92</v>
          </cell>
          <cell r="AD388">
            <v>0.92</v>
          </cell>
          <cell r="AE388">
            <v>0.92</v>
          </cell>
          <cell r="AF388">
            <v>0.92</v>
          </cell>
          <cell r="AG388">
            <v>0.92</v>
          </cell>
          <cell r="AH388">
            <v>0.92</v>
          </cell>
          <cell r="AI388">
            <v>0.92</v>
          </cell>
          <cell r="AJ388">
            <v>0.92</v>
          </cell>
          <cell r="AK388">
            <v>0.92</v>
          </cell>
          <cell r="AL388">
            <v>0.92</v>
          </cell>
          <cell r="AM388">
            <v>0.92</v>
          </cell>
        </row>
        <row r="389">
          <cell r="R389">
            <v>0.04</v>
          </cell>
          <cell r="S389">
            <v>0.04</v>
          </cell>
          <cell r="T389">
            <v>0.04</v>
          </cell>
          <cell r="U389">
            <v>0.04</v>
          </cell>
          <cell r="V389">
            <v>0.04</v>
          </cell>
          <cell r="W389">
            <v>0.04</v>
          </cell>
          <cell r="X389">
            <v>0.04</v>
          </cell>
          <cell r="Y389">
            <v>0.04</v>
          </cell>
          <cell r="Z389">
            <v>0.04</v>
          </cell>
          <cell r="AA389">
            <v>0.04</v>
          </cell>
          <cell r="AB389">
            <v>0.04</v>
          </cell>
          <cell r="AC389">
            <v>0.04</v>
          </cell>
          <cell r="AD389">
            <v>0.04</v>
          </cell>
          <cell r="AE389">
            <v>0.04</v>
          </cell>
          <cell r="AF389">
            <v>0.04</v>
          </cell>
          <cell r="AG389">
            <v>0.04</v>
          </cell>
          <cell r="AH389">
            <v>0.04</v>
          </cell>
          <cell r="AI389">
            <v>0.04</v>
          </cell>
          <cell r="AJ389">
            <v>0.04</v>
          </cell>
          <cell r="AK389">
            <v>0.04</v>
          </cell>
          <cell r="AL389">
            <v>0.04</v>
          </cell>
          <cell r="AM389">
            <v>0.04</v>
          </cell>
        </row>
        <row r="390">
          <cell r="R390">
            <v>0.04</v>
          </cell>
          <cell r="S390">
            <v>0.04</v>
          </cell>
          <cell r="T390">
            <v>0.04</v>
          </cell>
          <cell r="U390">
            <v>0.04</v>
          </cell>
          <cell r="V390">
            <v>0.04</v>
          </cell>
          <cell r="W390">
            <v>0.04</v>
          </cell>
          <cell r="X390">
            <v>0.04</v>
          </cell>
          <cell r="Y390">
            <v>0.04</v>
          </cell>
          <cell r="Z390">
            <v>0.04</v>
          </cell>
          <cell r="AA390">
            <v>0.04</v>
          </cell>
          <cell r="AB390">
            <v>0.04</v>
          </cell>
          <cell r="AC390">
            <v>0.04</v>
          </cell>
          <cell r="AD390">
            <v>0.04</v>
          </cell>
          <cell r="AE390">
            <v>0.04</v>
          </cell>
          <cell r="AF390">
            <v>0.04</v>
          </cell>
          <cell r="AG390">
            <v>0.04</v>
          </cell>
          <cell r="AH390">
            <v>0.04</v>
          </cell>
          <cell r="AI390">
            <v>0.04</v>
          </cell>
          <cell r="AJ390">
            <v>0.04</v>
          </cell>
          <cell r="AK390">
            <v>0.04</v>
          </cell>
          <cell r="AL390">
            <v>0.04</v>
          </cell>
          <cell r="AM390">
            <v>0.04</v>
          </cell>
        </row>
        <row r="409">
          <cell r="R409">
            <v>0.1</v>
          </cell>
          <cell r="S409">
            <v>0.1</v>
          </cell>
          <cell r="T409">
            <v>0.16</v>
          </cell>
          <cell r="U409">
            <v>0.22</v>
          </cell>
          <cell r="V409">
            <v>0.3</v>
          </cell>
          <cell r="W409">
            <v>0.38</v>
          </cell>
          <cell r="X409">
            <v>0.44</v>
          </cell>
          <cell r="Y409">
            <v>0.5</v>
          </cell>
          <cell r="Z409">
            <v>0.53</v>
          </cell>
          <cell r="AA409">
            <v>0.56000000000000005</v>
          </cell>
          <cell r="AB409">
            <v>0.59200000000000008</v>
          </cell>
          <cell r="AC409">
            <v>0.624</v>
          </cell>
          <cell r="AD409">
            <v>0.65800000000000003</v>
          </cell>
          <cell r="AE409">
            <v>0.69200000000000006</v>
          </cell>
          <cell r="AF409">
            <v>0.73350000000000004</v>
          </cell>
          <cell r="AG409">
            <v>0.77500000000000002</v>
          </cell>
          <cell r="AH409">
            <v>0.78750000000000009</v>
          </cell>
          <cell r="AI409">
            <v>0.8</v>
          </cell>
          <cell r="AJ409">
            <v>0.8</v>
          </cell>
          <cell r="AK409">
            <v>0.8</v>
          </cell>
          <cell r="AL409">
            <v>0.8</v>
          </cell>
          <cell r="AM409">
            <v>0.8</v>
          </cell>
        </row>
        <row r="411">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row>
        <row r="415">
          <cell r="R415">
            <v>0.1</v>
          </cell>
          <cell r="S415">
            <v>0.1</v>
          </cell>
          <cell r="T415">
            <v>0.16</v>
          </cell>
          <cell r="U415">
            <v>0.22</v>
          </cell>
          <cell r="V415">
            <v>0.3</v>
          </cell>
          <cell r="W415">
            <v>0.38</v>
          </cell>
          <cell r="X415">
            <v>0.44</v>
          </cell>
          <cell r="Y415">
            <v>0.5</v>
          </cell>
          <cell r="Z415">
            <v>0.53</v>
          </cell>
          <cell r="AA415">
            <v>0.56000000000000005</v>
          </cell>
          <cell r="AB415">
            <v>0.59200000000000008</v>
          </cell>
          <cell r="AC415">
            <v>0.624</v>
          </cell>
          <cell r="AD415">
            <v>0.65800000000000003</v>
          </cell>
          <cell r="AE415">
            <v>0.69200000000000006</v>
          </cell>
          <cell r="AF415">
            <v>0.73350000000000004</v>
          </cell>
          <cell r="AG415">
            <v>0.77500000000000002</v>
          </cell>
          <cell r="AH415">
            <v>0.78750000000000009</v>
          </cell>
          <cell r="AI415">
            <v>0.8</v>
          </cell>
          <cell r="AJ415">
            <v>0.8</v>
          </cell>
          <cell r="AK415">
            <v>0.8</v>
          </cell>
          <cell r="AL415">
            <v>0.8</v>
          </cell>
          <cell r="AM415">
            <v>0.8</v>
          </cell>
        </row>
        <row r="416">
          <cell r="R416">
            <v>0</v>
          </cell>
          <cell r="S416">
            <v>0</v>
          </cell>
          <cell r="T416">
            <v>0.5</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row>
      </sheetData>
      <sheetData sheetId="4">
        <row r="11">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row>
        <row r="19">
          <cell r="R19">
            <v>0</v>
          </cell>
          <cell r="S19">
            <v>2</v>
          </cell>
          <cell r="T19">
            <v>6</v>
          </cell>
          <cell r="U19">
            <v>6</v>
          </cell>
          <cell r="V19">
            <v>6</v>
          </cell>
          <cell r="W19">
            <v>6</v>
          </cell>
          <cell r="X19">
            <v>6</v>
          </cell>
          <cell r="Y19">
            <v>6</v>
          </cell>
          <cell r="Z19">
            <v>6</v>
          </cell>
          <cell r="AA19">
            <v>6</v>
          </cell>
          <cell r="AB19">
            <v>6</v>
          </cell>
          <cell r="AC19">
            <v>6</v>
          </cell>
          <cell r="AD19">
            <v>6</v>
          </cell>
          <cell r="AE19">
            <v>6</v>
          </cell>
          <cell r="AF19">
            <v>6</v>
          </cell>
          <cell r="AG19">
            <v>6</v>
          </cell>
          <cell r="AH19">
            <v>6</v>
          </cell>
          <cell r="AI19">
            <v>6</v>
          </cell>
          <cell r="AJ19">
            <v>6</v>
          </cell>
          <cell r="AK19">
            <v>6</v>
          </cell>
          <cell r="AL19">
            <v>6</v>
          </cell>
          <cell r="AM19">
            <v>6</v>
          </cell>
        </row>
        <row r="32">
          <cell r="R32">
            <v>7.8857142857142862E-2</v>
          </cell>
          <cell r="S32">
            <v>7.8857142857142862E-2</v>
          </cell>
          <cell r="T32">
            <v>7.7674285714285723E-2</v>
          </cell>
          <cell r="U32">
            <v>7.6491428571428571E-2</v>
          </cell>
          <cell r="V32">
            <v>7.572651428571428E-2</v>
          </cell>
          <cell r="W32">
            <v>7.4961600000000003E-2</v>
          </cell>
          <cell r="X32">
            <v>7.4211984000000009E-2</v>
          </cell>
          <cell r="Y32">
            <v>7.3462368E-2</v>
          </cell>
          <cell r="Z32">
            <v>7.3095056160000005E-2</v>
          </cell>
          <cell r="AA32">
            <v>7.2727744319999996E-2</v>
          </cell>
          <cell r="AB32">
            <v>7.2364105598399994E-2</v>
          </cell>
          <cell r="AC32">
            <v>7.2000466876799993E-2</v>
          </cell>
          <cell r="AD32">
            <v>7.1640464542415988E-2</v>
          </cell>
          <cell r="AE32">
            <v>7.1280462208031997E-2</v>
          </cell>
          <cell r="AF32">
            <v>7.092405989699184E-2</v>
          </cell>
          <cell r="AG32">
            <v>7.0567657585951682E-2</v>
          </cell>
          <cell r="AH32">
            <v>7.0214819298021924E-2</v>
          </cell>
          <cell r="AI32">
            <v>6.9861981010092167E-2</v>
          </cell>
          <cell r="AJ32">
            <v>6.9512671105041696E-2</v>
          </cell>
          <cell r="AK32">
            <v>6.9163361199991238E-2</v>
          </cell>
          <cell r="AL32">
            <v>6.8817544393991292E-2</v>
          </cell>
          <cell r="AM32">
            <v>6.8471727587991332E-2</v>
          </cell>
        </row>
        <row r="33">
          <cell r="R33">
            <v>0</v>
          </cell>
          <cell r="S33">
            <v>0</v>
          </cell>
          <cell r="T33">
            <v>-0.03</v>
          </cell>
          <cell r="U33">
            <v>-0.03</v>
          </cell>
          <cell r="V33">
            <v>-2.5000000000000001E-2</v>
          </cell>
          <cell r="W33">
            <v>-0.02</v>
          </cell>
          <cell r="X33">
            <v>-0.02</v>
          </cell>
          <cell r="Y33">
            <v>-0.02</v>
          </cell>
          <cell r="Z33">
            <v>-1.4999999999999999E-2</v>
          </cell>
          <cell r="AA33">
            <v>-0.01</v>
          </cell>
          <cell r="AB33">
            <v>-0.01</v>
          </cell>
          <cell r="AC33">
            <v>-0.01</v>
          </cell>
          <cell r="AD33">
            <v>-0.01</v>
          </cell>
          <cell r="AE33">
            <v>-0.01</v>
          </cell>
          <cell r="AF33">
            <v>-0.01</v>
          </cell>
          <cell r="AG33">
            <v>-0.01</v>
          </cell>
          <cell r="AH33">
            <v>-0.01</v>
          </cell>
          <cell r="AI33">
            <v>-0.01</v>
          </cell>
          <cell r="AJ33">
            <v>-0.01</v>
          </cell>
          <cell r="AK33">
            <v>-0.01</v>
          </cell>
          <cell r="AL33">
            <v>-0.01</v>
          </cell>
          <cell r="AM33">
            <v>-0.01</v>
          </cell>
        </row>
        <row r="34">
          <cell r="R34">
            <v>0.88</v>
          </cell>
          <cell r="S34">
            <v>0.88</v>
          </cell>
          <cell r="T34">
            <v>0.87559999999999993</v>
          </cell>
          <cell r="U34">
            <v>0.87119999999999997</v>
          </cell>
          <cell r="V34">
            <v>0.86684399999999995</v>
          </cell>
          <cell r="W34">
            <v>0.86248799999999992</v>
          </cell>
          <cell r="X34">
            <v>0.85817555999999984</v>
          </cell>
          <cell r="Y34">
            <v>0.85386311999999986</v>
          </cell>
          <cell r="Z34">
            <v>0.84959380439999987</v>
          </cell>
          <cell r="AA34">
            <v>0.84532448879999988</v>
          </cell>
          <cell r="AB34">
            <v>0.84109786635599981</v>
          </cell>
          <cell r="AC34">
            <v>0.83687124391199985</v>
          </cell>
          <cell r="AD34">
            <v>0.83268688769243981</v>
          </cell>
          <cell r="AE34">
            <v>0.82850253147287989</v>
          </cell>
          <cell r="AF34">
            <v>0.82436001881551546</v>
          </cell>
          <cell r="AG34">
            <v>0.82021750615815103</v>
          </cell>
          <cell r="AH34">
            <v>0.81611641862736028</v>
          </cell>
          <cell r="AI34">
            <v>0.81201533109656954</v>
          </cell>
          <cell r="AJ34">
            <v>0.80795525444108662</v>
          </cell>
          <cell r="AK34">
            <v>0.80389517778560382</v>
          </cell>
          <cell r="AL34">
            <v>0.79987570189667578</v>
          </cell>
          <cell r="AM34">
            <v>0.79585622600774775</v>
          </cell>
        </row>
        <row r="35">
          <cell r="R35">
            <v>0</v>
          </cell>
          <cell r="S35">
            <v>0</v>
          </cell>
          <cell r="T35">
            <v>-0.01</v>
          </cell>
          <cell r="U35">
            <v>-0.01</v>
          </cell>
          <cell r="V35">
            <v>-0.01</v>
          </cell>
          <cell r="W35">
            <v>-0.01</v>
          </cell>
          <cell r="X35">
            <v>-0.01</v>
          </cell>
          <cell r="Y35">
            <v>-0.01</v>
          </cell>
          <cell r="Z35">
            <v>-0.01</v>
          </cell>
          <cell r="AA35">
            <v>-0.01</v>
          </cell>
          <cell r="AB35">
            <v>-0.01</v>
          </cell>
          <cell r="AC35">
            <v>-0.01</v>
          </cell>
          <cell r="AD35">
            <v>-0.01</v>
          </cell>
          <cell r="AE35">
            <v>-0.01</v>
          </cell>
          <cell r="AF35">
            <v>-0.01</v>
          </cell>
          <cell r="AG35">
            <v>-0.01</v>
          </cell>
          <cell r="AH35">
            <v>-0.01</v>
          </cell>
          <cell r="AI35">
            <v>-0.01</v>
          </cell>
          <cell r="AJ35">
            <v>-0.01</v>
          </cell>
          <cell r="AK35">
            <v>-0.01</v>
          </cell>
          <cell r="AL35">
            <v>-0.01</v>
          </cell>
          <cell r="AM35">
            <v>-0.01</v>
          </cell>
        </row>
        <row r="36">
          <cell r="R36">
            <v>3.1818181818181822E-2</v>
          </cell>
          <cell r="S36">
            <v>3.1818181818181822E-2</v>
          </cell>
          <cell r="T36">
            <v>2.9431818181818184E-2</v>
          </cell>
          <cell r="U36">
            <v>2.7045454545454546E-2</v>
          </cell>
          <cell r="V36">
            <v>2.5017045454545455E-2</v>
          </cell>
          <cell r="W36">
            <v>2.2988636363636364E-2</v>
          </cell>
          <cell r="X36">
            <v>2.1839204545454544E-2</v>
          </cell>
          <cell r="Y36">
            <v>2.0689772727272727E-2</v>
          </cell>
          <cell r="Z36">
            <v>2.058632386363636E-2</v>
          </cell>
          <cell r="AA36">
            <v>2.0482874999999998E-2</v>
          </cell>
          <cell r="AB36">
            <v>2.0380460624999999E-2</v>
          </cell>
          <cell r="AC36">
            <v>2.0278046249999997E-2</v>
          </cell>
          <cell r="AD36">
            <v>2.0176656018749996E-2</v>
          </cell>
          <cell r="AE36">
            <v>2.0075265787499998E-2</v>
          </cell>
          <cell r="AF36">
            <v>1.9974889458562496E-2</v>
          </cell>
          <cell r="AG36">
            <v>1.9874513129624998E-2</v>
          </cell>
          <cell r="AH36">
            <v>1.9775140563976872E-2</v>
          </cell>
          <cell r="AI36">
            <v>1.9675767998328746E-2</v>
          </cell>
          <cell r="AJ36">
            <v>1.9577389158337101E-2</v>
          </cell>
          <cell r="AK36">
            <v>1.9479010318345459E-2</v>
          </cell>
          <cell r="AL36">
            <v>1.9381615266753732E-2</v>
          </cell>
          <cell r="AM36">
            <v>1.9284220215162004E-2</v>
          </cell>
        </row>
        <row r="37">
          <cell r="R37">
            <v>0</v>
          </cell>
          <cell r="S37">
            <v>0</v>
          </cell>
          <cell r="T37">
            <v>-0.15</v>
          </cell>
          <cell r="U37">
            <v>-0.15</v>
          </cell>
          <cell r="V37">
            <v>-0.15</v>
          </cell>
          <cell r="W37">
            <v>-0.15</v>
          </cell>
          <cell r="X37">
            <v>-0.125</v>
          </cell>
          <cell r="Y37">
            <v>-0.1</v>
          </cell>
          <cell r="Z37">
            <v>-5.5E-2</v>
          </cell>
          <cell r="AA37">
            <v>-0.01</v>
          </cell>
          <cell r="AB37">
            <v>-0.01</v>
          </cell>
          <cell r="AC37">
            <v>-0.01</v>
          </cell>
          <cell r="AD37">
            <v>-0.01</v>
          </cell>
          <cell r="AE37">
            <v>-0.01</v>
          </cell>
          <cell r="AF37">
            <v>-0.01</v>
          </cell>
          <cell r="AG37">
            <v>-0.01</v>
          </cell>
          <cell r="AH37">
            <v>-0.01</v>
          </cell>
          <cell r="AI37">
            <v>-0.01</v>
          </cell>
          <cell r="AJ37">
            <v>-0.01</v>
          </cell>
          <cell r="AK37">
            <v>-0.01</v>
          </cell>
          <cell r="AL37">
            <v>-0.01</v>
          </cell>
          <cell r="AM37">
            <v>-0.01</v>
          </cell>
        </row>
        <row r="39">
          <cell r="E39">
            <v>0.25</v>
          </cell>
        </row>
        <row r="40">
          <cell r="E40">
            <v>2</v>
          </cell>
          <cell r="F40">
            <v>2</v>
          </cell>
          <cell r="G40">
            <v>2</v>
          </cell>
          <cell r="H40">
            <v>2</v>
          </cell>
          <cell r="I40">
            <v>2</v>
          </cell>
          <cell r="J40">
            <v>2</v>
          </cell>
          <cell r="K40">
            <v>2</v>
          </cell>
          <cell r="L40">
            <v>2</v>
          </cell>
          <cell r="M40">
            <v>2</v>
          </cell>
          <cell r="N40">
            <v>2</v>
          </cell>
          <cell r="O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row>
        <row r="47">
          <cell r="R47">
            <v>0</v>
          </cell>
          <cell r="S47">
            <v>0</v>
          </cell>
          <cell r="T47">
            <v>0</v>
          </cell>
          <cell r="U47">
            <v>0</v>
          </cell>
          <cell r="V47">
            <v>0</v>
          </cell>
          <cell r="W47">
            <v>0</v>
          </cell>
          <cell r="X47">
            <v>0</v>
          </cell>
          <cell r="Y47">
            <v>0</v>
          </cell>
          <cell r="Z47">
            <v>0</v>
          </cell>
          <cell r="AA47">
            <v>0</v>
          </cell>
          <cell r="AB47">
            <v>0</v>
          </cell>
          <cell r="AC47">
            <v>-4.0833695337456066E-2</v>
          </cell>
          <cell r="AD47">
            <v>-4.0833695337456066E-2</v>
          </cell>
          <cell r="AE47">
            <v>-4.0833695337456066E-2</v>
          </cell>
          <cell r="AF47">
            <v>-4.0833695337456066E-2</v>
          </cell>
          <cell r="AG47">
            <v>-4.0833695337456066E-2</v>
          </cell>
          <cell r="AH47">
            <v>-4.0833695337456066E-2</v>
          </cell>
          <cell r="AI47">
            <v>-4.0833695337456066E-2</v>
          </cell>
          <cell r="AJ47">
            <v>-4.0833695337456066E-2</v>
          </cell>
          <cell r="AK47">
            <v>-4.0833695337456066E-2</v>
          </cell>
          <cell r="AL47">
            <v>-4.0833695337456066E-2</v>
          </cell>
          <cell r="AM47">
            <v>-4.0833695337456066E-2</v>
          </cell>
        </row>
        <row r="48">
          <cell r="R48">
            <v>0</v>
          </cell>
          <cell r="S48">
            <v>0</v>
          </cell>
          <cell r="T48">
            <v>0</v>
          </cell>
          <cell r="U48">
            <v>0</v>
          </cell>
          <cell r="V48">
            <v>0</v>
          </cell>
          <cell r="W48">
            <v>0</v>
          </cell>
          <cell r="X48">
            <v>0</v>
          </cell>
          <cell r="Y48">
            <v>0</v>
          </cell>
          <cell r="Z48">
            <v>0</v>
          </cell>
          <cell r="AA48">
            <v>0</v>
          </cell>
          <cell r="AB48">
            <v>0</v>
          </cell>
          <cell r="AC48">
            <v>-3.5634923900704552E-2</v>
          </cell>
          <cell r="AD48">
            <v>-3.5634923900704552E-2</v>
          </cell>
          <cell r="AE48">
            <v>-3.5634923900704552E-2</v>
          </cell>
          <cell r="AF48">
            <v>-3.5634923900704552E-2</v>
          </cell>
          <cell r="AG48">
            <v>-3.5634923900704552E-2</v>
          </cell>
          <cell r="AH48">
            <v>-3.5634923900704552E-2</v>
          </cell>
          <cell r="AI48">
            <v>-3.5634923900704552E-2</v>
          </cell>
          <cell r="AJ48">
            <v>-3.5634923900704552E-2</v>
          </cell>
          <cell r="AK48">
            <v>-3.5634923900704552E-2</v>
          </cell>
          <cell r="AL48">
            <v>-3.5634923900704552E-2</v>
          </cell>
          <cell r="AM48">
            <v>-3.5634923900704552E-2</v>
          </cell>
        </row>
        <row r="49">
          <cell r="R49">
            <v>0</v>
          </cell>
          <cell r="S49">
            <v>0</v>
          </cell>
          <cell r="T49">
            <v>0</v>
          </cell>
          <cell r="U49">
            <v>0</v>
          </cell>
          <cell r="V49">
            <v>0</v>
          </cell>
          <cell r="W49">
            <v>0</v>
          </cell>
          <cell r="X49">
            <v>0</v>
          </cell>
          <cell r="Y49">
            <v>0</v>
          </cell>
          <cell r="Z49">
            <v>0</v>
          </cell>
          <cell r="AA49">
            <v>0</v>
          </cell>
          <cell r="AB49">
            <v>0</v>
          </cell>
          <cell r="AC49">
            <v>-1.005050633883342E-2</v>
          </cell>
          <cell r="AD49">
            <v>-1.005050633883342E-2</v>
          </cell>
          <cell r="AE49">
            <v>-1.005050633883342E-2</v>
          </cell>
          <cell r="AF49">
            <v>-1.005050633883342E-2</v>
          </cell>
          <cell r="AG49">
            <v>-1.005050633883342E-2</v>
          </cell>
          <cell r="AH49">
            <v>-1.005050633883342E-2</v>
          </cell>
          <cell r="AI49">
            <v>-1.005050633883342E-2</v>
          </cell>
          <cell r="AJ49">
            <v>-1.005050633883342E-2</v>
          </cell>
          <cell r="AK49">
            <v>-1.005050633883342E-2</v>
          </cell>
          <cell r="AL49">
            <v>-1.005050633883342E-2</v>
          </cell>
          <cell r="AM49">
            <v>-1.005050633883342E-2</v>
          </cell>
        </row>
        <row r="53">
          <cell r="R53">
            <v>20</v>
          </cell>
          <cell r="S53">
            <v>20</v>
          </cell>
          <cell r="T53">
            <v>20</v>
          </cell>
          <cell r="U53">
            <v>20</v>
          </cell>
          <cell r="V53">
            <v>20</v>
          </cell>
          <cell r="W53">
            <v>20</v>
          </cell>
          <cell r="X53">
            <v>20</v>
          </cell>
          <cell r="Y53">
            <v>20</v>
          </cell>
          <cell r="Z53">
            <v>20</v>
          </cell>
          <cell r="AA53">
            <v>20</v>
          </cell>
          <cell r="AB53">
            <v>20</v>
          </cell>
          <cell r="AC53">
            <v>20</v>
          </cell>
          <cell r="AD53">
            <v>20</v>
          </cell>
          <cell r="AE53">
            <v>20</v>
          </cell>
          <cell r="AF53">
            <v>20</v>
          </cell>
          <cell r="AG53">
            <v>20</v>
          </cell>
          <cell r="AH53">
            <v>20</v>
          </cell>
          <cell r="AI53">
            <v>20</v>
          </cell>
          <cell r="AJ53">
            <v>20</v>
          </cell>
          <cell r="AK53">
            <v>20</v>
          </cell>
          <cell r="AL53">
            <v>20</v>
          </cell>
          <cell r="AM53">
            <v>20</v>
          </cell>
        </row>
        <row r="54">
          <cell r="R54">
            <v>0.1</v>
          </cell>
          <cell r="S54">
            <v>0.1</v>
          </cell>
          <cell r="T54">
            <v>0.1</v>
          </cell>
          <cell r="U54">
            <v>0.1</v>
          </cell>
          <cell r="V54">
            <v>0.1</v>
          </cell>
          <cell r="W54">
            <v>0.1</v>
          </cell>
          <cell r="X54">
            <v>0.1</v>
          </cell>
          <cell r="Y54">
            <v>0.1</v>
          </cell>
          <cell r="Z54">
            <v>0.1</v>
          </cell>
          <cell r="AA54">
            <v>0.1</v>
          </cell>
          <cell r="AB54">
            <v>0.1</v>
          </cell>
          <cell r="AC54">
            <v>0.1</v>
          </cell>
          <cell r="AD54">
            <v>0.1</v>
          </cell>
          <cell r="AE54">
            <v>0.1</v>
          </cell>
          <cell r="AF54">
            <v>0.1</v>
          </cell>
          <cell r="AG54">
            <v>0.1</v>
          </cell>
          <cell r="AH54">
            <v>0.1</v>
          </cell>
          <cell r="AI54">
            <v>0.1</v>
          </cell>
          <cell r="AJ54">
            <v>0.1</v>
          </cell>
          <cell r="AK54">
            <v>0.1</v>
          </cell>
          <cell r="AL54">
            <v>0.1</v>
          </cell>
          <cell r="AM54">
            <v>0.1</v>
          </cell>
        </row>
        <row r="57">
          <cell r="R57">
            <v>20</v>
          </cell>
          <cell r="S57">
            <v>20</v>
          </cell>
          <cell r="T57">
            <v>20</v>
          </cell>
          <cell r="U57">
            <v>20</v>
          </cell>
          <cell r="V57">
            <v>20</v>
          </cell>
          <cell r="W57">
            <v>20</v>
          </cell>
          <cell r="X57">
            <v>20</v>
          </cell>
          <cell r="Y57">
            <v>20</v>
          </cell>
          <cell r="Z57">
            <v>20</v>
          </cell>
          <cell r="AA57">
            <v>20</v>
          </cell>
          <cell r="AB57">
            <v>20</v>
          </cell>
          <cell r="AC57">
            <v>20</v>
          </cell>
          <cell r="AD57">
            <v>20</v>
          </cell>
          <cell r="AE57">
            <v>20</v>
          </cell>
          <cell r="AF57">
            <v>20</v>
          </cell>
          <cell r="AG57">
            <v>20</v>
          </cell>
          <cell r="AH57">
            <v>20</v>
          </cell>
          <cell r="AI57">
            <v>20</v>
          </cell>
          <cell r="AJ57">
            <v>20</v>
          </cell>
          <cell r="AK57">
            <v>20</v>
          </cell>
          <cell r="AL57">
            <v>20</v>
          </cell>
          <cell r="AM57">
            <v>20</v>
          </cell>
        </row>
        <row r="58">
          <cell r="R58">
            <v>0.1</v>
          </cell>
          <cell r="S58">
            <v>0.1</v>
          </cell>
          <cell r="T58">
            <v>0.1</v>
          </cell>
          <cell r="U58">
            <v>0.1</v>
          </cell>
          <cell r="V58">
            <v>0.1</v>
          </cell>
          <cell r="W58">
            <v>0.1</v>
          </cell>
          <cell r="X58">
            <v>0.1</v>
          </cell>
          <cell r="Y58">
            <v>0.1</v>
          </cell>
          <cell r="Z58">
            <v>0.1</v>
          </cell>
          <cell r="AA58">
            <v>0.1</v>
          </cell>
          <cell r="AB58">
            <v>0.1</v>
          </cell>
          <cell r="AC58">
            <v>0.1</v>
          </cell>
          <cell r="AD58">
            <v>0.1</v>
          </cell>
          <cell r="AE58">
            <v>0.1</v>
          </cell>
          <cell r="AF58">
            <v>0.1</v>
          </cell>
          <cell r="AG58">
            <v>0.1</v>
          </cell>
          <cell r="AH58">
            <v>0.1</v>
          </cell>
          <cell r="AI58">
            <v>0.1</v>
          </cell>
          <cell r="AJ58">
            <v>0.1</v>
          </cell>
          <cell r="AK58">
            <v>0.1</v>
          </cell>
          <cell r="AL58">
            <v>0.1</v>
          </cell>
          <cell r="AM58">
            <v>0.1</v>
          </cell>
        </row>
        <row r="62">
          <cell r="R62">
            <v>2000</v>
          </cell>
          <cell r="S62">
            <v>2000</v>
          </cell>
          <cell r="T62">
            <v>2000</v>
          </cell>
          <cell r="U62">
            <v>2000</v>
          </cell>
          <cell r="V62">
            <v>2000</v>
          </cell>
          <cell r="W62">
            <v>2000</v>
          </cell>
          <cell r="X62">
            <v>2000</v>
          </cell>
          <cell r="Y62">
            <v>2000</v>
          </cell>
          <cell r="Z62">
            <v>2000</v>
          </cell>
          <cell r="AA62">
            <v>2000</v>
          </cell>
          <cell r="AB62">
            <v>2000</v>
          </cell>
          <cell r="AC62">
            <v>2000</v>
          </cell>
          <cell r="AD62">
            <v>2000</v>
          </cell>
          <cell r="AE62">
            <v>2000</v>
          </cell>
          <cell r="AF62">
            <v>2000</v>
          </cell>
          <cell r="AG62">
            <v>2000</v>
          </cell>
          <cell r="AH62">
            <v>2000</v>
          </cell>
          <cell r="AI62">
            <v>2000</v>
          </cell>
          <cell r="AJ62">
            <v>2000</v>
          </cell>
          <cell r="AK62">
            <v>2000</v>
          </cell>
          <cell r="AL62">
            <v>2000</v>
          </cell>
          <cell r="AM62">
            <v>2000</v>
          </cell>
        </row>
        <row r="63">
          <cell r="R63">
            <v>100</v>
          </cell>
          <cell r="S63">
            <v>100</v>
          </cell>
          <cell r="T63">
            <v>100</v>
          </cell>
          <cell r="U63">
            <v>100</v>
          </cell>
          <cell r="V63">
            <v>100</v>
          </cell>
          <cell r="W63">
            <v>100</v>
          </cell>
          <cell r="X63">
            <v>100</v>
          </cell>
          <cell r="Y63">
            <v>100</v>
          </cell>
          <cell r="Z63">
            <v>100</v>
          </cell>
          <cell r="AA63">
            <v>100</v>
          </cell>
          <cell r="AB63">
            <v>100</v>
          </cell>
          <cell r="AC63">
            <v>100</v>
          </cell>
          <cell r="AD63">
            <v>100</v>
          </cell>
          <cell r="AE63">
            <v>100</v>
          </cell>
          <cell r="AF63">
            <v>100</v>
          </cell>
          <cell r="AG63">
            <v>100</v>
          </cell>
          <cell r="AH63">
            <v>100</v>
          </cell>
          <cell r="AI63">
            <v>100</v>
          </cell>
          <cell r="AJ63">
            <v>100</v>
          </cell>
          <cell r="AK63">
            <v>100</v>
          </cell>
          <cell r="AL63">
            <v>100</v>
          </cell>
          <cell r="AM63">
            <v>100</v>
          </cell>
        </row>
        <row r="64">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cell r="AI64">
            <v>1</v>
          </cell>
          <cell r="AJ64">
            <v>1</v>
          </cell>
          <cell r="AK64">
            <v>1</v>
          </cell>
          <cell r="AL64">
            <v>1</v>
          </cell>
          <cell r="AM64">
            <v>1</v>
          </cell>
        </row>
        <row r="65">
          <cell r="R65">
            <v>0.05</v>
          </cell>
          <cell r="S65">
            <v>0.05</v>
          </cell>
          <cell r="T65">
            <v>0.05</v>
          </cell>
          <cell r="U65">
            <v>0.05</v>
          </cell>
          <cell r="V65">
            <v>0.05</v>
          </cell>
          <cell r="W65">
            <v>0.05</v>
          </cell>
          <cell r="X65">
            <v>0.05</v>
          </cell>
          <cell r="Y65">
            <v>0.05</v>
          </cell>
          <cell r="Z65">
            <v>0.05</v>
          </cell>
          <cell r="AA65">
            <v>0.05</v>
          </cell>
          <cell r="AB65">
            <v>0.05</v>
          </cell>
          <cell r="AC65">
            <v>0.05</v>
          </cell>
          <cell r="AD65">
            <v>0.05</v>
          </cell>
          <cell r="AE65">
            <v>0.05</v>
          </cell>
          <cell r="AF65">
            <v>0.05</v>
          </cell>
          <cell r="AG65">
            <v>0.05</v>
          </cell>
          <cell r="AH65">
            <v>0.05</v>
          </cell>
          <cell r="AI65">
            <v>0.05</v>
          </cell>
          <cell r="AJ65">
            <v>0.05</v>
          </cell>
          <cell r="AK65">
            <v>0.05</v>
          </cell>
          <cell r="AL65">
            <v>0.05</v>
          </cell>
          <cell r="AM65">
            <v>0.05</v>
          </cell>
        </row>
        <row r="73">
          <cell r="R73">
            <v>2000</v>
          </cell>
          <cell r="S73">
            <v>2000</v>
          </cell>
          <cell r="T73">
            <v>2086.866904242484</v>
          </cell>
          <cell r="U73">
            <v>2173.733808484968</v>
          </cell>
          <cell r="V73">
            <v>2268.1465717801248</v>
          </cell>
          <cell r="W73">
            <v>2362.5593350752815</v>
          </cell>
          <cell r="X73">
            <v>2465.1734428388672</v>
          </cell>
          <cell r="Y73">
            <v>2567.7875506024525</v>
          </cell>
          <cell r="Z73">
            <v>2679.3154282390651</v>
          </cell>
          <cell r="AA73">
            <v>2790.8433058756782</v>
          </cell>
          <cell r="AB73">
            <v>2912.059264979318</v>
          </cell>
          <cell r="AC73">
            <v>3033.2752240829577</v>
          </cell>
          <cell r="AD73">
            <v>3165.0208382987144</v>
          </cell>
          <cell r="AE73">
            <v>3296.766452514471</v>
          </cell>
          <cell r="AF73">
            <v>3423.3832262572355</v>
          </cell>
          <cell r="AG73">
            <v>3550</v>
          </cell>
          <cell r="AH73">
            <v>3650</v>
          </cell>
          <cell r="AI73">
            <v>3750</v>
          </cell>
          <cell r="AJ73">
            <v>3860</v>
          </cell>
          <cell r="AK73">
            <v>3970</v>
          </cell>
          <cell r="AL73">
            <v>4060</v>
          </cell>
          <cell r="AM73">
            <v>4150</v>
          </cell>
        </row>
        <row r="74">
          <cell r="R74">
            <v>20</v>
          </cell>
          <cell r="S74">
            <v>20</v>
          </cell>
          <cell r="T74">
            <v>20</v>
          </cell>
          <cell r="U74">
            <v>20</v>
          </cell>
          <cell r="V74">
            <v>20</v>
          </cell>
          <cell r="W74">
            <v>20</v>
          </cell>
          <cell r="X74">
            <v>20</v>
          </cell>
          <cell r="Y74">
            <v>20</v>
          </cell>
          <cell r="Z74">
            <v>20</v>
          </cell>
          <cell r="AA74">
            <v>20</v>
          </cell>
          <cell r="AB74">
            <v>20</v>
          </cell>
          <cell r="AC74">
            <v>20</v>
          </cell>
          <cell r="AD74">
            <v>20</v>
          </cell>
          <cell r="AE74">
            <v>20</v>
          </cell>
          <cell r="AF74">
            <v>20</v>
          </cell>
          <cell r="AG74">
            <v>20</v>
          </cell>
          <cell r="AH74">
            <v>20</v>
          </cell>
          <cell r="AI74">
            <v>20</v>
          </cell>
          <cell r="AJ74">
            <v>20</v>
          </cell>
          <cell r="AK74">
            <v>20</v>
          </cell>
          <cell r="AL74">
            <v>20</v>
          </cell>
          <cell r="AM74">
            <v>20</v>
          </cell>
        </row>
        <row r="77">
          <cell r="R77">
            <v>25000</v>
          </cell>
          <cell r="S77">
            <v>25000</v>
          </cell>
          <cell r="T77">
            <v>25000</v>
          </cell>
          <cell r="U77">
            <v>25000</v>
          </cell>
          <cell r="V77">
            <v>25000</v>
          </cell>
          <cell r="W77">
            <v>25000</v>
          </cell>
          <cell r="X77">
            <v>25000</v>
          </cell>
          <cell r="Y77">
            <v>25000</v>
          </cell>
          <cell r="Z77">
            <v>25000</v>
          </cell>
          <cell r="AA77">
            <v>25000</v>
          </cell>
          <cell r="AB77">
            <v>25000</v>
          </cell>
          <cell r="AC77">
            <v>25000</v>
          </cell>
          <cell r="AD77">
            <v>25000</v>
          </cell>
          <cell r="AE77">
            <v>25000</v>
          </cell>
          <cell r="AF77">
            <v>25000</v>
          </cell>
          <cell r="AG77">
            <v>25000</v>
          </cell>
          <cell r="AH77">
            <v>25000</v>
          </cell>
          <cell r="AI77">
            <v>25000</v>
          </cell>
          <cell r="AJ77">
            <v>25000</v>
          </cell>
          <cell r="AK77">
            <v>25000</v>
          </cell>
          <cell r="AL77">
            <v>25000</v>
          </cell>
          <cell r="AM77">
            <v>25000</v>
          </cell>
        </row>
        <row r="81">
          <cell r="R81">
            <v>2</v>
          </cell>
          <cell r="S81">
            <v>2</v>
          </cell>
          <cell r="T81">
            <v>2.5</v>
          </cell>
          <cell r="U81">
            <v>3</v>
          </cell>
          <cell r="V81">
            <v>3</v>
          </cell>
          <cell r="W81">
            <v>3</v>
          </cell>
          <cell r="X81">
            <v>3</v>
          </cell>
          <cell r="Y81">
            <v>3</v>
          </cell>
          <cell r="Z81">
            <v>3</v>
          </cell>
          <cell r="AA81">
            <v>3</v>
          </cell>
          <cell r="AB81">
            <v>3</v>
          </cell>
          <cell r="AC81">
            <v>3</v>
          </cell>
          <cell r="AD81">
            <v>3</v>
          </cell>
          <cell r="AE81">
            <v>3</v>
          </cell>
          <cell r="AF81">
            <v>3</v>
          </cell>
          <cell r="AG81">
            <v>3</v>
          </cell>
          <cell r="AH81">
            <v>3</v>
          </cell>
          <cell r="AI81">
            <v>3</v>
          </cell>
          <cell r="AJ81">
            <v>3</v>
          </cell>
          <cell r="AK81">
            <v>3</v>
          </cell>
          <cell r="AL81">
            <v>3</v>
          </cell>
          <cell r="AM81">
            <v>3</v>
          </cell>
        </row>
        <row r="82">
          <cell r="R82">
            <v>200</v>
          </cell>
          <cell r="S82">
            <v>200</v>
          </cell>
          <cell r="T82">
            <v>200</v>
          </cell>
          <cell r="U82">
            <v>200</v>
          </cell>
          <cell r="V82">
            <v>200</v>
          </cell>
          <cell r="W82">
            <v>200</v>
          </cell>
          <cell r="X82">
            <v>200</v>
          </cell>
          <cell r="Y82">
            <v>200</v>
          </cell>
          <cell r="Z82">
            <v>200</v>
          </cell>
          <cell r="AA82">
            <v>200</v>
          </cell>
          <cell r="AB82">
            <v>200</v>
          </cell>
          <cell r="AC82">
            <v>200</v>
          </cell>
          <cell r="AD82">
            <v>200</v>
          </cell>
          <cell r="AE82">
            <v>200</v>
          </cell>
          <cell r="AF82">
            <v>200</v>
          </cell>
          <cell r="AG82">
            <v>200</v>
          </cell>
          <cell r="AH82">
            <v>200</v>
          </cell>
          <cell r="AI82">
            <v>200</v>
          </cell>
          <cell r="AJ82">
            <v>200</v>
          </cell>
          <cell r="AK82">
            <v>200</v>
          </cell>
          <cell r="AL82">
            <v>200</v>
          </cell>
          <cell r="AM82">
            <v>200</v>
          </cell>
        </row>
        <row r="83">
          <cell r="R83">
            <v>3</v>
          </cell>
          <cell r="S83">
            <v>3</v>
          </cell>
          <cell r="T83">
            <v>3</v>
          </cell>
          <cell r="U83">
            <v>3</v>
          </cell>
          <cell r="V83">
            <v>3</v>
          </cell>
          <cell r="W83">
            <v>3</v>
          </cell>
          <cell r="X83">
            <v>3</v>
          </cell>
          <cell r="Y83">
            <v>3</v>
          </cell>
          <cell r="Z83">
            <v>3</v>
          </cell>
          <cell r="AA83">
            <v>3</v>
          </cell>
          <cell r="AB83">
            <v>3</v>
          </cell>
          <cell r="AC83">
            <v>3</v>
          </cell>
          <cell r="AD83">
            <v>3</v>
          </cell>
          <cell r="AE83">
            <v>3</v>
          </cell>
          <cell r="AF83">
            <v>3</v>
          </cell>
          <cell r="AG83">
            <v>3</v>
          </cell>
          <cell r="AH83">
            <v>3</v>
          </cell>
          <cell r="AI83">
            <v>3</v>
          </cell>
          <cell r="AJ83">
            <v>3</v>
          </cell>
          <cell r="AK83">
            <v>3</v>
          </cell>
          <cell r="AL83">
            <v>3</v>
          </cell>
          <cell r="AM83">
            <v>3</v>
          </cell>
        </row>
        <row r="85">
          <cell r="R85">
            <v>50</v>
          </cell>
          <cell r="S85">
            <v>50</v>
          </cell>
          <cell r="T85">
            <v>50</v>
          </cell>
          <cell r="U85">
            <v>50</v>
          </cell>
          <cell r="V85">
            <v>50</v>
          </cell>
          <cell r="W85">
            <v>50</v>
          </cell>
          <cell r="X85">
            <v>50</v>
          </cell>
          <cell r="Y85">
            <v>50</v>
          </cell>
          <cell r="Z85">
            <v>50</v>
          </cell>
          <cell r="AA85">
            <v>50</v>
          </cell>
          <cell r="AB85">
            <v>50</v>
          </cell>
          <cell r="AC85">
            <v>50</v>
          </cell>
          <cell r="AD85">
            <v>50</v>
          </cell>
          <cell r="AE85">
            <v>50</v>
          </cell>
          <cell r="AF85">
            <v>50</v>
          </cell>
          <cell r="AG85">
            <v>50</v>
          </cell>
          <cell r="AH85">
            <v>50</v>
          </cell>
          <cell r="AI85">
            <v>50</v>
          </cell>
          <cell r="AJ85">
            <v>50</v>
          </cell>
          <cell r="AK85">
            <v>50</v>
          </cell>
          <cell r="AL85">
            <v>50</v>
          </cell>
          <cell r="AM85">
            <v>50</v>
          </cell>
        </row>
        <row r="86">
          <cell r="R86">
            <v>3</v>
          </cell>
          <cell r="S86">
            <v>3</v>
          </cell>
          <cell r="T86">
            <v>3</v>
          </cell>
          <cell r="U86">
            <v>3</v>
          </cell>
          <cell r="V86">
            <v>3</v>
          </cell>
          <cell r="W86">
            <v>3</v>
          </cell>
          <cell r="X86">
            <v>3</v>
          </cell>
          <cell r="Y86">
            <v>3</v>
          </cell>
          <cell r="Z86">
            <v>3</v>
          </cell>
          <cell r="AA86">
            <v>3</v>
          </cell>
          <cell r="AB86">
            <v>3</v>
          </cell>
          <cell r="AC86">
            <v>3</v>
          </cell>
          <cell r="AD86">
            <v>3</v>
          </cell>
          <cell r="AE86">
            <v>3</v>
          </cell>
          <cell r="AF86">
            <v>3</v>
          </cell>
          <cell r="AG86">
            <v>3</v>
          </cell>
          <cell r="AH86">
            <v>3</v>
          </cell>
          <cell r="AI86">
            <v>3</v>
          </cell>
          <cell r="AJ86">
            <v>3</v>
          </cell>
          <cell r="AK86">
            <v>3</v>
          </cell>
          <cell r="AL86">
            <v>3</v>
          </cell>
          <cell r="AM86">
            <v>3</v>
          </cell>
        </row>
        <row r="88">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row>
        <row r="92">
          <cell r="R92">
            <v>5000</v>
          </cell>
          <cell r="S92">
            <v>5000</v>
          </cell>
          <cell r="T92">
            <v>5207.1022947909205</v>
          </cell>
          <cell r="U92">
            <v>5414.204589581841</v>
          </cell>
          <cell r="V92">
            <v>5638.4634285758275</v>
          </cell>
          <cell r="W92">
            <v>5862.7222675698149</v>
          </cell>
          <cell r="X92">
            <v>6105.5589146369221</v>
          </cell>
          <cell r="Y92">
            <v>6348.3955617040301</v>
          </cell>
          <cell r="Z92">
            <v>6674.1977808520151</v>
          </cell>
          <cell r="AA92">
            <v>7000</v>
          </cell>
          <cell r="AB92">
            <v>7221.8880022943595</v>
          </cell>
          <cell r="AC92">
            <v>7443.7760045887198</v>
          </cell>
          <cell r="AD92">
            <v>7752.1006230807034</v>
          </cell>
          <cell r="AE92">
            <v>8060.425241572686</v>
          </cell>
          <cell r="AF92">
            <v>8255.2126207863439</v>
          </cell>
          <cell r="AG92">
            <v>8450</v>
          </cell>
          <cell r="AH92">
            <v>8725</v>
          </cell>
          <cell r="AI92">
            <v>9000</v>
          </cell>
          <cell r="AJ92">
            <v>9300</v>
          </cell>
          <cell r="AK92">
            <v>9600</v>
          </cell>
          <cell r="AL92">
            <v>9850</v>
          </cell>
          <cell r="AM92">
            <v>10100</v>
          </cell>
        </row>
        <row r="93">
          <cell r="R93">
            <v>25000</v>
          </cell>
          <cell r="S93">
            <v>25000</v>
          </cell>
          <cell r="T93">
            <v>25000</v>
          </cell>
          <cell r="U93">
            <v>25000</v>
          </cell>
          <cell r="V93">
            <v>25000</v>
          </cell>
          <cell r="W93">
            <v>25000</v>
          </cell>
          <cell r="X93">
            <v>25000</v>
          </cell>
          <cell r="Y93">
            <v>25000</v>
          </cell>
          <cell r="Z93">
            <v>25000</v>
          </cell>
          <cell r="AA93">
            <v>25000</v>
          </cell>
          <cell r="AB93">
            <v>25000</v>
          </cell>
          <cell r="AC93">
            <v>25000</v>
          </cell>
          <cell r="AD93">
            <v>25000</v>
          </cell>
          <cell r="AE93">
            <v>25000</v>
          </cell>
          <cell r="AF93">
            <v>25000</v>
          </cell>
          <cell r="AG93">
            <v>25000</v>
          </cell>
          <cell r="AH93">
            <v>25000</v>
          </cell>
          <cell r="AI93">
            <v>25000</v>
          </cell>
          <cell r="AJ93">
            <v>25000</v>
          </cell>
          <cell r="AK93">
            <v>25000</v>
          </cell>
          <cell r="AL93">
            <v>25000</v>
          </cell>
          <cell r="AM93">
            <v>25000</v>
          </cell>
        </row>
        <row r="94">
          <cell r="R94">
            <v>6000</v>
          </cell>
          <cell r="S94">
            <v>6000</v>
          </cell>
          <cell r="T94">
            <v>6260.6007127274515</v>
          </cell>
          <cell r="U94">
            <v>6521.2014254549031</v>
          </cell>
          <cell r="V94">
            <v>6804.4397153403734</v>
          </cell>
          <cell r="W94">
            <v>7087.6780052258437</v>
          </cell>
          <cell r="X94">
            <v>7395.5203285165999</v>
          </cell>
          <cell r="Y94">
            <v>7703.3626518073561</v>
          </cell>
          <cell r="Z94">
            <v>8037.9462847171944</v>
          </cell>
          <cell r="AA94">
            <v>8372.5299176270328</v>
          </cell>
          <cell r="AB94">
            <v>8736.1777949379521</v>
          </cell>
          <cell r="AC94">
            <v>9099.8256722488713</v>
          </cell>
          <cell r="AD94">
            <v>9495.0625148961408</v>
          </cell>
          <cell r="AE94">
            <v>9890.2993575434102</v>
          </cell>
          <cell r="AF94">
            <v>10195.149678771704</v>
          </cell>
          <cell r="AG94">
            <v>10500</v>
          </cell>
          <cell r="AH94">
            <v>10850</v>
          </cell>
          <cell r="AI94">
            <v>11200</v>
          </cell>
          <cell r="AJ94">
            <v>11550</v>
          </cell>
          <cell r="AK94">
            <v>11900</v>
          </cell>
          <cell r="AL94">
            <v>12200</v>
          </cell>
          <cell r="AM94">
            <v>12500</v>
          </cell>
        </row>
        <row r="97">
          <cell r="R97">
            <v>1</v>
          </cell>
          <cell r="S97">
            <v>1</v>
          </cell>
          <cell r="T97">
            <v>1</v>
          </cell>
          <cell r="U97">
            <v>1</v>
          </cell>
          <cell r="V97">
            <v>1</v>
          </cell>
          <cell r="W97">
            <v>1</v>
          </cell>
          <cell r="X97">
            <v>1</v>
          </cell>
          <cell r="Y97">
            <v>1</v>
          </cell>
          <cell r="Z97">
            <v>1</v>
          </cell>
          <cell r="AA97">
            <v>1</v>
          </cell>
          <cell r="AB97">
            <v>1</v>
          </cell>
          <cell r="AC97">
            <v>1</v>
          </cell>
          <cell r="AD97">
            <v>1</v>
          </cell>
          <cell r="AE97">
            <v>1</v>
          </cell>
          <cell r="AF97">
            <v>1</v>
          </cell>
          <cell r="AG97">
            <v>1</v>
          </cell>
          <cell r="AH97">
            <v>1</v>
          </cell>
          <cell r="AI97">
            <v>1</v>
          </cell>
          <cell r="AJ97">
            <v>1</v>
          </cell>
          <cell r="AK97">
            <v>1</v>
          </cell>
          <cell r="AL97">
            <v>1</v>
          </cell>
          <cell r="AM97">
            <v>1</v>
          </cell>
        </row>
        <row r="98">
          <cell r="R98">
            <v>7</v>
          </cell>
          <cell r="S98">
            <v>7</v>
          </cell>
          <cell r="T98">
            <v>7</v>
          </cell>
          <cell r="U98">
            <v>7</v>
          </cell>
          <cell r="V98">
            <v>7</v>
          </cell>
          <cell r="W98">
            <v>7</v>
          </cell>
          <cell r="X98">
            <v>7</v>
          </cell>
          <cell r="Y98">
            <v>7</v>
          </cell>
          <cell r="Z98">
            <v>7</v>
          </cell>
          <cell r="AA98">
            <v>7</v>
          </cell>
          <cell r="AB98">
            <v>7</v>
          </cell>
          <cell r="AC98">
            <v>7</v>
          </cell>
          <cell r="AD98">
            <v>7</v>
          </cell>
          <cell r="AE98">
            <v>7</v>
          </cell>
          <cell r="AF98">
            <v>7</v>
          </cell>
          <cell r="AG98">
            <v>7</v>
          </cell>
          <cell r="AH98">
            <v>7</v>
          </cell>
          <cell r="AI98">
            <v>7</v>
          </cell>
          <cell r="AJ98">
            <v>7</v>
          </cell>
          <cell r="AK98">
            <v>7</v>
          </cell>
          <cell r="AL98">
            <v>7</v>
          </cell>
          <cell r="AM98">
            <v>7</v>
          </cell>
        </row>
        <row r="99">
          <cell r="R99">
            <v>30000</v>
          </cell>
          <cell r="S99">
            <v>30000</v>
          </cell>
          <cell r="T99">
            <v>30000</v>
          </cell>
          <cell r="U99">
            <v>30000</v>
          </cell>
          <cell r="V99">
            <v>30000</v>
          </cell>
          <cell r="W99">
            <v>30000</v>
          </cell>
          <cell r="X99">
            <v>30000</v>
          </cell>
          <cell r="Y99">
            <v>30000</v>
          </cell>
          <cell r="Z99">
            <v>30000</v>
          </cell>
          <cell r="AA99">
            <v>30000</v>
          </cell>
          <cell r="AB99">
            <v>30000</v>
          </cell>
          <cell r="AC99">
            <v>30000</v>
          </cell>
          <cell r="AD99">
            <v>30000</v>
          </cell>
          <cell r="AE99">
            <v>30000</v>
          </cell>
          <cell r="AF99">
            <v>30000</v>
          </cell>
          <cell r="AG99">
            <v>30000</v>
          </cell>
          <cell r="AH99">
            <v>30000</v>
          </cell>
          <cell r="AI99">
            <v>30000</v>
          </cell>
          <cell r="AJ99">
            <v>30000</v>
          </cell>
          <cell r="AK99">
            <v>30000</v>
          </cell>
          <cell r="AL99">
            <v>30000</v>
          </cell>
          <cell r="AM99">
            <v>30000</v>
          </cell>
        </row>
        <row r="102">
          <cell r="R102">
            <v>4.9875621120889502E-3</v>
          </cell>
          <cell r="S102">
            <v>4.9875621120889502E-3</v>
          </cell>
          <cell r="T102">
            <v>4.9875621120889502E-3</v>
          </cell>
          <cell r="U102">
            <v>4.9875621120889502E-3</v>
          </cell>
          <cell r="V102">
            <v>4.9875621120889502E-3</v>
          </cell>
          <cell r="W102">
            <v>4.9875621120889502E-3</v>
          </cell>
          <cell r="X102">
            <v>4.9875621120889502E-3</v>
          </cell>
          <cell r="Y102">
            <v>4.9875621120889502E-3</v>
          </cell>
          <cell r="Z102">
            <v>4.9875621120889502E-3</v>
          </cell>
          <cell r="AA102">
            <v>4.9875621120889502E-3</v>
          </cell>
          <cell r="AB102">
            <v>4.9875621120889502E-3</v>
          </cell>
          <cell r="AC102">
            <v>4.9875621120889502E-3</v>
          </cell>
          <cell r="AD102">
            <v>4.9875621120889502E-3</v>
          </cell>
          <cell r="AE102">
            <v>4.9875621120889502E-3</v>
          </cell>
          <cell r="AF102">
            <v>4.9875621120889502E-3</v>
          </cell>
          <cell r="AG102">
            <v>4.9875621120889502E-3</v>
          </cell>
          <cell r="AH102">
            <v>4.9875621120889502E-3</v>
          </cell>
          <cell r="AI102">
            <v>4.9875621120889502E-3</v>
          </cell>
          <cell r="AJ102">
            <v>4.9875621120889502E-3</v>
          </cell>
          <cell r="AK102">
            <v>4.9875621120889502E-3</v>
          </cell>
          <cell r="AL102">
            <v>4.9875621120889502E-3</v>
          </cell>
          <cell r="AM102">
            <v>4.9875621120889502E-3</v>
          </cell>
        </row>
        <row r="115">
          <cell r="R115">
            <v>0.5</v>
          </cell>
          <cell r="S115">
            <v>0.5</v>
          </cell>
          <cell r="T115">
            <v>0.5</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row>
        <row r="120">
          <cell r="R120">
            <v>0.5</v>
          </cell>
          <cell r="S120">
            <v>0.5</v>
          </cell>
          <cell r="T120">
            <v>0.5</v>
          </cell>
          <cell r="U120">
            <v>0.5</v>
          </cell>
          <cell r="V120">
            <v>0.5</v>
          </cell>
          <cell r="W120">
            <v>0.5</v>
          </cell>
          <cell r="X120">
            <v>0.5</v>
          </cell>
          <cell r="Y120">
            <v>0.5</v>
          </cell>
          <cell r="Z120">
            <v>0.5</v>
          </cell>
          <cell r="AA120">
            <v>0.5</v>
          </cell>
          <cell r="AB120">
            <v>0.5</v>
          </cell>
          <cell r="AC120">
            <v>0.5</v>
          </cell>
          <cell r="AD120">
            <v>0.5</v>
          </cell>
          <cell r="AE120">
            <v>0.5</v>
          </cell>
          <cell r="AF120">
            <v>0.5</v>
          </cell>
          <cell r="AG120">
            <v>0.5</v>
          </cell>
          <cell r="AH120">
            <v>0.5</v>
          </cell>
          <cell r="AI120">
            <v>0.5</v>
          </cell>
          <cell r="AJ120">
            <v>0.5</v>
          </cell>
          <cell r="AK120">
            <v>0.5</v>
          </cell>
          <cell r="AL120">
            <v>0.5</v>
          </cell>
          <cell r="AM120">
            <v>0.5</v>
          </cell>
        </row>
        <row r="132">
          <cell r="R132">
            <v>4.9875621120889502E-3</v>
          </cell>
          <cell r="S132">
            <v>4.9875621120889502E-3</v>
          </cell>
          <cell r="T132">
            <v>4.9875621120889502E-3</v>
          </cell>
          <cell r="U132">
            <v>4.9875621120889502E-3</v>
          </cell>
          <cell r="V132">
            <v>4.9875621120889502E-3</v>
          </cell>
          <cell r="W132">
            <v>4.9875621120889502E-3</v>
          </cell>
          <cell r="X132">
            <v>4.9875621120889502E-3</v>
          </cell>
          <cell r="Y132">
            <v>4.9875621120889502E-3</v>
          </cell>
          <cell r="Z132">
            <v>4.9875621120889502E-3</v>
          </cell>
          <cell r="AA132">
            <v>4.9875621120889502E-3</v>
          </cell>
          <cell r="AB132">
            <v>4.9875621120889502E-3</v>
          </cell>
          <cell r="AC132">
            <v>4.9875621120889502E-3</v>
          </cell>
          <cell r="AD132">
            <v>4.9875621120889502E-3</v>
          </cell>
          <cell r="AE132">
            <v>4.9875621120889502E-3</v>
          </cell>
          <cell r="AF132">
            <v>4.9875621120889502E-3</v>
          </cell>
          <cell r="AG132">
            <v>4.9875621120889502E-3</v>
          </cell>
          <cell r="AH132">
            <v>4.9875621120889502E-3</v>
          </cell>
          <cell r="AI132">
            <v>4.9875621120889502E-3</v>
          </cell>
          <cell r="AJ132">
            <v>4.9875621120889502E-3</v>
          </cell>
          <cell r="AK132">
            <v>4.9875621120889502E-3</v>
          </cell>
          <cell r="AL132">
            <v>4.9875621120889502E-3</v>
          </cell>
          <cell r="AM132">
            <v>4.9875621120889502E-3</v>
          </cell>
        </row>
        <row r="141">
          <cell r="R141">
            <v>-2.5320565519103666E-2</v>
          </cell>
          <cell r="S141">
            <v>-2.5320565519103666E-2</v>
          </cell>
          <cell r="T141">
            <v>-2.5320565519103666E-2</v>
          </cell>
          <cell r="U141">
            <v>-2.5320565519103666E-2</v>
          </cell>
          <cell r="V141">
            <v>-2.5320565519103666E-2</v>
          </cell>
          <cell r="W141">
            <v>-2.5320565519103666E-2</v>
          </cell>
          <cell r="X141">
            <v>-2.5320565519103666E-2</v>
          </cell>
          <cell r="Y141">
            <v>-2.5320565519103666E-2</v>
          </cell>
          <cell r="Z141">
            <v>-2.5320565519103666E-2</v>
          </cell>
          <cell r="AA141">
            <v>-2.5320565519103666E-2</v>
          </cell>
          <cell r="AB141">
            <v>-2.5320565519103666E-2</v>
          </cell>
          <cell r="AC141">
            <v>-2.5320565519103666E-2</v>
          </cell>
          <cell r="AD141">
            <v>-2.5320565519103666E-2</v>
          </cell>
          <cell r="AE141">
            <v>-2.5320565519103666E-2</v>
          </cell>
          <cell r="AF141">
            <v>-2.5320565519103666E-2</v>
          </cell>
          <cell r="AG141">
            <v>-2.5320565519103666E-2</v>
          </cell>
          <cell r="AH141">
            <v>-2.5320565519103666E-2</v>
          </cell>
          <cell r="AI141">
            <v>-2.5320565519103666E-2</v>
          </cell>
          <cell r="AJ141">
            <v>-2.5320565519103666E-2</v>
          </cell>
          <cell r="AK141">
            <v>-2.5320565519103666E-2</v>
          </cell>
          <cell r="AL141">
            <v>-2.5320565519103666E-2</v>
          </cell>
          <cell r="AM141">
            <v>-2.5320565519103666E-2</v>
          </cell>
        </row>
        <row r="144">
          <cell r="R144">
            <v>0.2</v>
          </cell>
          <cell r="S144">
            <v>0.2</v>
          </cell>
          <cell r="T144">
            <v>0.2</v>
          </cell>
          <cell r="U144">
            <v>0.2</v>
          </cell>
          <cell r="V144">
            <v>0.2</v>
          </cell>
          <cell r="W144">
            <v>0.2</v>
          </cell>
          <cell r="X144">
            <v>0.2</v>
          </cell>
          <cell r="Y144">
            <v>0.2</v>
          </cell>
          <cell r="Z144">
            <v>0.2</v>
          </cell>
          <cell r="AA144">
            <v>0.2</v>
          </cell>
          <cell r="AB144">
            <v>0.2</v>
          </cell>
          <cell r="AC144">
            <v>0.2</v>
          </cell>
          <cell r="AD144">
            <v>0.2</v>
          </cell>
          <cell r="AE144">
            <v>0.2</v>
          </cell>
          <cell r="AF144">
            <v>0.2</v>
          </cell>
          <cell r="AG144">
            <v>0.2</v>
          </cell>
          <cell r="AH144">
            <v>0.2</v>
          </cell>
          <cell r="AI144">
            <v>0.2</v>
          </cell>
          <cell r="AJ144">
            <v>0.2</v>
          </cell>
          <cell r="AK144">
            <v>0.2</v>
          </cell>
          <cell r="AL144">
            <v>0.2</v>
          </cell>
          <cell r="AM144">
            <v>0.2</v>
          </cell>
        </row>
        <row r="145">
          <cell r="R145">
            <v>0.8</v>
          </cell>
          <cell r="S145">
            <v>0.8</v>
          </cell>
          <cell r="T145">
            <v>0.8</v>
          </cell>
          <cell r="U145">
            <v>0.8</v>
          </cell>
          <cell r="V145">
            <v>0.8</v>
          </cell>
          <cell r="W145">
            <v>0.8</v>
          </cell>
          <cell r="X145">
            <v>0.8</v>
          </cell>
          <cell r="Y145">
            <v>0.8</v>
          </cell>
          <cell r="Z145">
            <v>0.8</v>
          </cell>
          <cell r="AA145">
            <v>0.8</v>
          </cell>
          <cell r="AB145">
            <v>0.8</v>
          </cell>
          <cell r="AC145">
            <v>0.8</v>
          </cell>
          <cell r="AD145">
            <v>0.8</v>
          </cell>
          <cell r="AE145">
            <v>0.8</v>
          </cell>
          <cell r="AF145">
            <v>0.8</v>
          </cell>
          <cell r="AG145">
            <v>0.8</v>
          </cell>
          <cell r="AH145">
            <v>0.8</v>
          </cell>
          <cell r="AI145">
            <v>0.8</v>
          </cell>
          <cell r="AJ145">
            <v>0.8</v>
          </cell>
          <cell r="AK145">
            <v>0.8</v>
          </cell>
          <cell r="AL145">
            <v>0.8</v>
          </cell>
          <cell r="AM145">
            <v>0.8</v>
          </cell>
        </row>
        <row r="152">
          <cell r="R152">
            <v>-6.1916848035314054E-2</v>
          </cell>
          <cell r="S152">
            <v>-6.1916848035314054E-2</v>
          </cell>
          <cell r="T152">
            <v>-6.1916848035314054E-2</v>
          </cell>
          <cell r="U152">
            <v>-6.1916848035314054E-2</v>
          </cell>
          <cell r="V152">
            <v>-6.1916848035314054E-2</v>
          </cell>
          <cell r="W152">
            <v>-6.1916848035314054E-2</v>
          </cell>
          <cell r="X152">
            <v>-6.1916848035314054E-2</v>
          </cell>
          <cell r="Y152">
            <v>-6.1916848035314054E-2</v>
          </cell>
          <cell r="Z152">
            <v>-6.1916848035314054E-2</v>
          </cell>
          <cell r="AA152">
            <v>-6.1916848035314054E-2</v>
          </cell>
          <cell r="AB152">
            <v>-6.1916848035314054E-2</v>
          </cell>
          <cell r="AC152">
            <v>-6.1916848035314054E-2</v>
          </cell>
          <cell r="AD152">
            <v>-3.5634923900704552E-2</v>
          </cell>
          <cell r="AE152">
            <v>-3.5634923900704552E-2</v>
          </cell>
          <cell r="AF152">
            <v>-3.5634923900704552E-2</v>
          </cell>
          <cell r="AG152">
            <v>-3.5634923900704552E-2</v>
          </cell>
          <cell r="AH152">
            <v>-3.5634923900704552E-2</v>
          </cell>
          <cell r="AI152">
            <v>-3.5634923900704552E-2</v>
          </cell>
          <cell r="AJ152">
            <v>-3.5634923900704552E-2</v>
          </cell>
          <cell r="AK152">
            <v>-3.5634923900704552E-2</v>
          </cell>
          <cell r="AL152">
            <v>-3.5634923900704552E-2</v>
          </cell>
          <cell r="AM152">
            <v>-3.5634923900704552E-2</v>
          </cell>
        </row>
        <row r="157">
          <cell r="R157">
            <v>150</v>
          </cell>
          <cell r="S157">
            <v>150</v>
          </cell>
          <cell r="T157">
            <v>150</v>
          </cell>
          <cell r="U157">
            <v>150</v>
          </cell>
          <cell r="V157">
            <v>134.16407864998737</v>
          </cell>
          <cell r="W157">
            <v>119.99999999999999</v>
          </cell>
          <cell r="X157">
            <v>107.3312629199899</v>
          </cell>
          <cell r="Y157">
            <v>95.999999999999986</v>
          </cell>
          <cell r="Z157">
            <v>85.865010335991911</v>
          </cell>
          <cell r="AA157">
            <v>76.799999999999983</v>
          </cell>
          <cell r="AB157">
            <v>68.692008268793529</v>
          </cell>
          <cell r="AC157">
            <v>63.330902409487258</v>
          </cell>
          <cell r="AD157">
            <v>60.080969366347603</v>
          </cell>
          <cell r="AE157">
            <v>56.99781216853853</v>
          </cell>
          <cell r="AF157">
            <v>54.072872429712838</v>
          </cell>
          <cell r="AG157">
            <v>51.298030951684673</v>
          </cell>
          <cell r="AH157">
            <v>48.665585186741552</v>
          </cell>
          <cell r="AI157">
            <v>46.168227856516204</v>
          </cell>
          <cell r="AJ157">
            <v>43.799026668067391</v>
          </cell>
          <cell r="AK157">
            <v>41.551405070864575</v>
          </cell>
          <cell r="AL157">
            <v>39.419124001260649</v>
          </cell>
          <cell r="AM157">
            <v>37.396264563778118</v>
          </cell>
        </row>
        <row r="158">
          <cell r="R158">
            <v>0</v>
          </cell>
          <cell r="S158">
            <v>0</v>
          </cell>
          <cell r="T158">
            <v>0</v>
          </cell>
          <cell r="U158">
            <v>0</v>
          </cell>
          <cell r="V158">
            <v>-0.10557280900008414</v>
          </cell>
          <cell r="W158">
            <v>-0.10557280900008414</v>
          </cell>
          <cell r="X158">
            <v>-0.10557280900008414</v>
          </cell>
          <cell r="Y158">
            <v>-0.10557280900008414</v>
          </cell>
          <cell r="Z158">
            <v>-0.10557280900008414</v>
          </cell>
          <cell r="AA158">
            <v>-0.10557280900008414</v>
          </cell>
          <cell r="AB158">
            <v>-0.10557280900008414</v>
          </cell>
          <cell r="AC158">
            <v>-7.8045554270711248E-2</v>
          </cell>
          <cell r="AD158">
            <v>-5.1316701949486232E-2</v>
          </cell>
          <cell r="AE158">
            <v>-5.1316701949486232E-2</v>
          </cell>
          <cell r="AF158">
            <v>-5.1316701949486232E-2</v>
          </cell>
          <cell r="AG158">
            <v>-5.1316701949486232E-2</v>
          </cell>
          <cell r="AH158">
            <v>-5.1316701949486232E-2</v>
          </cell>
          <cell r="AI158">
            <v>-5.1316701949486232E-2</v>
          </cell>
          <cell r="AJ158">
            <v>-5.1316701949486232E-2</v>
          </cell>
          <cell r="AK158">
            <v>-5.1316701949486232E-2</v>
          </cell>
          <cell r="AL158">
            <v>-5.1316701949486232E-2</v>
          </cell>
          <cell r="AM158">
            <v>-5.1316701949486232E-2</v>
          </cell>
        </row>
        <row r="161">
          <cell r="R161">
            <v>0.4</v>
          </cell>
          <cell r="S161">
            <v>0.4</v>
          </cell>
          <cell r="T161">
            <v>0.08</v>
          </cell>
          <cell r="U161">
            <v>0.08</v>
          </cell>
          <cell r="V161">
            <v>6.5000000000000002E-2</v>
          </cell>
          <cell r="W161">
            <v>0.05</v>
          </cell>
          <cell r="X161">
            <v>4.4999999999999998E-2</v>
          </cell>
          <cell r="Y161">
            <v>0.04</v>
          </cell>
          <cell r="Z161">
            <v>3.5000000000000003E-2</v>
          </cell>
          <cell r="AA161">
            <v>0.03</v>
          </cell>
          <cell r="AB161">
            <v>0.03</v>
          </cell>
          <cell r="AC161">
            <v>0.03</v>
          </cell>
          <cell r="AD161">
            <v>0.03</v>
          </cell>
          <cell r="AE161">
            <v>0.03</v>
          </cell>
          <cell r="AF161">
            <v>0.03</v>
          </cell>
          <cell r="AG161">
            <v>0.03</v>
          </cell>
          <cell r="AH161">
            <v>0.03</v>
          </cell>
          <cell r="AI161">
            <v>0.03</v>
          </cell>
          <cell r="AJ161">
            <v>0.03</v>
          </cell>
          <cell r="AK161">
            <v>0.03</v>
          </cell>
          <cell r="AL161">
            <v>0.03</v>
          </cell>
          <cell r="AM161">
            <v>0.03</v>
          </cell>
        </row>
        <row r="162">
          <cell r="R162">
            <v>1500000</v>
          </cell>
          <cell r="S162">
            <v>1500000</v>
          </cell>
          <cell r="T162">
            <v>1500000</v>
          </cell>
          <cell r="U162">
            <v>1500000</v>
          </cell>
          <cell r="V162">
            <v>1500000</v>
          </cell>
          <cell r="W162">
            <v>1500000</v>
          </cell>
          <cell r="X162">
            <v>1500000</v>
          </cell>
          <cell r="Y162">
            <v>1500000</v>
          </cell>
          <cell r="Z162">
            <v>1500000</v>
          </cell>
          <cell r="AA162">
            <v>1500000</v>
          </cell>
          <cell r="AB162">
            <v>1500000</v>
          </cell>
          <cell r="AC162">
            <v>1500000</v>
          </cell>
          <cell r="AD162">
            <v>1500000</v>
          </cell>
          <cell r="AE162">
            <v>1500000</v>
          </cell>
          <cell r="AF162">
            <v>1500000</v>
          </cell>
          <cell r="AG162">
            <v>1500000</v>
          </cell>
          <cell r="AH162">
            <v>1500000</v>
          </cell>
          <cell r="AI162">
            <v>1500000</v>
          </cell>
          <cell r="AJ162">
            <v>1500000</v>
          </cell>
          <cell r="AK162">
            <v>1500000</v>
          </cell>
          <cell r="AL162">
            <v>1500000</v>
          </cell>
          <cell r="AM162">
            <v>1500000</v>
          </cell>
        </row>
        <row r="165">
          <cell r="E165">
            <v>2000000</v>
          </cell>
          <cell r="S165">
            <v>2000000</v>
          </cell>
        </row>
        <row r="172">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row>
      </sheetData>
      <sheetData sheetId="5"/>
      <sheetData sheetId="6">
        <row r="9">
          <cell r="N9">
            <v>19680.779220779223</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31">
          <cell r="N31">
            <v>1779000</v>
          </cell>
        </row>
        <row r="32">
          <cell r="N32">
            <v>552000</v>
          </cell>
        </row>
      </sheetData>
      <sheetData sheetId="7">
        <row r="4">
          <cell r="F4" t="str">
            <v>2004H1</v>
          </cell>
          <cell r="G4" t="str">
            <v>2004H2</v>
          </cell>
          <cell r="H4" t="str">
            <v>2005H1</v>
          </cell>
          <cell r="I4" t="str">
            <v>2005H2</v>
          </cell>
          <cell r="J4" t="str">
            <v>2006H1</v>
          </cell>
          <cell r="K4" t="str">
            <v>2006H2</v>
          </cell>
          <cell r="L4" t="str">
            <v>2007H1</v>
          </cell>
          <cell r="M4" t="str">
            <v>2007H2</v>
          </cell>
          <cell r="N4" t="str">
            <v>2008H1</v>
          </cell>
          <cell r="O4" t="str">
            <v>2008H2</v>
          </cell>
          <cell r="P4" t="str">
            <v>2009H1</v>
          </cell>
          <cell r="Q4" t="str">
            <v>2009H2</v>
          </cell>
          <cell r="R4" t="str">
            <v>2010H1</v>
          </cell>
          <cell r="S4" t="str">
            <v>2010H2</v>
          </cell>
          <cell r="T4" t="str">
            <v>2011H1</v>
          </cell>
          <cell r="U4" t="str">
            <v>2011H2</v>
          </cell>
          <cell r="V4" t="str">
            <v>2012H1</v>
          </cell>
          <cell r="W4" t="str">
            <v>2012H2</v>
          </cell>
          <cell r="X4" t="str">
            <v>2013H1</v>
          </cell>
          <cell r="Y4" t="str">
            <v>2013H2</v>
          </cell>
          <cell r="Z4" t="str">
            <v>2014H1</v>
          </cell>
          <cell r="AA4" t="str">
            <v>2014H2</v>
          </cell>
        </row>
        <row r="10">
          <cell r="F10">
            <v>0.05</v>
          </cell>
          <cell r="G10">
            <v>0.1</v>
          </cell>
          <cell r="H10">
            <v>0.16</v>
          </cell>
          <cell r="I10">
            <v>0.22</v>
          </cell>
          <cell r="J10">
            <v>0.3</v>
          </cell>
          <cell r="K10">
            <v>0.38</v>
          </cell>
          <cell r="L10">
            <v>0.44</v>
          </cell>
          <cell r="M10">
            <v>0.5</v>
          </cell>
          <cell r="N10">
            <v>0.53</v>
          </cell>
          <cell r="O10">
            <v>0.56000000000000005</v>
          </cell>
          <cell r="P10">
            <v>0.59200000000000008</v>
          </cell>
          <cell r="Q10">
            <v>0.624</v>
          </cell>
          <cell r="R10">
            <v>0.65800000000000003</v>
          </cell>
          <cell r="S10">
            <v>0.69200000000000006</v>
          </cell>
          <cell r="T10">
            <v>0.73350000000000004</v>
          </cell>
          <cell r="U10">
            <v>0.77500000000000002</v>
          </cell>
          <cell r="V10">
            <v>0.78750000000000009</v>
          </cell>
          <cell r="W10">
            <v>0.8</v>
          </cell>
          <cell r="X10">
            <v>0.8</v>
          </cell>
          <cell r="Y10">
            <v>0.8</v>
          </cell>
          <cell r="Z10">
            <v>0.8</v>
          </cell>
          <cell r="AA10">
            <v>0.8</v>
          </cell>
        </row>
      </sheetData>
      <sheetData sheetId="8"/>
      <sheetData sheetId="9"/>
      <sheetData sheetId="10"/>
      <sheetData sheetId="11">
        <row r="176">
          <cell r="E176">
            <v>0</v>
          </cell>
          <cell r="F176">
            <v>0</v>
          </cell>
          <cell r="G176">
            <v>2788031.880504563</v>
          </cell>
          <cell r="H176">
            <v>2788031.880504563</v>
          </cell>
          <cell r="I176">
            <v>6172256.4595696721</v>
          </cell>
          <cell r="J176">
            <v>6172256.4595696721</v>
          </cell>
          <cell r="K176">
            <v>7108637.0076241754</v>
          </cell>
          <cell r="L176">
            <v>7108637.0076241754</v>
          </cell>
          <cell r="M176">
            <v>7804313.0016987957</v>
          </cell>
          <cell r="N176">
            <v>7804313.0016987957</v>
          </cell>
          <cell r="O176">
            <v>8432832.7559113894</v>
          </cell>
          <cell r="P176">
            <v>8432832.7559113894</v>
          </cell>
          <cell r="Q176">
            <v>9148893.5398026928</v>
          </cell>
          <cell r="R176">
            <v>9148893.5398026928</v>
          </cell>
          <cell r="S176">
            <v>9879254.1611082163</v>
          </cell>
          <cell r="T176">
            <v>9879254.1611082163</v>
          </cell>
          <cell r="U176">
            <v>10624656.485882979</v>
          </cell>
          <cell r="V176">
            <v>10624656.485882979</v>
          </cell>
          <cell r="W176">
            <v>11370188.475371977</v>
          </cell>
          <cell r="X176">
            <v>11370188.475371977</v>
          </cell>
          <cell r="Y176">
            <v>12114073.51130417</v>
          </cell>
          <cell r="Z176">
            <v>12114073.51130417</v>
          </cell>
        </row>
      </sheetData>
      <sheetData sheetId="12">
        <row r="11">
          <cell r="F11">
            <v>0</v>
          </cell>
          <cell r="G11">
            <v>654.97391976845267</v>
          </cell>
          <cell r="H11">
            <v>3674.8407803039377</v>
          </cell>
          <cell r="I11">
            <v>6683.064493445725</v>
          </cell>
          <cell r="J11">
            <v>9829.4740692695414</v>
          </cell>
          <cell r="K11">
            <v>12926.044798311275</v>
          </cell>
          <cell r="L11">
            <v>16189.968243378848</v>
          </cell>
          <cell r="M11">
            <v>19366.004238404665</v>
          </cell>
          <cell r="N11">
            <v>22629.783057283006</v>
          </cell>
          <cell r="O11">
            <v>25781.801100213546</v>
          </cell>
          <cell r="P11">
            <v>29260.753805918448</v>
          </cell>
          <cell r="Q11">
            <v>32589.416996954016</v>
          </cell>
          <cell r="R11">
            <v>35702.603390537675</v>
          </cell>
          <cell r="S11">
            <v>38549.503488797651</v>
          </cell>
          <cell r="T11">
            <v>41269.948742901077</v>
          </cell>
          <cell r="U11">
            <v>43728.453801290743</v>
          </cell>
          <cell r="V11">
            <v>46244.931596765884</v>
          </cell>
          <cell r="W11">
            <v>48550.948388150646</v>
          </cell>
          <cell r="X11">
            <v>50430.167827529178</v>
          </cell>
          <cell r="Y11">
            <v>52105.681153698555</v>
          </cell>
          <cell r="Z11">
            <v>53575.19480677275</v>
          </cell>
          <cell r="AA11">
            <v>54881.424454165972</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7">
          <cell r="F17">
            <v>0</v>
          </cell>
          <cell r="G17">
            <v>249.99626768762113</v>
          </cell>
          <cell r="H17">
            <v>1391.3355143236136</v>
          </cell>
          <cell r="I17">
            <v>2499.0708635746778</v>
          </cell>
          <cell r="J17">
            <v>3605.9234036717476</v>
          </cell>
          <cell r="K17">
            <v>4660.8826492318094</v>
          </cell>
          <cell r="L17">
            <v>5700.9480299555707</v>
          </cell>
          <cell r="M17">
            <v>6674.0320235429072</v>
          </cell>
          <cell r="N17">
            <v>7596.7185009980085</v>
          </cell>
          <cell r="O17">
            <v>8445.3238267289853</v>
          </cell>
          <cell r="P17">
            <v>9292.1470178581058</v>
          </cell>
          <cell r="Q17">
            <v>10049.680634438244</v>
          </cell>
          <cell r="R17">
            <v>10771.975589566951</v>
          </cell>
          <cell r="S17">
            <v>11394.270329706716</v>
          </cell>
          <cell r="T17">
            <v>11943.780478161327</v>
          </cell>
          <cell r="U17">
            <v>12394.890213075429</v>
          </cell>
          <cell r="V17">
            <v>12772.702464894764</v>
          </cell>
          <cell r="W17">
            <v>13059.780693132867</v>
          </cell>
          <cell r="X17">
            <v>13252.539338838098</v>
          </cell>
          <cell r="Y17">
            <v>13371.36482258831</v>
          </cell>
          <cell r="Z17">
            <v>13414.436660141446</v>
          </cell>
          <cell r="AA17">
            <v>13396.34192571536</v>
          </cell>
        </row>
        <row r="18">
          <cell r="F18">
            <v>0</v>
          </cell>
          <cell r="G18">
            <v>1406.6492492088985</v>
          </cell>
          <cell r="H18">
            <v>12078.124779919781</v>
          </cell>
          <cell r="I18">
            <v>21578.573580626922</v>
          </cell>
          <cell r="J18">
            <v>30877.582721833471</v>
          </cell>
          <cell r="K18">
            <v>39228.30308185707</v>
          </cell>
          <cell r="L18">
            <v>46581.840604558965</v>
          </cell>
          <cell r="M18">
            <v>53309.24288140158</v>
          </cell>
          <cell r="N18">
            <v>58765.241322398324</v>
          </cell>
          <cell r="O18">
            <v>63999.244734473439</v>
          </cell>
          <cell r="P18">
            <v>68667.292263668598</v>
          </cell>
          <cell r="Q18">
            <v>73202.759847373003</v>
          </cell>
          <cell r="R18">
            <v>77442.887849154475</v>
          </cell>
          <cell r="S18">
            <v>81580.590336158726</v>
          </cell>
          <cell r="T18">
            <v>85485.924125681471</v>
          </cell>
          <cell r="U18">
            <v>89313.057791257903</v>
          </cell>
          <cell r="V18">
            <v>92960.082644232127</v>
          </cell>
          <cell r="W18">
            <v>96548.492742515038</v>
          </cell>
          <cell r="X18">
            <v>100000.73899020655</v>
          </cell>
          <cell r="Y18">
            <v>103410.33743441409</v>
          </cell>
          <cell r="Z18">
            <v>107017.3398153586</v>
          </cell>
          <cell r="AA18">
            <v>110555.55485837933</v>
          </cell>
        </row>
        <row r="22">
          <cell r="F22">
            <v>0</v>
          </cell>
          <cell r="G22">
            <v>2121.3237093556686</v>
          </cell>
          <cell r="H22">
            <v>11582.130515848994</v>
          </cell>
          <cell r="I22">
            <v>20180.449227764802</v>
          </cell>
          <cell r="J22">
            <v>27990.299586363264</v>
          </cell>
          <cell r="K22">
            <v>35000.703669290669</v>
          </cell>
          <cell r="L22">
            <v>41397.581663743011</v>
          </cell>
          <cell r="M22">
            <v>47081.488483484769</v>
          </cell>
          <cell r="N22">
            <v>52267.412678050998</v>
          </cell>
          <cell r="O22">
            <v>56833.230046577613</v>
          </cell>
          <cell r="P22">
            <v>61399.193353881616</v>
          </cell>
          <cell r="Q22">
            <v>65348.080165244028</v>
          </cell>
          <cell r="R22">
            <v>69747.097995796576</v>
          </cell>
          <cell r="S22">
            <v>73614.139236732706</v>
          </cell>
          <cell r="T22">
            <v>77550.524169076089</v>
          </cell>
          <cell r="U22">
            <v>80997.662891607615</v>
          </cell>
          <cell r="V22">
            <v>84149.682101286206</v>
          </cell>
          <cell r="W22">
            <v>86856.276252851269</v>
          </cell>
          <cell r="X22">
            <v>89690.840373500134</v>
          </cell>
          <cell r="Y22">
            <v>92230.060297508753</v>
          </cell>
          <cell r="Z22">
            <v>94681.420938839539</v>
          </cell>
          <cell r="AA22">
            <v>96920.070800855581</v>
          </cell>
        </row>
        <row r="23">
          <cell r="F23">
            <v>0</v>
          </cell>
          <cell r="G23">
            <v>8007.9590169525436</v>
          </cell>
          <cell r="H23">
            <v>56292.011036336713</v>
          </cell>
          <cell r="I23">
            <v>100907.16467942453</v>
          </cell>
          <cell r="J23">
            <v>146054.762433786</v>
          </cell>
          <cell r="K23">
            <v>187771.42028810913</v>
          </cell>
          <cell r="L23">
            <v>224457.60199300514</v>
          </cell>
          <cell r="M23">
            <v>258751.77604959504</v>
          </cell>
          <cell r="N23">
            <v>286876.26575992303</v>
          </cell>
          <cell r="O23">
            <v>314193.95123366563</v>
          </cell>
          <cell r="P23">
            <v>338208.97434443544</v>
          </cell>
          <cell r="Q23">
            <v>361708.35675936402</v>
          </cell>
          <cell r="R23">
            <v>383316.86296806659</v>
          </cell>
          <cell r="S23">
            <v>404480.39314249391</v>
          </cell>
          <cell r="T23">
            <v>424145.39251674979</v>
          </cell>
          <cell r="U23">
            <v>443433.9001366914</v>
          </cell>
          <cell r="V23">
            <v>461501.99347028235</v>
          </cell>
          <cell r="W23">
            <v>479253.52199173404</v>
          </cell>
          <cell r="X23">
            <v>495986.53974886902</v>
          </cell>
          <cell r="Y23">
            <v>512454.63346595573</v>
          </cell>
          <cell r="Z23">
            <v>528141.34606972884</v>
          </cell>
          <cell r="AA23">
            <v>543611.59164429631</v>
          </cell>
        </row>
        <row r="25">
          <cell r="F25">
            <v>0</v>
          </cell>
          <cell r="G25">
            <v>12440.902162973185</v>
          </cell>
          <cell r="H25">
            <v>85018.442626733056</v>
          </cell>
          <cell r="I25">
            <v>151848.32284483666</v>
          </cell>
          <cell r="J25">
            <v>218358.04221492403</v>
          </cell>
          <cell r="K25">
            <v>279587.35448679997</v>
          </cell>
          <cell r="L25">
            <v>334327.94053464156</v>
          </cell>
          <cell r="M25">
            <v>385182.54367642896</v>
          </cell>
          <cell r="N25">
            <v>428135.42131865339</v>
          </cell>
          <cell r="O25">
            <v>469253.55094165925</v>
          </cell>
          <cell r="P25">
            <v>506828.3607857622</v>
          </cell>
          <cell r="Q25">
            <v>542898.29440337338</v>
          </cell>
          <cell r="R25">
            <v>576981.42779312225</v>
          </cell>
          <cell r="S25">
            <v>609618.8965338897</v>
          </cell>
          <cell r="T25">
            <v>640395.57003256981</v>
          </cell>
          <cell r="U25">
            <v>669867.96483392303</v>
          </cell>
          <cell r="V25">
            <v>697629.39227746136</v>
          </cell>
          <cell r="W25">
            <v>724269.02006838389</v>
          </cell>
          <cell r="X25">
            <v>749360.82627894287</v>
          </cell>
          <cell r="Y25">
            <v>773572.0771741654</v>
          </cell>
          <cell r="Z25">
            <v>796829.73829084123</v>
          </cell>
          <cell r="AA25">
            <v>819364.98368341266</v>
          </cell>
        </row>
        <row r="72">
          <cell r="F72">
            <v>0</v>
          </cell>
          <cell r="G72">
            <v>3026.2938968117423</v>
          </cell>
          <cell r="H72">
            <v>13773.327608505389</v>
          </cell>
          <cell r="I72">
            <v>13546.693114832487</v>
          </cell>
          <cell r="J72">
            <v>13531.241703758609</v>
          </cell>
          <cell r="K72">
            <v>13233.218910494428</v>
          </cell>
          <cell r="L72">
            <v>13330.248376085363</v>
          </cell>
          <cell r="M72">
            <v>12997.451705208783</v>
          </cell>
          <cell r="N72">
            <v>13028.46572817129</v>
          </cell>
          <cell r="O72">
            <v>12691.136449004734</v>
          </cell>
          <cell r="P72">
            <v>13900.058727681633</v>
          </cell>
          <cell r="Q72">
            <v>13532.448798749319</v>
          </cell>
          <cell r="R72">
            <v>14713.729847063092</v>
          </cell>
          <cell r="S72">
            <v>14309.536697889944</v>
          </cell>
          <cell r="T72">
            <v>15237.604683491831</v>
          </cell>
          <cell r="U72">
            <v>14856.429986194296</v>
          </cell>
          <cell r="V72">
            <v>15644.779740391232</v>
          </cell>
          <cell r="W72">
            <v>15321.401302594208</v>
          </cell>
          <cell r="X72">
            <v>15299.232579122065</v>
          </cell>
          <cell r="Y72">
            <v>15069.707061718927</v>
          </cell>
          <cell r="Z72">
            <v>15003.443571123811</v>
          </cell>
          <cell r="AA72">
            <v>14843.758443385941</v>
          </cell>
        </row>
        <row r="73">
          <cell r="F73">
            <v>0</v>
          </cell>
          <cell r="G73">
            <v>9414.6082661614419</v>
          </cell>
          <cell r="H73">
            <v>59896.98837671119</v>
          </cell>
          <cell r="I73">
            <v>60952.616025420604</v>
          </cell>
          <cell r="J73">
            <v>66695.180721573168</v>
          </cell>
          <cell r="K73">
            <v>67760.61272990868</v>
          </cell>
          <cell r="L73">
            <v>66739.691564594526</v>
          </cell>
          <cell r="M73">
            <v>68125.520593188921</v>
          </cell>
          <cell r="N73">
            <v>56985.064571149487</v>
          </cell>
          <cell r="O73">
            <v>58474.801916991826</v>
          </cell>
          <cell r="P73">
            <v>55156.594357734706</v>
          </cell>
          <cell r="Q73">
            <v>56516.188661200271</v>
          </cell>
          <cell r="R73">
            <v>56292.412372955638</v>
          </cell>
          <cell r="S73">
            <v>57554.415218637048</v>
          </cell>
          <cell r="T73">
            <v>57594.602007284317</v>
          </cell>
          <cell r="U73">
            <v>58789.83345048823</v>
          </cell>
          <cell r="V73">
            <v>59007.405241521628</v>
          </cell>
          <cell r="W73">
            <v>60152.28394775062</v>
          </cell>
          <cell r="X73">
            <v>60491.405036223929</v>
          </cell>
          <cell r="Y73">
            <v>61596.801673029549</v>
          </cell>
          <cell r="Z73">
            <v>62404.262947743511</v>
          </cell>
          <cell r="AA73">
            <v>63469.568629544316</v>
          </cell>
        </row>
        <row r="74">
          <cell r="F74">
            <v>0</v>
          </cell>
          <cell r="G74">
            <v>12440.902162973185</v>
          </cell>
          <cell r="H74">
            <v>73670.315985216585</v>
          </cell>
          <cell r="I74">
            <v>74499.309140253099</v>
          </cell>
          <cell r="J74">
            <v>80226.422425331781</v>
          </cell>
          <cell r="K74">
            <v>80993.831640403107</v>
          </cell>
          <cell r="L74">
            <v>80069.939940679891</v>
          </cell>
          <cell r="M74">
            <v>81122.972298397712</v>
          </cell>
          <cell r="N74">
            <v>70013.530299320773</v>
          </cell>
          <cell r="O74">
            <v>71165.938365996553</v>
          </cell>
          <cell r="P74">
            <v>69056.653085416328</v>
          </cell>
          <cell r="Q74">
            <v>70048.63745994959</v>
          </cell>
          <cell r="R74">
            <v>71006.142220018723</v>
          </cell>
          <cell r="S74">
            <v>71863.951916527003</v>
          </cell>
          <cell r="T74">
            <v>72832.206690776147</v>
          </cell>
          <cell r="U74">
            <v>73646.263436682522</v>
          </cell>
          <cell r="V74">
            <v>74652.184981912869</v>
          </cell>
          <cell r="W74">
            <v>75473.685250344832</v>
          </cell>
          <cell r="X74">
            <v>75790.637615346001</v>
          </cell>
          <cell r="Y74">
            <v>76666.50873474848</v>
          </cell>
          <cell r="Z74">
            <v>77407.706518867315</v>
          </cell>
          <cell r="AA74">
            <v>78313.32707293026</v>
          </cell>
        </row>
        <row r="89">
          <cell r="F89">
            <v>0</v>
          </cell>
          <cell r="G89">
            <v>327.48695988422634</v>
          </cell>
          <cell r="H89">
            <v>2164.9073500361951</v>
          </cell>
          <cell r="I89">
            <v>5178.9526368748311</v>
          </cell>
          <cell r="J89">
            <v>8256.2692813576323</v>
          </cell>
          <cell r="K89">
            <v>11377.759433790408</v>
          </cell>
          <cell r="L89">
            <v>14558.006520845061</v>
          </cell>
          <cell r="M89">
            <v>17777.986240891754</v>
          </cell>
          <cell r="N89">
            <v>20997.893647843834</v>
          </cell>
          <cell r="O89">
            <v>24205.792078748276</v>
          </cell>
          <cell r="P89">
            <v>27521.277453065995</v>
          </cell>
          <cell r="Q89">
            <v>30925.085401436234</v>
          </cell>
          <cell r="R89">
            <v>34146.010193745846</v>
          </cell>
          <cell r="S89">
            <v>37126.053439667667</v>
          </cell>
          <cell r="T89">
            <v>39909.726115849364</v>
          </cell>
          <cell r="U89">
            <v>42499.20127209591</v>
          </cell>
          <cell r="V89">
            <v>44986.69269902831</v>
          </cell>
          <cell r="W89">
            <v>47397.939992458269</v>
          </cell>
          <cell r="X89">
            <v>49490.558107839912</v>
          </cell>
          <cell r="Y89">
            <v>51267.924490613863</v>
          </cell>
          <cell r="Z89">
            <v>52840.437980235656</v>
          </cell>
          <cell r="AA89">
            <v>54228.309630469361</v>
          </cell>
        </row>
        <row r="90">
          <cell r="F90">
            <v>0</v>
          </cell>
          <cell r="G90">
            <v>828.32275844825983</v>
          </cell>
          <cell r="H90">
            <v>7563.0529055699571</v>
          </cell>
          <cell r="I90">
            <v>18773.552369222496</v>
          </cell>
          <cell r="J90">
            <v>29280.57528485341</v>
          </cell>
          <cell r="K90">
            <v>39186.345928297051</v>
          </cell>
          <cell r="L90">
            <v>48085.987182801706</v>
          </cell>
          <cell r="M90">
            <v>56133.031769729518</v>
          </cell>
          <cell r="N90">
            <v>63172.617364170408</v>
          </cell>
          <cell r="O90">
            <v>69403.264192299379</v>
          </cell>
          <cell r="P90">
            <v>75202.00392136455</v>
          </cell>
          <cell r="Q90">
            <v>80605.939881668979</v>
          </cell>
          <cell r="R90">
            <v>85733.651960266332</v>
          </cell>
          <cell r="S90">
            <v>90594.862052293436</v>
          </cell>
          <cell r="T90">
            <v>95202.282634854128</v>
          </cell>
          <cell r="U90">
            <v>99568.82630408807</v>
          </cell>
          <cell r="V90">
            <v>103720.36655673011</v>
          </cell>
          <cell r="W90">
            <v>107670.5292723874</v>
          </cell>
          <cell r="X90">
            <v>111430.77588234628</v>
          </cell>
          <cell r="Y90">
            <v>115017.49029302353</v>
          </cell>
          <cell r="Z90">
            <v>118606.73936625123</v>
          </cell>
          <cell r="AA90">
            <v>122191.83662979737</v>
          </cell>
        </row>
        <row r="91">
          <cell r="F91">
            <v>0</v>
          </cell>
          <cell r="G91">
            <v>5064.6413631541063</v>
          </cell>
          <cell r="H91">
            <v>39001.712139246963</v>
          </cell>
          <cell r="I91">
            <v>94480.87772968752</v>
          </cell>
          <cell r="J91">
            <v>147566.3379636693</v>
          </cell>
          <cell r="K91">
            <v>198408.59298877456</v>
          </cell>
          <cell r="L91">
            <v>244313.65380707395</v>
          </cell>
          <cell r="M91">
            <v>285844.22409491398</v>
          </cell>
          <cell r="N91">
            <v>322488.47148552694</v>
          </cell>
          <cell r="O91">
            <v>355085.42985910864</v>
          </cell>
          <cell r="P91">
            <v>385317.67448928015</v>
          </cell>
          <cell r="Q91">
            <v>413332.30231146252</v>
          </cell>
          <cell r="R91">
            <v>440060.19894423557</v>
          </cell>
          <cell r="S91">
            <v>465579.24667154485</v>
          </cell>
          <cell r="T91">
            <v>489895.22453252622</v>
          </cell>
          <cell r="U91">
            <v>513063.73985706246</v>
          </cell>
          <cell r="V91">
            <v>535041.61929993378</v>
          </cell>
          <cell r="W91">
            <v>555880.73690807703</v>
          </cell>
          <cell r="X91">
            <v>575893.58918347722</v>
          </cell>
          <cell r="Y91">
            <v>595181.03694291681</v>
          </cell>
          <cell r="Z91">
            <v>613753.73038601642</v>
          </cell>
          <cell r="AA91">
            <v>631677.21472686017</v>
          </cell>
        </row>
        <row r="92">
          <cell r="F92">
            <v>0</v>
          </cell>
          <cell r="G92">
            <v>6220.4510814865926</v>
          </cell>
          <cell r="H92">
            <v>48729.672394853114</v>
          </cell>
          <cell r="I92">
            <v>118433.38273578485</v>
          </cell>
          <cell r="J92">
            <v>185103.18252988035</v>
          </cell>
          <cell r="K92">
            <v>248972.69835086202</v>
          </cell>
          <cell r="L92">
            <v>306957.64751072071</v>
          </cell>
          <cell r="M92">
            <v>359755.24210553523</v>
          </cell>
          <cell r="N92">
            <v>406658.98249754118</v>
          </cell>
          <cell r="O92">
            <v>448694.48613015632</v>
          </cell>
          <cell r="P92">
            <v>488040.95586371073</v>
          </cell>
          <cell r="Q92">
            <v>524863.32759456779</v>
          </cell>
          <cell r="R92">
            <v>559939.86109824781</v>
          </cell>
          <cell r="S92">
            <v>593300.16216350591</v>
          </cell>
          <cell r="T92">
            <v>625007.23328322964</v>
          </cell>
          <cell r="U92">
            <v>655131.76743324648</v>
          </cell>
          <cell r="V92">
            <v>683748.6785556922</v>
          </cell>
          <cell r="W92">
            <v>710949.20617292263</v>
          </cell>
          <cell r="X92">
            <v>736814.92317366344</v>
          </cell>
          <cell r="Y92">
            <v>761466.45172655419</v>
          </cell>
          <cell r="Z92">
            <v>785200.90773250326</v>
          </cell>
          <cell r="AA92">
            <v>808097.36098712683</v>
          </cell>
        </row>
        <row r="95">
          <cell r="F95">
            <v>0</v>
          </cell>
          <cell r="G95">
            <v>2</v>
          </cell>
          <cell r="H95">
            <v>6</v>
          </cell>
          <cell r="I95">
            <v>6</v>
          </cell>
          <cell r="J95">
            <v>6</v>
          </cell>
          <cell r="K95">
            <v>6</v>
          </cell>
          <cell r="L95">
            <v>6</v>
          </cell>
          <cell r="M95">
            <v>6</v>
          </cell>
          <cell r="N95">
            <v>6</v>
          </cell>
          <cell r="O95">
            <v>6</v>
          </cell>
          <cell r="P95">
            <v>6</v>
          </cell>
          <cell r="Q95">
            <v>6</v>
          </cell>
          <cell r="R95">
            <v>6</v>
          </cell>
          <cell r="S95">
            <v>6</v>
          </cell>
          <cell r="T95">
            <v>6</v>
          </cell>
          <cell r="U95">
            <v>6</v>
          </cell>
          <cell r="V95">
            <v>6</v>
          </cell>
          <cell r="W95">
            <v>6</v>
          </cell>
          <cell r="X95">
            <v>6</v>
          </cell>
          <cell r="Y95">
            <v>6</v>
          </cell>
          <cell r="Z95">
            <v>6</v>
          </cell>
          <cell r="AA95">
            <v>6</v>
          </cell>
        </row>
        <row r="100">
          <cell r="F100">
            <v>400</v>
          </cell>
          <cell r="G100">
            <v>401.99999999999994</v>
          </cell>
          <cell r="H100">
            <v>404.00999999999988</v>
          </cell>
          <cell r="I100">
            <v>406.03004999999985</v>
          </cell>
          <cell r="J100">
            <v>408.06020024999981</v>
          </cell>
          <cell r="K100">
            <v>410.10050125124974</v>
          </cell>
          <cell r="L100">
            <v>412.15100375750592</v>
          </cell>
          <cell r="M100">
            <v>414.21175877629338</v>
          </cell>
          <cell r="N100">
            <v>416.28281757017481</v>
          </cell>
          <cell r="O100">
            <v>418.36423165802563</v>
          </cell>
          <cell r="P100">
            <v>420.45605281631572</v>
          </cell>
          <cell r="Q100">
            <v>422.55833308039723</v>
          </cell>
          <cell r="R100">
            <v>424.67112474579915</v>
          </cell>
          <cell r="S100">
            <v>426.79448036952812</v>
          </cell>
          <cell r="T100">
            <v>428.9284527713757</v>
          </cell>
          <cell r="U100">
            <v>431.07309503523254</v>
          </cell>
          <cell r="V100">
            <v>433.22846051040864</v>
          </cell>
          <cell r="W100">
            <v>435.39460281296061</v>
          </cell>
          <cell r="X100">
            <v>437.57157582702536</v>
          </cell>
          <cell r="Y100">
            <v>439.75943370616045</v>
          </cell>
          <cell r="Z100">
            <v>440.85883229042582</v>
          </cell>
          <cell r="AA100">
            <v>441.96097937115184</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5">
          <cell r="F105">
            <v>280</v>
          </cell>
          <cell r="G105">
            <v>281.39999999999998</v>
          </cell>
          <cell r="H105">
            <v>282.80699999999996</v>
          </cell>
          <cell r="I105">
            <v>284.22103499999992</v>
          </cell>
          <cell r="J105">
            <v>285.64214017499989</v>
          </cell>
          <cell r="K105">
            <v>287.07035087587485</v>
          </cell>
          <cell r="L105">
            <v>288.50570263025418</v>
          </cell>
          <cell r="M105">
            <v>289.94823114340539</v>
          </cell>
          <cell r="N105">
            <v>291.39797229912239</v>
          </cell>
          <cell r="O105">
            <v>292.85496216061796</v>
          </cell>
          <cell r="P105">
            <v>294.31923697142099</v>
          </cell>
          <cell r="Q105">
            <v>295.79083315627804</v>
          </cell>
          <cell r="R105">
            <v>297.26978732205941</v>
          </cell>
          <cell r="S105">
            <v>298.7561362586697</v>
          </cell>
          <cell r="T105">
            <v>300.24991693996304</v>
          </cell>
          <cell r="U105">
            <v>301.75116652466284</v>
          </cell>
          <cell r="V105">
            <v>303.25992235728614</v>
          </cell>
          <cell r="W105">
            <v>304.77622196907254</v>
          </cell>
          <cell r="X105">
            <v>306.30010307891786</v>
          </cell>
          <cell r="Y105">
            <v>307.83160359431241</v>
          </cell>
          <cell r="Z105">
            <v>308.60118260329818</v>
          </cell>
          <cell r="AA105">
            <v>309.37268555980643</v>
          </cell>
        </row>
        <row r="106">
          <cell r="F106">
            <v>90</v>
          </cell>
          <cell r="G106">
            <v>89.1</v>
          </cell>
          <cell r="H106">
            <v>88.208999999999989</v>
          </cell>
          <cell r="I106">
            <v>87.326909999999984</v>
          </cell>
          <cell r="J106">
            <v>86.453640899999982</v>
          </cell>
          <cell r="K106">
            <v>85.589104490999986</v>
          </cell>
          <cell r="L106">
            <v>84.733213446089991</v>
          </cell>
          <cell r="M106">
            <v>83.885881311629092</v>
          </cell>
          <cell r="N106">
            <v>83.047022498512803</v>
          </cell>
          <cell r="O106">
            <v>82.216552273527668</v>
          </cell>
          <cell r="P106">
            <v>81.394386750792393</v>
          </cell>
          <cell r="Q106">
            <v>80.580442883284462</v>
          </cell>
          <cell r="R106">
            <v>79.774638454451619</v>
          </cell>
          <cell r="S106">
            <v>78.976892069907109</v>
          </cell>
          <cell r="T106">
            <v>78.187123149208034</v>
          </cell>
          <cell r="U106">
            <v>77.405251917715958</v>
          </cell>
          <cell r="V106">
            <v>76.631199398538797</v>
          </cell>
          <cell r="W106">
            <v>75.864887404553414</v>
          </cell>
          <cell r="X106">
            <v>75.106238530507881</v>
          </cell>
          <cell r="Y106">
            <v>74.355176145202805</v>
          </cell>
          <cell r="Z106">
            <v>73.983400264476785</v>
          </cell>
          <cell r="AA106">
            <v>73.613483263154407</v>
          </cell>
        </row>
        <row r="110">
          <cell r="F110">
            <v>300</v>
          </cell>
          <cell r="G110">
            <v>301.49999999999994</v>
          </cell>
          <cell r="H110">
            <v>303.00749999999994</v>
          </cell>
          <cell r="I110">
            <v>304.52253749999988</v>
          </cell>
          <cell r="J110">
            <v>306.04515018749987</v>
          </cell>
          <cell r="K110">
            <v>307.57537593843733</v>
          </cell>
          <cell r="L110">
            <v>309.11325281812947</v>
          </cell>
          <cell r="M110">
            <v>310.65881908222008</v>
          </cell>
          <cell r="N110">
            <v>312.21211317763112</v>
          </cell>
          <cell r="O110">
            <v>313.77317374351924</v>
          </cell>
          <cell r="P110">
            <v>315.34203961223682</v>
          </cell>
          <cell r="Q110">
            <v>316.91874981029798</v>
          </cell>
          <cell r="R110">
            <v>318.50334355934945</v>
          </cell>
          <cell r="S110">
            <v>320.09586027714619</v>
          </cell>
          <cell r="T110">
            <v>321.69633957853188</v>
          </cell>
          <cell r="U110">
            <v>323.30482127642449</v>
          </cell>
          <cell r="V110">
            <v>324.92134538280658</v>
          </cell>
          <cell r="W110">
            <v>326.54595210972059</v>
          </cell>
          <cell r="X110">
            <v>328.17868187026914</v>
          </cell>
          <cell r="Y110">
            <v>329.81957527962044</v>
          </cell>
          <cell r="Z110">
            <v>330.64412421781947</v>
          </cell>
          <cell r="AA110">
            <v>331.47073452836401</v>
          </cell>
        </row>
        <row r="111">
          <cell r="F111">
            <v>110</v>
          </cell>
          <cell r="G111">
            <v>108.9</v>
          </cell>
          <cell r="H111">
            <v>107.81100000000001</v>
          </cell>
          <cell r="I111">
            <v>106.73289000000001</v>
          </cell>
          <cell r="J111">
            <v>105.66556110000001</v>
          </cell>
          <cell r="K111">
            <v>104.60890548900001</v>
          </cell>
          <cell r="L111">
            <v>103.56281643411</v>
          </cell>
          <cell r="M111">
            <v>102.5271882697689</v>
          </cell>
          <cell r="N111">
            <v>101.5019163870712</v>
          </cell>
          <cell r="O111">
            <v>100.48689722320049</v>
          </cell>
          <cell r="P111">
            <v>99.482028250968483</v>
          </cell>
          <cell r="Q111">
            <v>98.48720796845879</v>
          </cell>
          <cell r="R111">
            <v>97.502335888774198</v>
          </cell>
          <cell r="S111">
            <v>96.527312529886458</v>
          </cell>
          <cell r="T111">
            <v>95.562039404587594</v>
          </cell>
          <cell r="U111">
            <v>94.606419010541714</v>
          </cell>
          <cell r="V111">
            <v>93.660354820436297</v>
          </cell>
          <cell r="W111">
            <v>92.723751272231937</v>
          </cell>
          <cell r="X111">
            <v>91.796513759509622</v>
          </cell>
          <cell r="Y111">
            <v>90.878548621914518</v>
          </cell>
          <cell r="Z111">
            <v>90.424155878804939</v>
          </cell>
          <cell r="AA111">
            <v>89.972035099410917</v>
          </cell>
        </row>
        <row r="115">
          <cell r="F115">
            <v>0</v>
          </cell>
          <cell r="G115">
            <v>985313.37444779661</v>
          </cell>
          <cell r="H115">
            <v>7243720.2320728898</v>
          </cell>
          <cell r="I115">
            <v>17350617.651476845</v>
          </cell>
          <cell r="J115">
            <v>26927386.887487922</v>
          </cell>
          <cell r="K115">
            <v>36000588.849374324</v>
          </cell>
          <cell r="L115">
            <v>44283965.757168971</v>
          </cell>
          <cell r="M115">
            <v>51862079.684371732</v>
          </cell>
          <cell r="N115">
            <v>58674133.445228226</v>
          </cell>
          <cell r="O115">
            <v>64838737.868809029</v>
          </cell>
          <cell r="P115">
            <v>70673892.74781394</v>
          </cell>
          <cell r="Q115">
            <v>76194941.618456811</v>
          </cell>
          <cell r="R115">
            <v>81439482.834379271</v>
          </cell>
          <cell r="S115">
            <v>86402580.972223282</v>
          </cell>
          <cell r="T115">
            <v>91060410.487918347</v>
          </cell>
          <cell r="U115">
            <v>95426534.663876474</v>
          </cell>
          <cell r="V115">
            <v>99497838.610264003</v>
          </cell>
          <cell r="W115">
            <v>103297735.89005074</v>
          </cell>
          <cell r="X115">
            <v>106797750.293993</v>
          </cell>
          <cell r="Y115">
            <v>110029098.39904919</v>
          </cell>
          <cell r="Z115">
            <v>113160414.3693223</v>
          </cell>
          <cell r="AA115">
            <v>116091247.5075379</v>
          </cell>
        </row>
        <row r="120">
          <cell r="F120" t="e">
            <v>#DIV/0!</v>
          </cell>
          <cell r="G120">
            <v>158.39902308376031</v>
          </cell>
          <cell r="H120">
            <v>148.65111699043518</v>
          </cell>
          <cell r="I120">
            <v>146.50107301405592</v>
          </cell>
          <cell r="J120">
            <v>145.47230641559153</v>
          </cell>
          <cell r="K120">
            <v>144.59653242236581</v>
          </cell>
          <cell r="L120">
            <v>144.26734800807438</v>
          </cell>
          <cell r="M120">
            <v>144.15934394962295</v>
          </cell>
          <cell r="N120">
            <v>144.28338231919665</v>
          </cell>
          <cell r="O120">
            <v>144.50531458057799</v>
          </cell>
          <cell r="P120">
            <v>144.81139727861319</v>
          </cell>
          <cell r="Q120">
            <v>145.17101426700137</v>
          </cell>
          <cell r="R120">
            <v>145.44326720131431</v>
          </cell>
          <cell r="S120">
            <v>145.63046916614837</v>
          </cell>
          <cell r="T120">
            <v>145.69497061588919</v>
          </cell>
          <cell r="U120">
            <v>145.66006322323517</v>
          </cell>
          <cell r="V120">
            <v>145.51814391866466</v>
          </cell>
          <cell r="W120">
            <v>145.29552180824274</v>
          </cell>
          <cell r="X120">
            <v>144.94515099393735</v>
          </cell>
          <cell r="Y120">
            <v>144.49631779518123</v>
          </cell>
          <cell r="Z120">
            <v>144.11650987020127</v>
          </cell>
          <cell r="AA120">
            <v>143.65997602779854</v>
          </cell>
        </row>
        <row r="165">
          <cell r="F165">
            <v>0</v>
          </cell>
          <cell r="G165">
            <v>227359.52541784555</v>
          </cell>
          <cell r="H165">
            <v>1669876.5050187239</v>
          </cell>
          <cell r="I165">
            <v>3955157.3854556512</v>
          </cell>
          <cell r="J165">
            <v>6057445.2971303519</v>
          </cell>
          <cell r="K165">
            <v>7988900.3286248595</v>
          </cell>
          <cell r="L165">
            <v>9693964.5272054095</v>
          </cell>
          <cell r="M165">
            <v>11198541.549710117</v>
          </cell>
          <cell r="N165">
            <v>12495352.975632707</v>
          </cell>
          <cell r="O165">
            <v>13616547.087753005</v>
          </cell>
          <cell r="P165">
            <v>14634441.540181831</v>
          </cell>
          <cell r="Q165">
            <v>15555149.006427204</v>
          </cell>
          <cell r="R165">
            <v>16387201.036256997</v>
          </cell>
          <cell r="S165">
            <v>17131808.990774032</v>
          </cell>
          <cell r="T165">
            <v>17787099.879927006</v>
          </cell>
          <cell r="U165">
            <v>18358408.111059383</v>
          </cell>
          <cell r="V165">
            <v>18848395.377349604</v>
          </cell>
          <cell r="W165">
            <v>19264129.19087702</v>
          </cell>
          <cell r="X165">
            <v>19601317.678778324</v>
          </cell>
          <cell r="Y165">
            <v>19868200.09539922</v>
          </cell>
          <cell r="Z165">
            <v>20098638.277268056</v>
          </cell>
          <cell r="AA165">
            <v>20275650.161188848</v>
          </cell>
        </row>
        <row r="166">
          <cell r="F166">
            <v>0</v>
          </cell>
          <cell r="G166">
            <v>465042.66974166897</v>
          </cell>
          <cell r="H166">
            <v>3295041.4933824339</v>
          </cell>
          <cell r="I166">
            <v>7690816.8312423611</v>
          </cell>
          <cell r="J166">
            <v>11650837.224077076</v>
          </cell>
          <cell r="K166">
            <v>15199935.815629018</v>
          </cell>
          <cell r="L166">
            <v>18235361.574216954</v>
          </cell>
          <cell r="M166">
            <v>20813995.514496278</v>
          </cell>
          <cell r="N166">
            <v>22935897.218151562</v>
          </cell>
          <cell r="O166">
            <v>24668538.110448837</v>
          </cell>
          <cell r="P166">
            <v>26148932.215671599</v>
          </cell>
          <cell r="Q166">
            <v>27392346.398280293</v>
          </cell>
          <cell r="R166">
            <v>28418402.619187012</v>
          </cell>
          <cell r="S166">
            <v>29233629.198574059</v>
          </cell>
          <cell r="T166">
            <v>29839764.060102135</v>
          </cell>
          <cell r="U166">
            <v>30250979.009268206</v>
          </cell>
          <cell r="V166">
            <v>30476309.092981432</v>
          </cell>
          <cell r="W166">
            <v>30532443.848233033</v>
          </cell>
          <cell r="X166">
            <v>30417899.737861037</v>
          </cell>
          <cell r="Y166">
            <v>30151229.073998164</v>
          </cell>
          <cell r="Z166">
            <v>29783458.300774764</v>
          </cell>
          <cell r="AA166">
            <v>29293488.323430665</v>
          </cell>
        </row>
        <row r="167">
          <cell r="F167">
            <v>0</v>
          </cell>
          <cell r="G167">
            <v>231987.02564738685</v>
          </cell>
          <cell r="H167">
            <v>1805954.2634678632</v>
          </cell>
          <cell r="I167">
            <v>4562976.2169155814</v>
          </cell>
          <cell r="J167">
            <v>7448476.254255427</v>
          </cell>
          <cell r="K167">
            <v>10448683.747211244</v>
          </cell>
          <cell r="L167">
            <v>13452320.519975292</v>
          </cell>
          <cell r="M167">
            <v>16454694.639045741</v>
          </cell>
          <cell r="N167">
            <v>19407260.017942507</v>
          </cell>
          <cell r="O167">
            <v>22320462.01586036</v>
          </cell>
          <cell r="P167">
            <v>25281292.173058517</v>
          </cell>
          <cell r="Q167">
            <v>28282490.921100132</v>
          </cell>
          <cell r="R167">
            <v>31331535.60068316</v>
          </cell>
          <cell r="S167">
            <v>34416033.13582433</v>
          </cell>
          <cell r="T167">
            <v>37513704.66126702</v>
          </cell>
          <cell r="U167">
            <v>40617669.548028819</v>
          </cell>
          <cell r="V167">
            <v>43712845.558832556</v>
          </cell>
          <cell r="W167">
            <v>46797339.013660066</v>
          </cell>
          <cell r="X167">
            <v>49850672.599714637</v>
          </cell>
          <cell r="Y167">
            <v>52875288.417889312</v>
          </cell>
          <cell r="Z167">
            <v>55940839.129561558</v>
          </cell>
          <cell r="AA167">
            <v>58991902.534636766</v>
          </cell>
        </row>
        <row r="168">
          <cell r="F168">
            <v>0</v>
          </cell>
          <cell r="G168">
            <v>60924.153640895172</v>
          </cell>
          <cell r="H168">
            <v>472847.97020386934</v>
          </cell>
          <cell r="I168">
            <v>1141667.2178632517</v>
          </cell>
          <cell r="J168">
            <v>1770628.1120250684</v>
          </cell>
          <cell r="K168">
            <v>2363068.9579091999</v>
          </cell>
          <cell r="L168">
            <v>2902319.1357713132</v>
          </cell>
          <cell r="M168">
            <v>3394847.9811196015</v>
          </cell>
          <cell r="N168">
            <v>3835623.233501453</v>
          </cell>
          <cell r="O168">
            <v>4233190.6547468267</v>
          </cell>
          <cell r="P168">
            <v>4609226.8189019952</v>
          </cell>
          <cell r="Q168">
            <v>4964955.2926491648</v>
          </cell>
          <cell r="R168">
            <v>5302343.5782520883</v>
          </cell>
          <cell r="S168">
            <v>5621109.6470508734</v>
          </cell>
          <cell r="T168">
            <v>5919841.8866222063</v>
          </cell>
          <cell r="U168">
            <v>6199477.9955200497</v>
          </cell>
          <cell r="V168">
            <v>6460288.5811004043</v>
          </cell>
          <cell r="W168">
            <v>6703823.8372806218</v>
          </cell>
          <cell r="X168">
            <v>6927860.2776389942</v>
          </cell>
          <cell r="Y168">
            <v>7134380.8117625043</v>
          </cell>
          <cell r="Z168">
            <v>7337478.6617179327</v>
          </cell>
          <cell r="AA168">
            <v>7530206.4882816281</v>
          </cell>
        </row>
        <row r="170">
          <cell r="F170">
            <v>0</v>
          </cell>
          <cell r="G170">
            <v>0.10449976426703612</v>
          </cell>
          <cell r="H170">
            <v>0.10966574463432593</v>
          </cell>
          <cell r="I170">
            <v>0.11584829816193316</v>
          </cell>
          <cell r="J170">
            <v>0.12220827514472438</v>
          </cell>
          <cell r="K170">
            <v>0.12862952156566201</v>
          </cell>
          <cell r="L170">
            <v>0.13514646783129849</v>
          </cell>
          <cell r="M170">
            <v>0.14173193143033525</v>
          </cell>
          <cell r="N170">
            <v>0.14838738782048017</v>
          </cell>
          <cell r="O170">
            <v>0.15510102175065235</v>
          </cell>
          <cell r="P170">
            <v>0.16185810318119678</v>
          </cell>
          <cell r="Q170">
            <v>0.16866200000897444</v>
          </cell>
          <cell r="R170">
            <v>0.17551345218248748</v>
          </cell>
          <cell r="S170">
            <v>0.18241839953458183</v>
          </cell>
          <cell r="T170">
            <v>0.18934975364713033</v>
          </cell>
          <cell r="U170">
            <v>0.19631528842096171</v>
          </cell>
          <cell r="V170">
            <v>0.2032930546982018</v>
          </cell>
          <cell r="W170">
            <v>0.21029304736541485</v>
          </cell>
          <cell r="X170">
            <v>0.21731740714948941</v>
          </cell>
          <cell r="Y170">
            <v>0.22437710711335959</v>
          </cell>
          <cell r="Z170">
            <v>0.23139329325184319</v>
          </cell>
          <cell r="AA170">
            <v>0.23843537635669373</v>
          </cell>
        </row>
        <row r="421">
          <cell r="F421">
            <v>0</v>
          </cell>
          <cell r="G421">
            <v>0.1776418712302609</v>
          </cell>
          <cell r="H421">
            <v>0.18272333217780459</v>
          </cell>
          <cell r="I421">
            <v>0.18267345698822141</v>
          </cell>
          <cell r="J421">
            <v>0.18214550951263564</v>
          </cell>
          <cell r="K421">
            <v>0.18164182514363333</v>
          </cell>
          <cell r="L421">
            <v>0.1811068674417862</v>
          </cell>
          <cell r="M421">
            <v>0.1806657676739504</v>
          </cell>
          <cell r="N421">
            <v>0.18030900241038031</v>
          </cell>
          <cell r="O421">
            <v>0.18008665872954466</v>
          </cell>
          <cell r="P421">
            <v>0.18002821921946185</v>
          </cell>
          <cell r="Q421">
            <v>0.18013940662561934</v>
          </cell>
          <cell r="R421">
            <v>0.18026739863361999</v>
          </cell>
          <cell r="S421">
            <v>0.18037907469428646</v>
          </cell>
          <cell r="T421">
            <v>0.18052972861518243</v>
          </cell>
          <cell r="U421">
            <v>0.18070972321889342</v>
          </cell>
          <cell r="V421">
            <v>0.18099230676123945</v>
          </cell>
          <cell r="W421">
            <v>0.18138034322503915</v>
          </cell>
          <cell r="X421">
            <v>0.18171351965030327</v>
          </cell>
          <cell r="Y421">
            <v>0.18196936095753086</v>
          </cell>
          <cell r="Z421">
            <v>0.18215901892540115</v>
          </cell>
          <cell r="AA421">
            <v>0.18232106163402886</v>
          </cell>
        </row>
        <row r="445">
          <cell r="F445">
            <v>0</v>
          </cell>
          <cell r="G445">
            <v>350065.82317021862</v>
          </cell>
          <cell r="H445">
            <v>7941580.1890088301</v>
          </cell>
          <cell r="I445">
            <v>19016983.843656782</v>
          </cell>
          <cell r="J445">
            <v>29428215.626792111</v>
          </cell>
          <cell r="K445">
            <v>39235275.989075318</v>
          </cell>
          <cell r="L445">
            <v>48120781.897081204</v>
          </cell>
          <cell r="M445">
            <v>56218214.636067636</v>
          </cell>
          <cell r="N445">
            <v>63476846.8128158</v>
          </cell>
          <cell r="O445">
            <v>70059549.954207689</v>
          </cell>
          <cell r="P445">
            <v>76339770.340177104</v>
          </cell>
          <cell r="Q445">
            <v>82354269.426135108</v>
          </cell>
          <cell r="R445">
            <v>88085302.299725413</v>
          </cell>
          <cell r="S445">
            <v>93511305.641806781</v>
          </cell>
          <cell r="T445">
            <v>98634667.157826066</v>
          </cell>
          <cell r="U445">
            <v>103467016.00108355</v>
          </cell>
          <cell r="V445">
            <v>108050059.96697518</v>
          </cell>
          <cell r="W445">
            <v>112417072.74064109</v>
          </cell>
          <cell r="X445">
            <v>116439570.57993409</v>
          </cell>
          <cell r="Y445">
            <v>120131548.3344496</v>
          </cell>
          <cell r="Z445">
            <v>123679140.37624571</v>
          </cell>
          <cell r="AA445">
            <v>126995276.95195872</v>
          </cell>
        </row>
        <row r="454">
          <cell r="F454">
            <v>400</v>
          </cell>
          <cell r="G454">
            <v>400</v>
          </cell>
          <cell r="H454">
            <v>400</v>
          </cell>
          <cell r="I454">
            <v>400</v>
          </cell>
          <cell r="J454">
            <v>400</v>
          </cell>
          <cell r="K454">
            <v>400</v>
          </cell>
          <cell r="L454">
            <v>400</v>
          </cell>
          <cell r="M454">
            <v>400</v>
          </cell>
          <cell r="N454">
            <v>400</v>
          </cell>
          <cell r="O454">
            <v>400</v>
          </cell>
          <cell r="P454">
            <v>400</v>
          </cell>
          <cell r="Q454">
            <v>400</v>
          </cell>
          <cell r="R454">
            <v>400</v>
          </cell>
          <cell r="S454">
            <v>400</v>
          </cell>
          <cell r="T454">
            <v>400</v>
          </cell>
          <cell r="U454">
            <v>400</v>
          </cell>
          <cell r="V454">
            <v>400</v>
          </cell>
          <cell r="W454">
            <v>400</v>
          </cell>
          <cell r="X454">
            <v>400</v>
          </cell>
          <cell r="Y454">
            <v>400</v>
          </cell>
          <cell r="Z454">
            <v>400</v>
          </cell>
          <cell r="AA454">
            <v>400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row>
        <row r="458">
          <cell r="F458">
            <v>280</v>
          </cell>
          <cell r="G458">
            <v>281.39999999999998</v>
          </cell>
          <cell r="H458">
            <v>282.80699999999996</v>
          </cell>
          <cell r="I458">
            <v>284.22103499999992</v>
          </cell>
          <cell r="J458">
            <v>285.64214017499989</v>
          </cell>
          <cell r="K458">
            <v>287.07035087587485</v>
          </cell>
          <cell r="L458">
            <v>288.50570263025418</v>
          </cell>
          <cell r="M458">
            <v>289.94823114340539</v>
          </cell>
          <cell r="N458">
            <v>291.39797229912239</v>
          </cell>
          <cell r="O458">
            <v>292.85496216061796</v>
          </cell>
          <cell r="P458">
            <v>294.31923697142099</v>
          </cell>
          <cell r="Q458">
            <v>295.79083315627804</v>
          </cell>
          <cell r="R458">
            <v>297.26978732205941</v>
          </cell>
          <cell r="S458">
            <v>298.7561362586697</v>
          </cell>
          <cell r="T458">
            <v>300.24991693996304</v>
          </cell>
          <cell r="U458">
            <v>301.75116652466284</v>
          </cell>
          <cell r="V458">
            <v>303.25992235728614</v>
          </cell>
          <cell r="W458">
            <v>304.77622196907254</v>
          </cell>
          <cell r="X458">
            <v>306.30010307891786</v>
          </cell>
          <cell r="Y458">
            <v>307.83160359431241</v>
          </cell>
          <cell r="Z458">
            <v>308.60118260329818</v>
          </cell>
          <cell r="AA458">
            <v>309.37268555980643</v>
          </cell>
        </row>
        <row r="459">
          <cell r="F459">
            <v>135</v>
          </cell>
          <cell r="G459">
            <v>133.64999999999998</v>
          </cell>
          <cell r="H459">
            <v>131.22600987742283</v>
          </cell>
          <cell r="I459">
            <v>128.83713455729719</v>
          </cell>
          <cell r="J459">
            <v>126.50043465764861</v>
          </cell>
          <cell r="K459">
            <v>124.19758504253727</v>
          </cell>
          <cell r="L459">
            <v>121.94503196067384</v>
          </cell>
          <cell r="M459">
            <v>119.72511018194342</v>
          </cell>
          <cell r="N459">
            <v>117.55367370977363</v>
          </cell>
          <cell r="O459">
            <v>115.41369345602901</v>
          </cell>
          <cell r="P459">
            <v>113.32045250617819</v>
          </cell>
          <cell r="Q459">
            <v>111.25753500597875</v>
          </cell>
          <cell r="R459">
            <v>109.2396736822468</v>
          </cell>
          <cell r="S459">
            <v>107.25104383148891</v>
          </cell>
          <cell r="T459">
            <v>105.30584764081462</v>
          </cell>
          <cell r="U459">
            <v>103.38883026957066</v>
          </cell>
          <cell r="V459">
            <v>101.51368247040682</v>
          </cell>
          <cell r="W459">
            <v>99.665698744199318</v>
          </cell>
          <cell r="X459">
            <v>97.858076826386437</v>
          </cell>
          <cell r="Y459">
            <v>96.076640777055417</v>
          </cell>
          <cell r="Z459">
            <v>94.810547982945664</v>
          </cell>
          <cell r="AA459">
            <v>93.554714200757587</v>
          </cell>
        </row>
        <row r="462">
          <cell r="F462">
            <v>300</v>
          </cell>
          <cell r="G462">
            <v>301.49999999999994</v>
          </cell>
          <cell r="H462">
            <v>303.00749999999994</v>
          </cell>
          <cell r="I462">
            <v>304.52253749999988</v>
          </cell>
          <cell r="J462">
            <v>306.04515018749987</v>
          </cell>
          <cell r="K462">
            <v>307.57537593843733</v>
          </cell>
          <cell r="L462">
            <v>309.11325281812947</v>
          </cell>
          <cell r="M462">
            <v>310.65881908222008</v>
          </cell>
          <cell r="N462">
            <v>312.21211317763112</v>
          </cell>
          <cell r="O462">
            <v>313.77317374351924</v>
          </cell>
          <cell r="P462">
            <v>315.34203961223682</v>
          </cell>
          <cell r="Q462">
            <v>316.91874981029798</v>
          </cell>
          <cell r="R462">
            <v>318.50334355934945</v>
          </cell>
          <cell r="S462">
            <v>320.09586027714619</v>
          </cell>
          <cell r="T462">
            <v>321.69633957853188</v>
          </cell>
          <cell r="U462">
            <v>323.30482127642449</v>
          </cell>
          <cell r="V462">
            <v>324.92134538280658</v>
          </cell>
          <cell r="W462">
            <v>326.54595210972059</v>
          </cell>
          <cell r="X462">
            <v>328.17868187026914</v>
          </cell>
          <cell r="Y462">
            <v>329.81957527962044</v>
          </cell>
          <cell r="Z462">
            <v>330.64412421781947</v>
          </cell>
          <cell r="AA462">
            <v>331.47073452836401</v>
          </cell>
        </row>
        <row r="463">
          <cell r="F463">
            <v>165</v>
          </cell>
          <cell r="G463">
            <v>163.35000000000002</v>
          </cell>
          <cell r="H463">
            <v>160.38734540573904</v>
          </cell>
          <cell r="I463">
            <v>157.46760890336327</v>
          </cell>
          <cell r="J463">
            <v>154.61164235934834</v>
          </cell>
          <cell r="K463">
            <v>151.79704838532336</v>
          </cell>
          <cell r="L463">
            <v>149.04392795193473</v>
          </cell>
          <cell r="M463">
            <v>146.3306902223753</v>
          </cell>
          <cell r="N463">
            <v>143.67671231194555</v>
          </cell>
          <cell r="O463">
            <v>141.06118089070213</v>
          </cell>
          <cell r="P463">
            <v>138.50277528532891</v>
          </cell>
          <cell r="Q463">
            <v>135.98143167397404</v>
          </cell>
          <cell r="R463">
            <v>133.51515672274607</v>
          </cell>
          <cell r="S463">
            <v>131.08460912737533</v>
          </cell>
          <cell r="T463">
            <v>128.7071471165512</v>
          </cell>
          <cell r="U463">
            <v>126.36412588503079</v>
          </cell>
          <cell r="V463">
            <v>124.07227857494166</v>
          </cell>
          <cell r="W463">
            <v>121.81363179846581</v>
          </cell>
          <cell r="X463">
            <v>119.60431612113898</v>
          </cell>
          <cell r="Y463">
            <v>117.42700539417881</v>
          </cell>
          <cell r="Z463">
            <v>115.87955864582244</v>
          </cell>
          <cell r="AA463">
            <v>114.3446506898148</v>
          </cell>
        </row>
        <row r="469">
          <cell r="F469">
            <v>40</v>
          </cell>
          <cell r="G469">
            <v>40.599999999999994</v>
          </cell>
          <cell r="H469">
            <v>41.208999999999989</v>
          </cell>
          <cell r="I469">
            <v>41.827134999999984</v>
          </cell>
          <cell r="J469">
            <v>42.454542024999981</v>
          </cell>
          <cell r="K469">
            <v>43.091360155374979</v>
          </cell>
          <cell r="L469">
            <v>43.737730557705596</v>
          </cell>
          <cell r="M469">
            <v>44.393796516071177</v>
          </cell>
          <cell r="N469">
            <v>45.059703463812241</v>
          </cell>
          <cell r="O469">
            <v>45.735599015769424</v>
          </cell>
          <cell r="P469">
            <v>46.421633001005958</v>
          </cell>
          <cell r="Q469">
            <v>47.117957496021042</v>
          </cell>
          <cell r="R469">
            <v>47.824726858461354</v>
          </cell>
          <cell r="S469">
            <v>48.542097761338269</v>
          </cell>
          <cell r="T469">
            <v>49.270229227758335</v>
          </cell>
          <cell r="U469">
            <v>50.009282666174705</v>
          </cell>
          <cell r="V469">
            <v>50.759421906167319</v>
          </cell>
          <cell r="W469">
            <v>51.520813234759821</v>
          </cell>
          <cell r="X469">
            <v>52.293625433281214</v>
          </cell>
          <cell r="Y469">
            <v>53.078029814780429</v>
          </cell>
          <cell r="Z469">
            <v>53.608810112928232</v>
          </cell>
          <cell r="AA469">
            <v>54.144898214057513</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row>
        <row r="474">
          <cell r="F474">
            <v>5</v>
          </cell>
          <cell r="G474">
            <v>5.05</v>
          </cell>
          <cell r="H474">
            <v>5.1005000000000003</v>
          </cell>
          <cell r="I474">
            <v>5.1515050000000002</v>
          </cell>
          <cell r="J474">
            <v>5.2030200500000001</v>
          </cell>
          <cell r="K474">
            <v>5.2550502505000001</v>
          </cell>
          <cell r="L474">
            <v>5.3076007530050004</v>
          </cell>
          <cell r="M474">
            <v>5.3606767605350507</v>
          </cell>
          <cell r="N474">
            <v>5.4142835281404009</v>
          </cell>
          <cell r="O474">
            <v>5.4684263634218047</v>
          </cell>
          <cell r="P474">
            <v>5.5231106270560231</v>
          </cell>
          <cell r="Q474">
            <v>5.5783417333265835</v>
          </cell>
          <cell r="R474">
            <v>5.6341251506598491</v>
          </cell>
          <cell r="S474">
            <v>5.6904664021664475</v>
          </cell>
          <cell r="T474">
            <v>5.7473710661881121</v>
          </cell>
          <cell r="U474">
            <v>5.8048447768499933</v>
          </cell>
          <cell r="V474">
            <v>5.8628932246184933</v>
          </cell>
          <cell r="W474">
            <v>5.9215221568646781</v>
          </cell>
          <cell r="X474">
            <v>5.9807373784333251</v>
          </cell>
          <cell r="Y474">
            <v>6.0405447522176585</v>
          </cell>
          <cell r="Z474">
            <v>6.1009501997398354</v>
          </cell>
          <cell r="AA474">
            <v>6.1619597017372341</v>
          </cell>
        </row>
        <row r="475">
          <cell r="F475">
            <v>10</v>
          </cell>
          <cell r="G475">
            <v>10.1</v>
          </cell>
          <cell r="H475">
            <v>10.201000000000001</v>
          </cell>
          <cell r="I475">
            <v>10.30301</v>
          </cell>
          <cell r="J475">
            <v>10.4060401</v>
          </cell>
          <cell r="K475">
            <v>10.510100501</v>
          </cell>
          <cell r="L475">
            <v>10.615201506010001</v>
          </cell>
          <cell r="M475">
            <v>10.721353521070101</v>
          </cell>
          <cell r="N475">
            <v>10.828567056280802</v>
          </cell>
          <cell r="O475">
            <v>10.936852726843609</v>
          </cell>
          <cell r="P475">
            <v>11.046221254112046</v>
          </cell>
          <cell r="Q475">
            <v>11.156683466653167</v>
          </cell>
          <cell r="R475">
            <v>11.268250301319698</v>
          </cell>
          <cell r="S475">
            <v>11.380932804332895</v>
          </cell>
          <cell r="T475">
            <v>11.494742132376224</v>
          </cell>
          <cell r="U475">
            <v>11.609689553699987</v>
          </cell>
          <cell r="V475">
            <v>11.725786449236987</v>
          </cell>
          <cell r="W475">
            <v>11.843044313729356</v>
          </cell>
          <cell r="X475">
            <v>11.96147475686665</v>
          </cell>
          <cell r="Y475">
            <v>12.081089504435317</v>
          </cell>
          <cell r="Z475">
            <v>12.201900399479671</v>
          </cell>
          <cell r="AA475">
            <v>12.323919403474468</v>
          </cell>
        </row>
        <row r="479">
          <cell r="F479">
            <v>10</v>
          </cell>
          <cell r="G479">
            <v>10.149999999999999</v>
          </cell>
          <cell r="H479">
            <v>10.302249999999997</v>
          </cell>
          <cell r="I479">
            <v>10.456783749999996</v>
          </cell>
          <cell r="J479">
            <v>10.613635506249995</v>
          </cell>
          <cell r="K479">
            <v>10.772840038843745</v>
          </cell>
          <cell r="L479">
            <v>10.934432639426399</v>
          </cell>
          <cell r="M479">
            <v>11.098449129017794</v>
          </cell>
          <cell r="N479">
            <v>11.26492586595306</v>
          </cell>
          <cell r="O479">
            <v>11.433899753942356</v>
          </cell>
          <cell r="P479">
            <v>11.605408250251489</v>
          </cell>
          <cell r="Q479">
            <v>11.77948937400526</v>
          </cell>
          <cell r="R479">
            <v>11.956181714615338</v>
          </cell>
          <cell r="S479">
            <v>12.135524440334567</v>
          </cell>
          <cell r="T479">
            <v>12.317557306939584</v>
          </cell>
          <cell r="U479">
            <v>12.502320666543676</v>
          </cell>
          <cell r="V479">
            <v>12.68985547654183</v>
          </cell>
          <cell r="W479">
            <v>12.880203308689955</v>
          </cell>
          <cell r="X479">
            <v>13.073406358320304</v>
          </cell>
          <cell r="Y479">
            <v>13.269507453695107</v>
          </cell>
          <cell r="Z479">
            <v>13.402202528232058</v>
          </cell>
          <cell r="AA479">
            <v>13.536224553514378</v>
          </cell>
        </row>
        <row r="480">
          <cell r="F480">
            <v>15</v>
          </cell>
          <cell r="G480">
            <v>15.224999999999998</v>
          </cell>
          <cell r="H480">
            <v>15.453374999999996</v>
          </cell>
          <cell r="I480">
            <v>15.685175624999994</v>
          </cell>
          <cell r="J480">
            <v>15.920453259374993</v>
          </cell>
          <cell r="K480">
            <v>16.159260058265616</v>
          </cell>
          <cell r="L480">
            <v>16.4016489591396</v>
          </cell>
          <cell r="M480">
            <v>16.647673693526691</v>
          </cell>
          <cell r="N480">
            <v>16.89738879892959</v>
          </cell>
          <cell r="O480">
            <v>17.150849630913534</v>
          </cell>
          <cell r="P480">
            <v>17.408112375377236</v>
          </cell>
          <cell r="Q480">
            <v>17.669234061007892</v>
          </cell>
          <cell r="R480">
            <v>17.934272571923007</v>
          </cell>
          <cell r="S480">
            <v>18.203286660501849</v>
          </cell>
          <cell r="T480">
            <v>18.476335960409376</v>
          </cell>
          <cell r="U480">
            <v>18.753480999815515</v>
          </cell>
          <cell r="V480">
            <v>19.034783214812748</v>
          </cell>
          <cell r="W480">
            <v>19.320304963034939</v>
          </cell>
          <cell r="X480">
            <v>19.610109537480461</v>
          </cell>
          <cell r="Y480">
            <v>19.904261180542665</v>
          </cell>
          <cell r="Z480">
            <v>20.103303792348093</v>
          </cell>
          <cell r="AA480">
            <v>20.304336830271573</v>
          </cell>
        </row>
        <row r="485">
          <cell r="F485">
            <v>0</v>
          </cell>
          <cell r="G485">
            <v>92757.095697247016</v>
          </cell>
          <cell r="H485">
            <v>729592.54380721808</v>
          </cell>
          <cell r="I485">
            <v>1798939.6784069298</v>
          </cell>
          <cell r="J485">
            <v>2860835.0616652193</v>
          </cell>
          <cell r="K485">
            <v>3916902.3742967821</v>
          </cell>
          <cell r="L485">
            <v>4917982.1895521674</v>
          </cell>
          <cell r="M485">
            <v>5871031.5026224507</v>
          </cell>
          <cell r="N485">
            <v>6761018.4238869045</v>
          </cell>
          <cell r="O485">
            <v>7600412.676652927</v>
          </cell>
          <cell r="P485">
            <v>8423917.1010873523</v>
          </cell>
          <cell r="Q485">
            <v>9232484.8082175776</v>
          </cell>
          <cell r="R485">
            <v>10028789.883056764</v>
          </cell>
          <cell r="S485">
            <v>10810293.954947727</v>
          </cell>
          <cell r="T485">
            <v>11579594.727260832</v>
          </cell>
          <cell r="U485">
            <v>12336852.657571642</v>
          </cell>
          <cell r="V485">
            <v>13086401.178461067</v>
          </cell>
          <cell r="W485">
            <v>13829780.935316801</v>
          </cell>
          <cell r="X485">
            <v>14558551.899625162</v>
          </cell>
          <cell r="Y485">
            <v>15273464.199336138</v>
          </cell>
          <cell r="Z485">
            <v>15910452.520008976</v>
          </cell>
          <cell r="AA485">
            <v>16536861.914618915</v>
          </cell>
        </row>
        <row r="488">
          <cell r="F488" t="e">
            <v>#DIV/0!</v>
          </cell>
          <cell r="G488">
            <v>14.911634941284595</v>
          </cell>
          <cell r="H488">
            <v>14.972243972735562</v>
          </cell>
          <cell r="I488">
            <v>15.189464632790372</v>
          </cell>
          <cell r="J488">
            <v>15.455353184991338</v>
          </cell>
          <cell r="K488">
            <v>15.732256589744352</v>
          </cell>
          <cell r="L488">
            <v>16.021696248438975</v>
          </cell>
          <cell r="M488">
            <v>16.319516202908218</v>
          </cell>
          <cell r="N488">
            <v>16.625769292893423</v>
          </cell>
          <cell r="O488">
            <v>16.938948241160727</v>
          </cell>
          <cell r="P488">
            <v>17.260676588461969</v>
          </cell>
          <cell r="Q488">
            <v>17.59026459427022</v>
          </cell>
          <cell r="R488">
            <v>17.910476784750816</v>
          </cell>
          <cell r="S488">
            <v>18.220615203487082</v>
          </cell>
          <cell r="T488">
            <v>18.527137144368691</v>
          </cell>
          <cell r="U488">
            <v>18.831101269758964</v>
          </cell>
          <cell r="V488">
            <v>19.139197762113355</v>
          </cell>
          <cell r="W488">
            <v>19.452558375813158</v>
          </cell>
          <cell r="X488">
            <v>19.758763621287006</v>
          </cell>
          <cell r="Y488">
            <v>20.057960747587739</v>
          </cell>
          <cell r="Z488">
            <v>20.262906427292666</v>
          </cell>
          <cell r="AA488">
            <v>20.463947431307538</v>
          </cell>
        </row>
        <row r="489">
          <cell r="F489">
            <v>1</v>
          </cell>
          <cell r="G489">
            <v>1</v>
          </cell>
          <cell r="H489">
            <v>1</v>
          </cell>
          <cell r="I489">
            <v>1</v>
          </cell>
          <cell r="J489">
            <v>1</v>
          </cell>
          <cell r="K489">
            <v>1</v>
          </cell>
          <cell r="L489">
            <v>1</v>
          </cell>
          <cell r="M489">
            <v>1</v>
          </cell>
          <cell r="N489">
            <v>1</v>
          </cell>
          <cell r="O489">
            <v>1</v>
          </cell>
          <cell r="P489">
            <v>1</v>
          </cell>
          <cell r="Q489">
            <v>1</v>
          </cell>
          <cell r="R489">
            <v>1</v>
          </cell>
          <cell r="S489">
            <v>1</v>
          </cell>
          <cell r="T489">
            <v>1</v>
          </cell>
          <cell r="U489">
            <v>1</v>
          </cell>
          <cell r="V489">
            <v>1</v>
          </cell>
          <cell r="W489">
            <v>1</v>
          </cell>
          <cell r="X489">
            <v>1</v>
          </cell>
          <cell r="Y489">
            <v>1</v>
          </cell>
          <cell r="Z489">
            <v>1</v>
          </cell>
          <cell r="AA489">
            <v>1</v>
          </cell>
        </row>
        <row r="491">
          <cell r="F491">
            <v>0</v>
          </cell>
          <cell r="G491">
            <v>92757.095697247016</v>
          </cell>
          <cell r="H491">
            <v>729592.54380721808</v>
          </cell>
          <cell r="I491">
            <v>1798939.6784069298</v>
          </cell>
          <cell r="J491">
            <v>2860835.0616652193</v>
          </cell>
          <cell r="K491">
            <v>3916902.3742967821</v>
          </cell>
          <cell r="L491">
            <v>4917982.1895521674</v>
          </cell>
          <cell r="M491">
            <v>5871031.5026224507</v>
          </cell>
          <cell r="N491">
            <v>6761018.4238869045</v>
          </cell>
          <cell r="O491">
            <v>7600412.676652927</v>
          </cell>
          <cell r="P491">
            <v>8423917.1010873523</v>
          </cell>
          <cell r="Q491">
            <v>9232484.8082175776</v>
          </cell>
          <cell r="R491">
            <v>10028789.883056764</v>
          </cell>
          <cell r="S491">
            <v>10810293.954947727</v>
          </cell>
          <cell r="T491">
            <v>11579594.727260832</v>
          </cell>
          <cell r="U491">
            <v>12336852.657571642</v>
          </cell>
          <cell r="V491">
            <v>13086401.178461067</v>
          </cell>
          <cell r="W491">
            <v>13829780.935316801</v>
          </cell>
          <cell r="X491">
            <v>14558551.899625162</v>
          </cell>
          <cell r="Y491">
            <v>15273464.199336138</v>
          </cell>
          <cell r="Z491">
            <v>15910452.520008976</v>
          </cell>
          <cell r="AA491">
            <v>16536861.914618915</v>
          </cell>
        </row>
        <row r="494">
          <cell r="F494">
            <v>0.01</v>
          </cell>
          <cell r="G494">
            <v>0.01</v>
          </cell>
          <cell r="H494">
            <v>0.01</v>
          </cell>
          <cell r="I494">
            <v>0.01</v>
          </cell>
          <cell r="J494">
            <v>0.01</v>
          </cell>
          <cell r="K494">
            <v>0.01</v>
          </cell>
          <cell r="L494">
            <v>0.01</v>
          </cell>
          <cell r="M494">
            <v>0.01</v>
          </cell>
          <cell r="N494">
            <v>0.01</v>
          </cell>
          <cell r="O494">
            <v>0.01</v>
          </cell>
          <cell r="P494">
            <v>0.01</v>
          </cell>
          <cell r="Q494">
            <v>0.01</v>
          </cell>
          <cell r="R494">
            <v>0.01</v>
          </cell>
          <cell r="S494">
            <v>0.01</v>
          </cell>
          <cell r="T494">
            <v>0.01</v>
          </cell>
          <cell r="U494">
            <v>0.01</v>
          </cell>
          <cell r="V494">
            <v>0.01</v>
          </cell>
          <cell r="W494">
            <v>0.01</v>
          </cell>
          <cell r="X494">
            <v>0.01</v>
          </cell>
          <cell r="Y494">
            <v>0.01</v>
          </cell>
          <cell r="Z494">
            <v>0.01</v>
          </cell>
          <cell r="AA494">
            <v>0.01</v>
          </cell>
        </row>
        <row r="496">
          <cell r="F496">
            <v>0.04</v>
          </cell>
          <cell r="G496">
            <v>0.04</v>
          </cell>
          <cell r="H496">
            <v>0.04</v>
          </cell>
          <cell r="I496">
            <v>0.04</v>
          </cell>
          <cell r="J496">
            <v>0.04</v>
          </cell>
          <cell r="K496">
            <v>0.04</v>
          </cell>
          <cell r="L496">
            <v>0.04</v>
          </cell>
          <cell r="M496">
            <v>0.04</v>
          </cell>
          <cell r="N496">
            <v>0.04</v>
          </cell>
          <cell r="O496">
            <v>0.04</v>
          </cell>
          <cell r="P496">
            <v>0.04</v>
          </cell>
          <cell r="Q496">
            <v>0.04</v>
          </cell>
          <cell r="R496">
            <v>0.04</v>
          </cell>
          <cell r="S496">
            <v>0.04</v>
          </cell>
          <cell r="T496">
            <v>0.04</v>
          </cell>
          <cell r="U496">
            <v>0.04</v>
          </cell>
          <cell r="V496">
            <v>0.04</v>
          </cell>
          <cell r="W496">
            <v>0.04</v>
          </cell>
          <cell r="X496">
            <v>0.04</v>
          </cell>
          <cell r="Y496">
            <v>0.04</v>
          </cell>
          <cell r="Z496">
            <v>0.04</v>
          </cell>
          <cell r="AA496">
            <v>0.04</v>
          </cell>
        </row>
        <row r="614">
          <cell r="F614">
            <v>0</v>
          </cell>
          <cell r="G614">
            <v>7868.7796534188528</v>
          </cell>
          <cell r="H614">
            <v>194730.17095811377</v>
          </cell>
          <cell r="I614">
            <v>481577.30375471269</v>
          </cell>
          <cell r="J614">
            <v>762885.04526810581</v>
          </cell>
          <cell r="K614">
            <v>1039468.3985681843</v>
          </cell>
          <cell r="L614">
            <v>1294411.4819249026</v>
          </cell>
          <cell r="M614">
            <v>1530492.4867776597</v>
          </cell>
          <cell r="N614">
            <v>1743424.3658083894</v>
          </cell>
          <cell r="O614">
            <v>1937715.3768958899</v>
          </cell>
          <cell r="P614">
            <v>2122328.3568792068</v>
          </cell>
          <cell r="Q614">
            <v>2297936.9665738093</v>
          </cell>
          <cell r="R614">
            <v>2468781.1698299674</v>
          </cell>
          <cell r="S614">
            <v>2634927.551294269</v>
          </cell>
          <cell r="T614">
            <v>2797483.4038815452</v>
          </cell>
          <cell r="U614">
            <v>2956558.1900014463</v>
          </cell>
          <cell r="V614">
            <v>3112971.6367598483</v>
          </cell>
          <cell r="W614">
            <v>3266839.9532404067</v>
          </cell>
          <cell r="X614">
            <v>3418688.5487596313</v>
          </cell>
          <cell r="Y614">
            <v>3568621.2671353542</v>
          </cell>
          <cell r="Z614">
            <v>3701535.9303042535</v>
          </cell>
          <cell r="AA614">
            <v>3832663.2154800231</v>
          </cell>
        </row>
        <row r="619">
          <cell r="F619">
            <v>0.21</v>
          </cell>
          <cell r="G619">
            <v>0.21</v>
          </cell>
          <cell r="H619">
            <v>0.24847535089018385</v>
          </cell>
          <cell r="I619">
            <v>0.29399999999999998</v>
          </cell>
          <cell r="J619">
            <v>0.34786549124625737</v>
          </cell>
          <cell r="K619">
            <v>0.41159999999999991</v>
          </cell>
          <cell r="L619">
            <v>0.48701168774476028</v>
          </cell>
          <cell r="M619">
            <v>0.57623999999999986</v>
          </cell>
          <cell r="N619">
            <v>0.68181636284266434</v>
          </cell>
          <cell r="O619">
            <v>0.80673599999999968</v>
          </cell>
          <cell r="P619">
            <v>0.95454290797972996</v>
          </cell>
          <cell r="Q619">
            <v>1.1294303999999995</v>
          </cell>
          <cell r="R619">
            <v>1.3363600711716219</v>
          </cell>
          <cell r="S619">
            <v>1.5812025599999993</v>
          </cell>
          <cell r="T619">
            <v>1.8709040996402706</v>
          </cell>
          <cell r="U619">
            <v>2.2136835839999986</v>
          </cell>
          <cell r="V619">
            <v>2.6192657394963783</v>
          </cell>
          <cell r="W619">
            <v>3.0991570175999978</v>
          </cell>
          <cell r="X619">
            <v>3.5335826699910542</v>
          </cell>
          <cell r="Y619">
            <v>4.0289041228799976</v>
          </cell>
          <cell r="Z619">
            <v>4.4134433402538802</v>
          </cell>
          <cell r="AA619">
            <v>4.8346849474559965</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row>
        <row r="623">
          <cell r="F623">
            <v>1.0999999999999999E-2</v>
          </cell>
          <cell r="G623">
            <v>1.0999999999999999E-2</v>
          </cell>
          <cell r="H623">
            <v>1.3914021704740868E-2</v>
          </cell>
          <cell r="I623">
            <v>1.7600000000000001E-2</v>
          </cell>
          <cell r="J623">
            <v>2.2262434727585392E-2</v>
          </cell>
          <cell r="K623">
            <v>2.8160000000000004E-2</v>
          </cell>
          <cell r="L623">
            <v>3.5619895564136632E-2</v>
          </cell>
          <cell r="M623">
            <v>4.5056000000000013E-2</v>
          </cell>
          <cell r="N623">
            <v>5.6991832902618618E-2</v>
          </cell>
          <cell r="O623">
            <v>7.2089600000000031E-2</v>
          </cell>
          <cell r="P623">
            <v>9.1186932644189797E-2</v>
          </cell>
          <cell r="Q623">
            <v>0.11534336000000005</v>
          </cell>
          <cell r="R623">
            <v>0.14589909223070369</v>
          </cell>
          <cell r="S623">
            <v>0.1845493760000001</v>
          </cell>
          <cell r="T623">
            <v>0.23343854756912591</v>
          </cell>
          <cell r="U623">
            <v>0.29527900160000015</v>
          </cell>
          <cell r="V623">
            <v>0.36164144283922894</v>
          </cell>
          <cell r="W623">
            <v>0.44291850240000014</v>
          </cell>
          <cell r="X623">
            <v>0.5424621642588433</v>
          </cell>
          <cell r="Y623">
            <v>0.61850202873402516</v>
          </cell>
          <cell r="Z623">
            <v>0.67753502600066795</v>
          </cell>
          <cell r="AA623">
            <v>0.74220243448083012</v>
          </cell>
        </row>
        <row r="624">
          <cell r="F624">
            <v>5.0000000000000002E-5</v>
          </cell>
          <cell r="G624">
            <v>5.0000000000000002E-5</v>
          </cell>
          <cell r="H624">
            <v>6.3245553203367591E-5</v>
          </cell>
          <cell r="I624">
            <v>8.0000000000000007E-5</v>
          </cell>
          <cell r="J624">
            <v>1.0119288512538815E-4</v>
          </cell>
          <cell r="K624">
            <v>1.2800000000000002E-4</v>
          </cell>
          <cell r="L624">
            <v>1.6190861620062104E-4</v>
          </cell>
          <cell r="M624">
            <v>2.0480000000000002E-4</v>
          </cell>
          <cell r="N624">
            <v>2.5905378592099368E-4</v>
          </cell>
          <cell r="O624">
            <v>3.2768000000000006E-4</v>
          </cell>
          <cell r="P624">
            <v>4.1448605747358989E-4</v>
          </cell>
          <cell r="Q624">
            <v>5.2428800000000014E-4</v>
          </cell>
          <cell r="R624">
            <v>6.6317769195774385E-4</v>
          </cell>
          <cell r="S624">
            <v>8.3886080000000025E-4</v>
          </cell>
          <cell r="T624">
            <v>1.0610843071323902E-3</v>
          </cell>
          <cell r="U624">
            <v>1.3421772800000004E-3</v>
          </cell>
          <cell r="V624">
            <v>1.6438247401783131E-3</v>
          </cell>
          <cell r="W624">
            <v>2.01326592E-3</v>
          </cell>
          <cell r="X624">
            <v>2.4657371102674692E-3</v>
          </cell>
          <cell r="Y624">
            <v>2.8113728578819321E-3</v>
          </cell>
          <cell r="Z624">
            <v>3.0797046636393995E-3</v>
          </cell>
          <cell r="AA624">
            <v>3.3736474294583183E-3</v>
          </cell>
        </row>
        <row r="625">
          <cell r="F625" t="e">
            <v>#DIV/0!</v>
          </cell>
          <cell r="G625">
            <v>0.20999999999999996</v>
          </cell>
          <cell r="H625">
            <v>0.24847535089018385</v>
          </cell>
          <cell r="I625">
            <v>0.29399999999999998</v>
          </cell>
          <cell r="J625">
            <v>0.34786549124625737</v>
          </cell>
          <cell r="K625">
            <v>0.41159999999999991</v>
          </cell>
          <cell r="L625">
            <v>0.48701168774476028</v>
          </cell>
          <cell r="M625">
            <v>0.57623999999999986</v>
          </cell>
          <cell r="N625">
            <v>0.68181636284266434</v>
          </cell>
          <cell r="O625">
            <v>0.80673599999999968</v>
          </cell>
          <cell r="P625">
            <v>0.95454290797972996</v>
          </cell>
          <cell r="Q625">
            <v>1.1294303999999995</v>
          </cell>
          <cell r="R625">
            <v>1.3363600711716219</v>
          </cell>
          <cell r="S625">
            <v>1.5812025599999993</v>
          </cell>
          <cell r="T625">
            <v>1.8709040996402706</v>
          </cell>
          <cell r="U625">
            <v>2.2136835839999986</v>
          </cell>
          <cell r="V625">
            <v>2.6192657394963783</v>
          </cell>
          <cell r="W625">
            <v>3.0991570175999983</v>
          </cell>
          <cell r="X625">
            <v>3.5335826699910542</v>
          </cell>
          <cell r="Y625">
            <v>4.0289041228799976</v>
          </cell>
          <cell r="Z625">
            <v>4.4134433402538802</v>
          </cell>
          <cell r="AA625">
            <v>4.8346849474559965</v>
          </cell>
        </row>
        <row r="626">
          <cell r="F626" t="e">
            <v>#DIV/0!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row>
        <row r="627">
          <cell r="F627" t="e">
            <v>#DIV/0!</v>
          </cell>
          <cell r="G627">
            <v>2.3432023169927436E-3</v>
          </cell>
          <cell r="H627">
            <v>2.4965166401046215E-3</v>
          </cell>
          <cell r="I627">
            <v>3.0249366394553404E-3</v>
          </cell>
          <cell r="J627">
            <v>3.7182902154972676E-3</v>
          </cell>
          <cell r="K627">
            <v>4.5778168568797661E-3</v>
          </cell>
          <cell r="L627">
            <v>5.7058668886321474E-3</v>
          </cell>
          <cell r="M627">
            <v>7.1463299251763911E-3</v>
          </cell>
          <cell r="N627">
            <v>8.9978766640234544E-3</v>
          </cell>
          <cell r="O627">
            <v>1.1352170075895108E-2</v>
          </cell>
          <cell r="P627">
            <v>1.4340977169205321E-2</v>
          </cell>
          <cell r="Q627">
            <v>1.8128772627274442E-2</v>
          </cell>
          <cell r="R627">
            <v>2.2956345532478446E-2</v>
          </cell>
          <cell r="S627">
            <v>2.9122946634991584E-2</v>
          </cell>
          <cell r="T627">
            <v>3.691289430447877E-2</v>
          </cell>
          <cell r="U627">
            <v>4.6758708391021565E-2</v>
          </cell>
          <cell r="V627">
            <v>5.7202727719178122E-2</v>
          </cell>
          <cell r="W627">
            <v>6.9831250517735852E-2</v>
          </cell>
          <cell r="X627">
            <v>8.5236941714907921E-2</v>
          </cell>
          <cell r="Y627">
            <v>9.6906271468079633E-2</v>
          </cell>
          <cell r="Z627">
            <v>0.10577842313786723</v>
          </cell>
          <cell r="AA627">
            <v>0.11542509905612797</v>
          </cell>
        </row>
        <row r="628">
          <cell r="F628" t="e">
            <v>#DIV/0!</v>
          </cell>
          <cell r="G628">
            <v>1.2963648439028612E-2</v>
          </cell>
          <cell r="H628">
            <v>1.303711897846214E-2</v>
          </cell>
          <cell r="I628">
            <v>1.5269434193634813E-2</v>
          </cell>
          <cell r="J628">
            <v>1.8480317805749956E-2</v>
          </cell>
          <cell r="K628">
            <v>2.2457739428932776E-2</v>
          </cell>
          <cell r="L628">
            <v>2.7638798324183117E-2</v>
          </cell>
          <cell r="M628">
            <v>3.4154120596345081E-2</v>
          </cell>
          <cell r="N628">
            <v>4.2341174564932402E-2</v>
          </cell>
          <cell r="O628">
            <v>5.2504933307426775E-2</v>
          </cell>
          <cell r="P628">
            <v>6.5150417812450859E-2</v>
          </cell>
          <cell r="Q628">
            <v>8.0822828863857707E-2</v>
          </cell>
          <cell r="R628">
            <v>9.9534865200491832E-2</v>
          </cell>
          <cell r="S628">
            <v>0.12179813002774732</v>
          </cell>
          <cell r="T628">
            <v>0.14839943589432006</v>
          </cell>
          <cell r="U628">
            <v>0.18022325867317135</v>
          </cell>
          <cell r="V628">
            <v>0.21709430327618326</v>
          </cell>
          <cell r="W628">
            <v>0.26121627780431328</v>
          </cell>
          <cell r="X628">
            <v>0.30396559530660022</v>
          </cell>
          <cell r="Y628">
            <v>0.3470019288325315</v>
          </cell>
          <cell r="Z628">
            <v>0.37968649546792255</v>
          </cell>
          <cell r="AA628">
            <v>0.41466315020313266</v>
          </cell>
        </row>
        <row r="717">
          <cell r="F717">
            <v>0</v>
          </cell>
          <cell r="G717">
            <v>418.26411667955455</v>
          </cell>
          <cell r="H717">
            <v>9638.522589380631</v>
          </cell>
          <cell r="I717">
            <v>26751.006151978021</v>
          </cell>
          <cell r="J717">
            <v>49337.02252874332</v>
          </cell>
          <cell r="K717">
            <v>78627.391667021657</v>
          </cell>
          <cell r="L717">
            <v>116321.39098931041</v>
          </cell>
          <cell r="M717">
            <v>164254.72353701195</v>
          </cell>
          <cell r="N717">
            <v>224422.49112382709</v>
          </cell>
          <cell r="O717">
            <v>299384.56728892092</v>
          </cell>
          <cell r="P717">
            <v>393964.83483785705</v>
          </cell>
          <cell r="Q717">
            <v>512471.46508019604</v>
          </cell>
          <cell r="R717">
            <v>656465.39989283867</v>
          </cell>
          <cell r="S717">
            <v>829882.26797711733</v>
          </cell>
          <cell r="T717">
            <v>1038544.6409812494</v>
          </cell>
          <cell r="U717">
            <v>1289003.5658163661</v>
          </cell>
          <cell r="V717">
            <v>1588131.684713169</v>
          </cell>
          <cell r="W717">
            <v>1947186.0761370272</v>
          </cell>
          <cell r="X717">
            <v>2301338.8063338753</v>
          </cell>
          <cell r="Y717">
            <v>2674339.6975340829</v>
          </cell>
          <cell r="Z717">
            <v>2987274.6683437102</v>
          </cell>
          <cell r="AA717">
            <v>3324021.0556801539</v>
          </cell>
        </row>
        <row r="718">
          <cell r="F718" t="e">
            <v>#DIV/0!</v>
          </cell>
          <cell r="G718">
            <v>2.5934118322972948</v>
          </cell>
          <cell r="H718">
            <v>2.5286230850847105</v>
          </cell>
          <cell r="I718">
            <v>2.4654249816246727</v>
          </cell>
          <cell r="J718">
            <v>2.4038001878739701</v>
          </cell>
          <cell r="K718">
            <v>2.3437152927634215</v>
          </cell>
          <cell r="L718">
            <v>2.2851289995618798</v>
          </cell>
          <cell r="M718">
            <v>2.2280061164360765</v>
          </cell>
          <cell r="N718">
            <v>2.1723102796945426</v>
          </cell>
          <cell r="O718">
            <v>2.1180066303356826</v>
          </cell>
          <cell r="P718">
            <v>2.0650602824812472</v>
          </cell>
          <cell r="Q718">
            <v>2.0134375394618278</v>
          </cell>
          <cell r="R718">
            <v>1.963107004161321</v>
          </cell>
          <cell r="S718">
            <v>1.9140361992597064</v>
          </cell>
          <cell r="T718">
            <v>1.86619329652954</v>
          </cell>
          <cell r="U718">
            <v>1.8195473906269541</v>
          </cell>
          <cell r="V718">
            <v>1.7831600788346778</v>
          </cell>
          <cell r="W718">
            <v>1.7475008459364243</v>
          </cell>
          <cell r="X718">
            <v>1.7125626451475238</v>
          </cell>
          <cell r="Y718">
            <v>1.6868740509681961</v>
          </cell>
          <cell r="Z718">
            <v>1.6700057333868481</v>
          </cell>
          <cell r="AA718">
            <v>1.653306543218747</v>
          </cell>
        </row>
        <row r="724">
          <cell r="F724">
            <v>7.8857142857142862E-2</v>
          </cell>
          <cell r="G724">
            <v>7.8857142857142862E-2</v>
          </cell>
          <cell r="H724">
            <v>7.7674285714285723E-2</v>
          </cell>
          <cell r="I724">
            <v>7.6491428571428571E-2</v>
          </cell>
          <cell r="J724">
            <v>7.572651428571428E-2</v>
          </cell>
          <cell r="K724">
            <v>7.4961600000000003E-2</v>
          </cell>
          <cell r="L724">
            <v>7.4211984000000009E-2</v>
          </cell>
          <cell r="M724">
            <v>7.3462368E-2</v>
          </cell>
          <cell r="N724">
            <v>7.3095056160000005E-2</v>
          </cell>
          <cell r="O724">
            <v>7.2727744319999996E-2</v>
          </cell>
          <cell r="P724">
            <v>7.2364105598399994E-2</v>
          </cell>
          <cell r="Q724">
            <v>7.2000466876799993E-2</v>
          </cell>
          <cell r="R724">
            <v>7.1640464542415988E-2</v>
          </cell>
          <cell r="S724">
            <v>7.1280462208031997E-2</v>
          </cell>
          <cell r="T724">
            <v>7.092405989699184E-2</v>
          </cell>
          <cell r="U724">
            <v>7.0567657585951682E-2</v>
          </cell>
          <cell r="V724">
            <v>7.0214819298021924E-2</v>
          </cell>
          <cell r="W724">
            <v>6.9861981010092167E-2</v>
          </cell>
          <cell r="X724">
            <v>6.9512671105041696E-2</v>
          </cell>
          <cell r="Y724">
            <v>6.9163361199991238E-2</v>
          </cell>
          <cell r="Z724">
            <v>6.8817544393991292E-2</v>
          </cell>
          <cell r="AA724">
            <v>6.8471727587991332E-2</v>
          </cell>
        </row>
        <row r="732">
          <cell r="F732">
            <v>0</v>
          </cell>
          <cell r="G732">
            <v>297754.47865511914</v>
          </cell>
          <cell r="H732">
            <v>6454174.6705207285</v>
          </cell>
          <cell r="I732">
            <v>14908018.234362662</v>
          </cell>
          <cell r="J732">
            <v>22364283.890298747</v>
          </cell>
          <cell r="K732">
            <v>14438854.947142756</v>
          </cell>
          <cell r="L732">
            <v>17129550.16323746</v>
          </cell>
          <cell r="M732">
            <v>19330065.298614684</v>
          </cell>
          <cell r="N732">
            <v>21165886.888386503</v>
          </cell>
          <cell r="O732">
            <v>22625941.99552907</v>
          </cell>
          <cell r="P732">
            <v>23848968.691425286</v>
          </cell>
          <cell r="Q732">
            <v>24853872.560442735</v>
          </cell>
          <cell r="R732">
            <v>25673473.543966826</v>
          </cell>
          <cell r="S732">
            <v>26315014.540809967</v>
          </cell>
          <cell r="T732">
            <v>26789697.753317825</v>
          </cell>
          <cell r="U732">
            <v>27108833.650366485</v>
          </cell>
          <cell r="V732">
            <v>27287476.12334938</v>
          </cell>
          <cell r="W732">
            <v>27337636.252604179</v>
          </cell>
          <cell r="X732">
            <v>27264112.931864496</v>
          </cell>
          <cell r="Y732">
            <v>27079432.721246608</v>
          </cell>
          <cell r="Z732">
            <v>26849015.498779796</v>
          </cell>
          <cell r="AA732">
            <v>26535626.070751898</v>
          </cell>
        </row>
        <row r="759">
          <cell r="F759">
            <v>0</v>
          </cell>
          <cell r="G759">
            <v>323463.4562373028</v>
          </cell>
          <cell r="H759">
            <v>1915428.2156156311</v>
          </cell>
          <cell r="I759">
            <v>1936982.0376465805</v>
          </cell>
          <cell r="J759">
            <v>2085886.9830586263</v>
          </cell>
          <cell r="K759">
            <v>2105839.6226504808</v>
          </cell>
          <cell r="L759">
            <v>2081818.4384576769</v>
          </cell>
          <cell r="M759">
            <v>2109197.2797583402</v>
          </cell>
          <cell r="N759">
            <v>1820351.7877823403</v>
          </cell>
          <cell r="O759">
            <v>1850314.3975159104</v>
          </cell>
          <cell r="P759">
            <v>1795472.9802208247</v>
          </cell>
          <cell r="Q759">
            <v>1821264.5739586893</v>
          </cell>
          <cell r="R759">
            <v>1846159.6977204869</v>
          </cell>
          <cell r="S759">
            <v>1868462.7498297018</v>
          </cell>
          <cell r="T759">
            <v>1893637.37396018</v>
          </cell>
          <cell r="U759">
            <v>1914802.8493537456</v>
          </cell>
          <cell r="V759">
            <v>1940956.8095297341</v>
          </cell>
          <cell r="W759">
            <v>1962315.8165089658</v>
          </cell>
          <cell r="X759">
            <v>1970556.5779989958</v>
          </cell>
          <cell r="Y759">
            <v>1993329.2271034601</v>
          </cell>
          <cell r="Z759">
            <v>2012600.3694905504</v>
          </cell>
          <cell r="AA759">
            <v>2036146.5038961866</v>
          </cell>
        </row>
        <row r="807">
          <cell r="F807">
            <v>0</v>
          </cell>
          <cell r="G807">
            <v>9369.4780936987736</v>
          </cell>
          <cell r="H807">
            <v>187475.03169866046</v>
          </cell>
          <cell r="I807">
            <v>448030.77591926139</v>
          </cell>
          <cell r="J807">
            <v>709417.80342839868</v>
          </cell>
          <cell r="K807">
            <v>970629.18716953369</v>
          </cell>
          <cell r="L807">
            <v>1232179.544313424</v>
          </cell>
          <cell r="M807">
            <v>1493256.5914376536</v>
          </cell>
          <cell r="N807">
            <v>1751419.4172152872</v>
          </cell>
          <cell r="O807">
            <v>2006374.8721400728</v>
          </cell>
          <cell r="P807">
            <v>2267776.7786917975</v>
          </cell>
          <cell r="Q807">
            <v>2534489.7092490396</v>
          </cell>
          <cell r="R807">
            <v>2790850.3370566536</v>
          </cell>
          <cell r="S807">
            <v>3033220.1718628993</v>
          </cell>
          <cell r="T807">
            <v>3262951.7930258475</v>
          </cell>
          <cell r="U807">
            <v>3480132.7805393706</v>
          </cell>
          <cell r="V807">
            <v>3689409.9375210125</v>
          </cell>
          <cell r="W807">
            <v>3892507.8368605063</v>
          </cell>
          <cell r="X807">
            <v>4074762.1819081907</v>
          </cell>
          <cell r="Y807">
            <v>4236627.3150288677</v>
          </cell>
          <cell r="Z807">
            <v>4384489.5070015369</v>
          </cell>
          <cell r="AA807">
            <v>4519799.4350472856</v>
          </cell>
        </row>
        <row r="819">
          <cell r="F819">
            <v>0</v>
          </cell>
          <cell r="G819">
            <v>74254.86179773722</v>
          </cell>
          <cell r="H819">
            <v>462499.15147859039</v>
          </cell>
          <cell r="I819">
            <v>836588.66244621889</v>
          </cell>
          <cell r="J819">
            <v>1197926.6638590067</v>
          </cell>
          <cell r="K819">
            <v>1545560.7446313989</v>
          </cell>
          <cell r="L819">
            <v>1880663.0983910258</v>
          </cell>
          <cell r="M819">
            <v>2202614.030985212</v>
          </cell>
          <cell r="N819">
            <v>2508792.9072281132</v>
          </cell>
          <cell r="O819">
            <v>2799505.0106733148</v>
          </cell>
          <cell r="P819">
            <v>3087259.7730103666</v>
          </cell>
          <cell r="Q819">
            <v>3370644.744390117</v>
          </cell>
          <cell r="R819">
            <v>3631268.9311193246</v>
          </cell>
          <cell r="S819">
            <v>3866096.6934717493</v>
          </cell>
          <cell r="T819">
            <v>4078035.45339998</v>
          </cell>
          <cell r="U819">
            <v>4268425.3470185595</v>
          </cell>
          <cell r="V819">
            <v>4443510.610020482</v>
          </cell>
          <cell r="W819">
            <v>4605986.4726769123</v>
          </cell>
          <cell r="X819">
            <v>4741290.1614951938</v>
          </cell>
          <cell r="Y819">
            <v>4873601.9280901384</v>
          </cell>
          <cell r="Z819">
            <v>5012034.6141249519</v>
          </cell>
          <cell r="AA819">
            <v>5137171.9436808554</v>
          </cell>
        </row>
        <row r="834">
          <cell r="F834">
            <v>0</v>
          </cell>
          <cell r="G834">
            <v>30760.090372178467</v>
          </cell>
          <cell r="H834">
            <v>602084.85797709052</v>
          </cell>
          <cell r="I834">
            <v>1414998.5516987718</v>
          </cell>
          <cell r="J834">
            <v>2194294.9163396121</v>
          </cell>
          <cell r="K834">
            <v>2938985.4422547435</v>
          </cell>
          <cell r="L834">
            <v>3654507.4885445717</v>
          </cell>
          <cell r="M834">
            <v>4340519.7188337399</v>
          </cell>
          <cell r="N834">
            <v>4994644.1544329748</v>
          </cell>
          <cell r="O834">
            <v>5617649.9857613491</v>
          </cell>
          <cell r="P834">
            <v>6235575.426812239</v>
          </cell>
          <cell r="Q834">
            <v>6846047.6514692418</v>
          </cell>
          <cell r="R834">
            <v>7429773.1261656499</v>
          </cell>
          <cell r="S834">
            <v>7982273.3671273785</v>
          </cell>
          <cell r="T834">
            <v>8498315.5616399758</v>
          </cell>
          <cell r="U834">
            <v>8979198.3234324493</v>
          </cell>
          <cell r="V834">
            <v>9426121.3155957926</v>
          </cell>
          <cell r="W834">
            <v>9843100.1154774539</v>
          </cell>
          <cell r="X834">
            <v>10213606.755446447</v>
          </cell>
          <cell r="Y834">
            <v>10542011.160964744</v>
          </cell>
          <cell r="Z834">
            <v>10835502.087123323</v>
          </cell>
          <cell r="AA834">
            <v>11098551.927903935</v>
          </cell>
        </row>
        <row r="836">
          <cell r="F836">
            <v>0</v>
          </cell>
          <cell r="G836">
            <v>1084585.7540026547</v>
          </cell>
          <cell r="H836">
            <v>17580135.778148364</v>
          </cell>
          <cell r="I836">
            <v>38621899.639717698</v>
          </cell>
          <cell r="J836">
            <v>58082830.148144953</v>
          </cell>
          <cell r="K836">
            <v>61382612.53598991</v>
          </cell>
          <cell r="L836">
            <v>74278053.958626151</v>
          </cell>
          <cell r="M836">
            <v>85895358.174574286</v>
          </cell>
          <cell r="N836">
            <v>95934369.407577932</v>
          </cell>
          <cell r="O836">
            <v>105190061.28787214</v>
          </cell>
          <cell r="P836">
            <v>113823340.40336287</v>
          </cell>
          <cell r="Q836">
            <v>122056507.3880499</v>
          </cell>
          <cell r="R836">
            <v>129791224.16842049</v>
          </cell>
          <cell r="S836">
            <v>137007962.81231695</v>
          </cell>
          <cell r="T836">
            <v>143730381.34500682</v>
          </cell>
          <cell r="U836">
            <v>149983837.92707264</v>
          </cell>
          <cell r="V836">
            <v>155849228.14694357</v>
          </cell>
          <cell r="W836">
            <v>161380137.42728603</v>
          </cell>
          <cell r="X836">
            <v>166349164.36183271</v>
          </cell>
          <cell r="Y836">
            <v>170862884.33652401</v>
          </cell>
          <cell r="Z836">
            <v>175077103.54441234</v>
          </cell>
          <cell r="AA836">
            <v>178959457.66935176</v>
          </cell>
        </row>
        <row r="838">
          <cell r="F838">
            <v>0</v>
          </cell>
          <cell r="G838">
            <v>1084585.7540026547</v>
          </cell>
          <cell r="H838">
            <v>17580135.778148364</v>
          </cell>
          <cell r="I838">
            <v>38621899.639717698</v>
          </cell>
          <cell r="J838">
            <v>58082830.148144953</v>
          </cell>
          <cell r="K838">
            <v>61382612.53598991</v>
          </cell>
          <cell r="L838">
            <v>74278053.958626151</v>
          </cell>
          <cell r="M838">
            <v>85895358.174574286</v>
          </cell>
          <cell r="N838">
            <v>95934369.407577932</v>
          </cell>
          <cell r="O838">
            <v>105190061.28787214</v>
          </cell>
          <cell r="P838">
            <v>113823340.40336287</v>
          </cell>
          <cell r="Q838">
            <v>122056507.3880499</v>
          </cell>
          <cell r="R838">
            <v>129791224.16842049</v>
          </cell>
          <cell r="S838">
            <v>137007962.81231695</v>
          </cell>
          <cell r="T838">
            <v>143730381.34500682</v>
          </cell>
          <cell r="U838">
            <v>149983837.92707264</v>
          </cell>
          <cell r="V838">
            <v>155849228.14694357</v>
          </cell>
          <cell r="W838">
            <v>161380137.42728603</v>
          </cell>
          <cell r="X838">
            <v>166349164.36183271</v>
          </cell>
          <cell r="Y838">
            <v>170862884.33652401</v>
          </cell>
          <cell r="Z838">
            <v>175077103.54441234</v>
          </cell>
          <cell r="AA838">
            <v>178959457.66935176</v>
          </cell>
        </row>
        <row r="841">
          <cell r="F841">
            <v>0</v>
          </cell>
          <cell r="G841">
            <v>267195.40366024914</v>
          </cell>
          <cell r="H841">
            <v>4086507.5420553535</v>
          </cell>
          <cell r="I841">
            <v>9210959.4460748974</v>
          </cell>
          <cell r="J841">
            <v>14253674.905773701</v>
          </cell>
          <cell r="K841">
            <v>19199396.766499747</v>
          </cell>
          <cell r="L841">
            <v>24103398.322894003</v>
          </cell>
          <cell r="M841">
            <v>28945615.065352693</v>
          </cell>
          <cell r="N841">
            <v>33730285.084074378</v>
          </cell>
          <cell r="O841">
            <v>38444884.314948797</v>
          </cell>
          <cell r="P841">
            <v>43321202.607568517</v>
          </cell>
          <cell r="Q841">
            <v>48271317.0273472</v>
          </cell>
          <cell r="R841">
            <v>53214260.428930528</v>
          </cell>
          <cell r="S841">
            <v>58023867.041918337</v>
          </cell>
          <cell r="T841">
            <v>62746250.337642796</v>
          </cell>
          <cell r="U841">
            <v>67317700.07307674</v>
          </cell>
          <cell r="V841">
            <v>71832832.436815351</v>
          </cell>
          <cell r="W841">
            <v>76270679.673775747</v>
          </cell>
          <cell r="X841">
            <v>80423918.416892543</v>
          </cell>
          <cell r="Y841">
            <v>84335377.452020422</v>
          </cell>
          <cell r="Z841">
            <v>87829330.745516658</v>
          </cell>
          <cell r="AA841">
            <v>91144123.960317209</v>
          </cell>
        </row>
        <row r="842">
          <cell r="F842">
            <v>0</v>
          </cell>
          <cell r="G842">
            <v>459154.14268728631</v>
          </cell>
          <cell r="H842">
            <v>6847030.9447587831</v>
          </cell>
          <cell r="I842">
            <v>14298857.76990743</v>
          </cell>
          <cell r="J842">
            <v>21248461.279242732</v>
          </cell>
          <cell r="K842">
            <v>27514857.940111432</v>
          </cell>
          <cell r="L842">
            <v>32801717.665883444</v>
          </cell>
          <cell r="M842">
            <v>37361565.041695684</v>
          </cell>
          <cell r="N842">
            <v>40764468.843686707</v>
          </cell>
          <cell r="O842">
            <v>43828945.806182392</v>
          </cell>
          <cell r="P842">
            <v>46345317.438298881</v>
          </cell>
          <cell r="Q842">
            <v>48604841.108392492</v>
          </cell>
          <cell r="R842">
            <v>50557261.663797729</v>
          </cell>
          <cell r="S842">
            <v>52301905.87169382</v>
          </cell>
          <cell r="T842">
            <v>53805043.786998734</v>
          </cell>
          <cell r="U842">
            <v>55144356.673825555</v>
          </cell>
          <cell r="V842">
            <v>56290988.731421895</v>
          </cell>
          <cell r="W842">
            <v>57307395.828800052</v>
          </cell>
          <cell r="X842">
            <v>58168609.587807231</v>
          </cell>
          <cell r="Y842">
            <v>58925753.070759721</v>
          </cell>
          <cell r="Z842">
            <v>59844835.781522542</v>
          </cell>
          <cell r="AA842">
            <v>60692273.867814466</v>
          </cell>
        </row>
        <row r="892">
          <cell r="F892">
            <v>0</v>
          </cell>
          <cell r="G892">
            <v>802296.31118004583</v>
          </cell>
          <cell r="H892">
            <v>4334828.0000913776</v>
          </cell>
          <cell r="I892">
            <v>9523208.130341351</v>
          </cell>
          <cell r="J892">
            <v>14321793.735159028</v>
          </cell>
          <cell r="K892">
            <v>15135438.70750436</v>
          </cell>
          <cell r="L892">
            <v>18315136.592537954</v>
          </cell>
          <cell r="M892">
            <v>21179677.358114209</v>
          </cell>
          <cell r="N892">
            <v>23655049.990909625</v>
          </cell>
          <cell r="O892">
            <v>25937275.386050664</v>
          </cell>
          <cell r="P892">
            <v>28066029.140555225</v>
          </cell>
          <cell r="Q892">
            <v>30096125.109382167</v>
          </cell>
          <cell r="R892">
            <v>32003315.548377655</v>
          </cell>
          <cell r="S892">
            <v>33782785.350982264</v>
          </cell>
          <cell r="T892">
            <v>35440368.00287839</v>
          </cell>
          <cell r="U892">
            <v>36982316.201196</v>
          </cell>
          <cell r="V892">
            <v>38428576.803355947</v>
          </cell>
          <cell r="W892">
            <v>39792362.6533034</v>
          </cell>
          <cell r="X892">
            <v>41017602.171410799</v>
          </cell>
          <cell r="Y892">
            <v>42130574.219964832</v>
          </cell>
          <cell r="Z892">
            <v>43169696.764375642</v>
          </cell>
          <cell r="AA892">
            <v>44126989.562305912</v>
          </cell>
        </row>
        <row r="901">
          <cell r="F901">
            <v>800000</v>
          </cell>
          <cell r="G901">
            <v>800000</v>
          </cell>
          <cell r="H901">
            <v>800000</v>
          </cell>
          <cell r="I901">
            <v>800000</v>
          </cell>
          <cell r="J901">
            <v>800000</v>
          </cell>
          <cell r="K901">
            <v>800000</v>
          </cell>
          <cell r="L901">
            <v>800000</v>
          </cell>
          <cell r="M901">
            <v>800000</v>
          </cell>
          <cell r="N901">
            <v>800000</v>
          </cell>
          <cell r="O901">
            <v>800000</v>
          </cell>
          <cell r="P901">
            <v>800000</v>
          </cell>
          <cell r="Q901">
            <v>800000</v>
          </cell>
          <cell r="R901">
            <v>800000</v>
          </cell>
          <cell r="S901">
            <v>800000</v>
          </cell>
          <cell r="T901">
            <v>800000</v>
          </cell>
          <cell r="U901">
            <v>800000</v>
          </cell>
          <cell r="V901">
            <v>800000</v>
          </cell>
          <cell r="W901">
            <v>800000</v>
          </cell>
          <cell r="X901">
            <v>800000</v>
          </cell>
          <cell r="Y901">
            <v>800000</v>
          </cell>
          <cell r="Z901">
            <v>800000</v>
          </cell>
          <cell r="AA901">
            <v>800000</v>
          </cell>
        </row>
      </sheetData>
      <sheetData sheetId="13">
        <row r="6">
          <cell r="D6">
            <v>0</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row>
        <row r="7">
          <cell r="D7">
            <v>0</v>
          </cell>
          <cell r="E7">
            <v>6</v>
          </cell>
          <cell r="F7">
            <v>6</v>
          </cell>
          <cell r="G7">
            <v>6</v>
          </cell>
          <cell r="H7">
            <v>6</v>
          </cell>
          <cell r="I7">
            <v>6</v>
          </cell>
          <cell r="J7">
            <v>6</v>
          </cell>
          <cell r="K7">
            <v>6</v>
          </cell>
          <cell r="L7">
            <v>6</v>
          </cell>
          <cell r="M7">
            <v>6</v>
          </cell>
          <cell r="N7">
            <v>6</v>
          </cell>
          <cell r="O7">
            <v>6</v>
          </cell>
          <cell r="P7">
            <v>6</v>
          </cell>
          <cell r="Q7">
            <v>6</v>
          </cell>
          <cell r="R7">
            <v>6</v>
          </cell>
          <cell r="S7">
            <v>6</v>
          </cell>
          <cell r="T7">
            <v>6</v>
          </cell>
          <cell r="U7">
            <v>6</v>
          </cell>
          <cell r="V7">
            <v>6</v>
          </cell>
          <cell r="W7">
            <v>6</v>
          </cell>
          <cell r="X7">
            <v>6</v>
          </cell>
          <cell r="Y7">
            <v>6</v>
          </cell>
        </row>
        <row r="8">
          <cell r="D8">
            <v>0</v>
          </cell>
          <cell r="E8">
            <v>6</v>
          </cell>
          <cell r="F8">
            <v>6</v>
          </cell>
          <cell r="G8">
            <v>6</v>
          </cell>
          <cell r="H8">
            <v>6</v>
          </cell>
          <cell r="I8">
            <v>6</v>
          </cell>
          <cell r="J8">
            <v>6</v>
          </cell>
          <cell r="K8">
            <v>6</v>
          </cell>
          <cell r="L8">
            <v>6</v>
          </cell>
          <cell r="M8">
            <v>6</v>
          </cell>
          <cell r="N8">
            <v>6</v>
          </cell>
          <cell r="O8">
            <v>6</v>
          </cell>
          <cell r="P8">
            <v>6</v>
          </cell>
          <cell r="Q8">
            <v>6</v>
          </cell>
          <cell r="R8">
            <v>6</v>
          </cell>
          <cell r="S8">
            <v>6</v>
          </cell>
          <cell r="T8">
            <v>6</v>
          </cell>
          <cell r="U8">
            <v>6</v>
          </cell>
          <cell r="V8">
            <v>6</v>
          </cell>
          <cell r="W8">
            <v>6</v>
          </cell>
          <cell r="X8">
            <v>6</v>
          </cell>
          <cell r="Y8">
            <v>6</v>
          </cell>
        </row>
        <row r="9">
          <cell r="D9">
            <v>0</v>
          </cell>
          <cell r="E9">
            <v>6</v>
          </cell>
          <cell r="F9">
            <v>6</v>
          </cell>
          <cell r="G9">
            <v>6</v>
          </cell>
          <cell r="H9">
            <v>6</v>
          </cell>
          <cell r="I9">
            <v>6</v>
          </cell>
          <cell r="J9">
            <v>6</v>
          </cell>
          <cell r="K9">
            <v>6</v>
          </cell>
          <cell r="L9">
            <v>6</v>
          </cell>
          <cell r="M9">
            <v>6</v>
          </cell>
          <cell r="N9">
            <v>6</v>
          </cell>
          <cell r="O9">
            <v>6</v>
          </cell>
          <cell r="P9">
            <v>6</v>
          </cell>
          <cell r="Q9">
            <v>6</v>
          </cell>
          <cell r="R9">
            <v>6</v>
          </cell>
          <cell r="S9">
            <v>6</v>
          </cell>
          <cell r="T9">
            <v>6</v>
          </cell>
          <cell r="U9">
            <v>6</v>
          </cell>
          <cell r="V9">
            <v>6</v>
          </cell>
          <cell r="W9">
            <v>6</v>
          </cell>
          <cell r="X9">
            <v>6</v>
          </cell>
          <cell r="Y9">
            <v>6</v>
          </cell>
        </row>
        <row r="10">
          <cell r="D10">
            <v>0</v>
          </cell>
          <cell r="E10">
            <v>6</v>
          </cell>
          <cell r="F10">
            <v>6</v>
          </cell>
          <cell r="G10">
            <v>6</v>
          </cell>
          <cell r="H10">
            <v>6</v>
          </cell>
          <cell r="I10">
            <v>6</v>
          </cell>
          <cell r="J10">
            <v>6</v>
          </cell>
          <cell r="K10">
            <v>6</v>
          </cell>
          <cell r="L10">
            <v>6</v>
          </cell>
          <cell r="M10">
            <v>6</v>
          </cell>
          <cell r="N10">
            <v>6</v>
          </cell>
          <cell r="O10">
            <v>6</v>
          </cell>
          <cell r="P10">
            <v>6</v>
          </cell>
          <cell r="Q10">
            <v>6</v>
          </cell>
          <cell r="R10">
            <v>6</v>
          </cell>
          <cell r="S10">
            <v>6</v>
          </cell>
          <cell r="T10">
            <v>6</v>
          </cell>
          <cell r="U10">
            <v>6</v>
          </cell>
          <cell r="V10">
            <v>6</v>
          </cell>
          <cell r="W10">
            <v>6</v>
          </cell>
          <cell r="X10">
            <v>6</v>
          </cell>
          <cell r="Y10">
            <v>6</v>
          </cell>
        </row>
        <row r="11">
          <cell r="D11">
            <v>0</v>
          </cell>
          <cell r="E11">
            <v>6</v>
          </cell>
          <cell r="F11">
            <v>6</v>
          </cell>
          <cell r="G11">
            <v>6</v>
          </cell>
          <cell r="H11">
            <v>6</v>
          </cell>
          <cell r="I11">
            <v>6</v>
          </cell>
          <cell r="J11">
            <v>6</v>
          </cell>
          <cell r="K11">
            <v>6</v>
          </cell>
          <cell r="L11">
            <v>6</v>
          </cell>
          <cell r="M11">
            <v>6</v>
          </cell>
          <cell r="N11">
            <v>6</v>
          </cell>
          <cell r="O11">
            <v>6</v>
          </cell>
          <cell r="P11">
            <v>6</v>
          </cell>
          <cell r="Q11">
            <v>6</v>
          </cell>
          <cell r="R11">
            <v>6</v>
          </cell>
          <cell r="S11">
            <v>6</v>
          </cell>
          <cell r="T11">
            <v>6</v>
          </cell>
          <cell r="U11">
            <v>6</v>
          </cell>
          <cell r="V11">
            <v>6</v>
          </cell>
          <cell r="W11">
            <v>6</v>
          </cell>
          <cell r="X11">
            <v>6</v>
          </cell>
          <cell r="Y11">
            <v>6</v>
          </cell>
        </row>
        <row r="12">
          <cell r="D12">
            <v>0</v>
          </cell>
          <cell r="E12">
            <v>6</v>
          </cell>
          <cell r="F12">
            <v>6</v>
          </cell>
          <cell r="G12">
            <v>6</v>
          </cell>
          <cell r="H12">
            <v>6</v>
          </cell>
          <cell r="I12">
            <v>6</v>
          </cell>
          <cell r="J12">
            <v>6</v>
          </cell>
          <cell r="K12">
            <v>6</v>
          </cell>
          <cell r="L12">
            <v>6</v>
          </cell>
          <cell r="M12">
            <v>6</v>
          </cell>
          <cell r="N12">
            <v>6</v>
          </cell>
          <cell r="O12">
            <v>6</v>
          </cell>
          <cell r="P12">
            <v>6</v>
          </cell>
          <cell r="Q12">
            <v>6</v>
          </cell>
          <cell r="R12">
            <v>6</v>
          </cell>
          <cell r="S12">
            <v>6</v>
          </cell>
          <cell r="T12">
            <v>6</v>
          </cell>
          <cell r="U12">
            <v>6</v>
          </cell>
          <cell r="V12">
            <v>6</v>
          </cell>
          <cell r="W12">
            <v>6</v>
          </cell>
          <cell r="X12">
            <v>6</v>
          </cell>
          <cell r="Y12">
            <v>6</v>
          </cell>
        </row>
        <row r="13">
          <cell r="D13">
            <v>0</v>
          </cell>
          <cell r="E13">
            <v>6</v>
          </cell>
          <cell r="F13">
            <v>6</v>
          </cell>
          <cell r="G13">
            <v>6</v>
          </cell>
          <cell r="H13">
            <v>6</v>
          </cell>
          <cell r="I13">
            <v>6</v>
          </cell>
          <cell r="J13">
            <v>6</v>
          </cell>
          <cell r="K13">
            <v>6</v>
          </cell>
          <cell r="L13">
            <v>6</v>
          </cell>
          <cell r="M13">
            <v>6</v>
          </cell>
          <cell r="N13">
            <v>6</v>
          </cell>
          <cell r="O13">
            <v>6</v>
          </cell>
          <cell r="P13">
            <v>6</v>
          </cell>
          <cell r="Q13">
            <v>6</v>
          </cell>
          <cell r="R13">
            <v>6</v>
          </cell>
          <cell r="S13">
            <v>6</v>
          </cell>
          <cell r="T13">
            <v>6</v>
          </cell>
          <cell r="U13">
            <v>6</v>
          </cell>
          <cell r="V13">
            <v>6</v>
          </cell>
          <cell r="W13">
            <v>6</v>
          </cell>
          <cell r="X13">
            <v>6</v>
          </cell>
          <cell r="Y13">
            <v>6</v>
          </cell>
        </row>
        <row r="14">
          <cell r="D14">
            <v>0</v>
          </cell>
          <cell r="E14">
            <v>6</v>
          </cell>
          <cell r="F14">
            <v>6</v>
          </cell>
          <cell r="G14">
            <v>6</v>
          </cell>
          <cell r="H14">
            <v>6</v>
          </cell>
          <cell r="I14">
            <v>6</v>
          </cell>
          <cell r="J14">
            <v>6</v>
          </cell>
          <cell r="K14">
            <v>6</v>
          </cell>
          <cell r="L14">
            <v>6</v>
          </cell>
          <cell r="M14">
            <v>6</v>
          </cell>
          <cell r="N14">
            <v>6</v>
          </cell>
          <cell r="O14">
            <v>6</v>
          </cell>
          <cell r="P14">
            <v>6</v>
          </cell>
          <cell r="Q14">
            <v>6</v>
          </cell>
          <cell r="R14">
            <v>6</v>
          </cell>
          <cell r="S14">
            <v>6</v>
          </cell>
          <cell r="T14">
            <v>6</v>
          </cell>
          <cell r="U14">
            <v>6</v>
          </cell>
          <cell r="V14">
            <v>6</v>
          </cell>
          <cell r="W14">
            <v>6</v>
          </cell>
          <cell r="X14">
            <v>6</v>
          </cell>
          <cell r="Y14">
            <v>6</v>
          </cell>
        </row>
        <row r="21">
          <cell r="D21">
            <v>160</v>
          </cell>
          <cell r="E21">
            <v>160</v>
          </cell>
          <cell r="F21">
            <v>332</v>
          </cell>
          <cell r="G21">
            <v>503</v>
          </cell>
          <cell r="H21">
            <v>530</v>
          </cell>
          <cell r="I21">
            <v>556</v>
          </cell>
          <cell r="J21">
            <v>591</v>
          </cell>
          <cell r="K21">
            <v>626</v>
          </cell>
          <cell r="L21">
            <v>626</v>
          </cell>
          <cell r="M21">
            <v>626</v>
          </cell>
          <cell r="N21">
            <v>634</v>
          </cell>
          <cell r="O21">
            <v>643</v>
          </cell>
          <cell r="P21">
            <v>644</v>
          </cell>
          <cell r="Q21">
            <v>644</v>
          </cell>
          <cell r="R21">
            <v>646</v>
          </cell>
          <cell r="S21">
            <v>646</v>
          </cell>
          <cell r="T21">
            <v>647</v>
          </cell>
          <cell r="U21">
            <v>647</v>
          </cell>
          <cell r="V21">
            <v>649</v>
          </cell>
          <cell r="W21">
            <v>649</v>
          </cell>
          <cell r="X21">
            <v>650</v>
          </cell>
          <cell r="Y21">
            <v>650</v>
          </cell>
        </row>
        <row r="25">
          <cell r="D25">
            <v>20</v>
          </cell>
          <cell r="E25">
            <v>20</v>
          </cell>
          <cell r="F25">
            <v>41</v>
          </cell>
          <cell r="G25">
            <v>70</v>
          </cell>
          <cell r="H25">
            <v>97</v>
          </cell>
          <cell r="I25">
            <v>119</v>
          </cell>
          <cell r="J25">
            <v>136</v>
          </cell>
          <cell r="K25">
            <v>151</v>
          </cell>
          <cell r="L25">
            <v>160</v>
          </cell>
          <cell r="M25">
            <v>169</v>
          </cell>
          <cell r="N25">
            <v>175</v>
          </cell>
          <cell r="O25">
            <v>179</v>
          </cell>
          <cell r="P25">
            <v>183</v>
          </cell>
          <cell r="Q25">
            <v>185</v>
          </cell>
          <cell r="R25">
            <v>188</v>
          </cell>
          <cell r="S25">
            <v>189</v>
          </cell>
          <cell r="T25">
            <v>192</v>
          </cell>
          <cell r="U25">
            <v>194</v>
          </cell>
          <cell r="V25">
            <v>195</v>
          </cell>
          <cell r="W25">
            <v>195</v>
          </cell>
          <cell r="X25">
            <v>197</v>
          </cell>
          <cell r="Y25">
            <v>198</v>
          </cell>
        </row>
        <row r="30">
          <cell r="D30">
            <v>0</v>
          </cell>
          <cell r="E30">
            <v>1</v>
          </cell>
          <cell r="F30">
            <v>4</v>
          </cell>
          <cell r="G30">
            <v>7</v>
          </cell>
          <cell r="H30">
            <v>9</v>
          </cell>
          <cell r="I30">
            <v>12</v>
          </cell>
          <cell r="J30">
            <v>14</v>
          </cell>
          <cell r="K30">
            <v>16</v>
          </cell>
          <cell r="L30">
            <v>18</v>
          </cell>
          <cell r="M30">
            <v>19</v>
          </cell>
          <cell r="N30">
            <v>21</v>
          </cell>
          <cell r="O30">
            <v>22</v>
          </cell>
          <cell r="P30">
            <v>24</v>
          </cell>
          <cell r="Q30">
            <v>25</v>
          </cell>
          <cell r="R30">
            <v>26</v>
          </cell>
          <cell r="S30">
            <v>27</v>
          </cell>
          <cell r="T30">
            <v>28</v>
          </cell>
          <cell r="U30">
            <v>29</v>
          </cell>
          <cell r="V30">
            <v>30</v>
          </cell>
          <cell r="W30">
            <v>31</v>
          </cell>
          <cell r="X30">
            <v>32</v>
          </cell>
          <cell r="Y30">
            <v>33</v>
          </cell>
        </row>
        <row r="36">
          <cell r="D36">
            <v>3</v>
          </cell>
          <cell r="E36">
            <v>3</v>
          </cell>
          <cell r="F36">
            <v>5</v>
          </cell>
          <cell r="G36">
            <v>6</v>
          </cell>
          <cell r="H36">
            <v>6</v>
          </cell>
          <cell r="I36">
            <v>6</v>
          </cell>
          <cell r="J36">
            <v>6</v>
          </cell>
          <cell r="K36">
            <v>7</v>
          </cell>
          <cell r="L36">
            <v>7</v>
          </cell>
          <cell r="M36">
            <v>7</v>
          </cell>
          <cell r="N36">
            <v>7</v>
          </cell>
          <cell r="O36">
            <v>7</v>
          </cell>
          <cell r="P36">
            <v>7</v>
          </cell>
          <cell r="Q36">
            <v>7</v>
          </cell>
          <cell r="R36">
            <v>7</v>
          </cell>
          <cell r="S36">
            <v>7</v>
          </cell>
          <cell r="T36">
            <v>7</v>
          </cell>
          <cell r="U36">
            <v>7</v>
          </cell>
          <cell r="V36">
            <v>7</v>
          </cell>
          <cell r="W36">
            <v>7</v>
          </cell>
          <cell r="X36">
            <v>7</v>
          </cell>
          <cell r="Y36">
            <v>7</v>
          </cell>
        </row>
        <row r="39">
          <cell r="D39">
            <v>4</v>
          </cell>
          <cell r="E39">
            <v>4</v>
          </cell>
          <cell r="F39">
            <v>7</v>
          </cell>
          <cell r="G39">
            <v>11</v>
          </cell>
          <cell r="H39">
            <v>11</v>
          </cell>
          <cell r="I39">
            <v>12</v>
          </cell>
          <cell r="J39">
            <v>12</v>
          </cell>
          <cell r="K39">
            <v>13</v>
          </cell>
          <cell r="L39">
            <v>13</v>
          </cell>
          <cell r="M39">
            <v>13</v>
          </cell>
          <cell r="N39">
            <v>13</v>
          </cell>
          <cell r="O39">
            <v>13</v>
          </cell>
          <cell r="P39">
            <v>13</v>
          </cell>
          <cell r="Q39">
            <v>13</v>
          </cell>
          <cell r="R39">
            <v>13</v>
          </cell>
          <cell r="S39">
            <v>13</v>
          </cell>
          <cell r="T39">
            <v>13</v>
          </cell>
          <cell r="U39">
            <v>13</v>
          </cell>
          <cell r="V39">
            <v>13</v>
          </cell>
          <cell r="W39">
            <v>13</v>
          </cell>
          <cell r="X39">
            <v>13</v>
          </cell>
          <cell r="Y39">
            <v>13</v>
          </cell>
        </row>
        <row r="40">
          <cell r="D40">
            <v>2</v>
          </cell>
          <cell r="E40">
            <v>2</v>
          </cell>
          <cell r="F40">
            <v>2</v>
          </cell>
          <cell r="G40">
            <v>2</v>
          </cell>
          <cell r="H40">
            <v>2</v>
          </cell>
          <cell r="I40">
            <v>2</v>
          </cell>
          <cell r="J40">
            <v>2</v>
          </cell>
          <cell r="K40">
            <v>2</v>
          </cell>
          <cell r="L40">
            <v>2</v>
          </cell>
          <cell r="M40">
            <v>2</v>
          </cell>
          <cell r="N40">
            <v>2</v>
          </cell>
          <cell r="O40">
            <v>2</v>
          </cell>
          <cell r="P40">
            <v>2</v>
          </cell>
          <cell r="Q40">
            <v>2</v>
          </cell>
          <cell r="R40">
            <v>2</v>
          </cell>
          <cell r="S40">
            <v>2</v>
          </cell>
          <cell r="T40">
            <v>2</v>
          </cell>
          <cell r="U40">
            <v>2</v>
          </cell>
          <cell r="V40">
            <v>2</v>
          </cell>
          <cell r="W40">
            <v>2</v>
          </cell>
          <cell r="X40">
            <v>2</v>
          </cell>
          <cell r="Y40">
            <v>2</v>
          </cell>
        </row>
        <row r="41">
          <cell r="D41">
            <v>9</v>
          </cell>
          <cell r="E41">
            <v>9</v>
          </cell>
          <cell r="F41">
            <v>14</v>
          </cell>
          <cell r="G41">
            <v>19</v>
          </cell>
          <cell r="H41">
            <v>19</v>
          </cell>
          <cell r="I41">
            <v>20</v>
          </cell>
          <cell r="J41">
            <v>20</v>
          </cell>
          <cell r="K41">
            <v>22</v>
          </cell>
          <cell r="L41">
            <v>22</v>
          </cell>
          <cell r="M41">
            <v>22</v>
          </cell>
          <cell r="N41">
            <v>22</v>
          </cell>
          <cell r="O41">
            <v>22</v>
          </cell>
          <cell r="P41">
            <v>22</v>
          </cell>
          <cell r="Q41">
            <v>22</v>
          </cell>
          <cell r="R41">
            <v>22</v>
          </cell>
          <cell r="S41">
            <v>22</v>
          </cell>
          <cell r="T41">
            <v>22</v>
          </cell>
          <cell r="U41">
            <v>22</v>
          </cell>
          <cell r="V41">
            <v>22</v>
          </cell>
          <cell r="W41">
            <v>22</v>
          </cell>
          <cell r="X41">
            <v>22</v>
          </cell>
          <cell r="Y41">
            <v>22</v>
          </cell>
        </row>
        <row r="45">
          <cell r="D45">
            <v>0</v>
          </cell>
          <cell r="E45">
            <v>3</v>
          </cell>
          <cell r="F45">
            <v>17</v>
          </cell>
          <cell r="G45">
            <v>29</v>
          </cell>
          <cell r="H45">
            <v>39</v>
          </cell>
          <cell r="I45">
            <v>48</v>
          </cell>
          <cell r="J45">
            <v>55</v>
          </cell>
          <cell r="K45">
            <v>61</v>
          </cell>
          <cell r="L45">
            <v>65</v>
          </cell>
          <cell r="M45">
            <v>68</v>
          </cell>
          <cell r="N45">
            <v>71</v>
          </cell>
          <cell r="O45">
            <v>73</v>
          </cell>
          <cell r="P45">
            <v>75</v>
          </cell>
          <cell r="Q45">
            <v>76</v>
          </cell>
          <cell r="R45">
            <v>78</v>
          </cell>
          <cell r="S45">
            <v>80</v>
          </cell>
          <cell r="T45">
            <v>80</v>
          </cell>
          <cell r="U45">
            <v>81</v>
          </cell>
          <cell r="V45">
            <v>81</v>
          </cell>
          <cell r="W45">
            <v>81</v>
          </cell>
          <cell r="X45">
            <v>81</v>
          </cell>
          <cell r="Y45">
            <v>82</v>
          </cell>
        </row>
        <row r="47">
          <cell r="D47">
            <v>0</v>
          </cell>
          <cell r="E47">
            <v>1</v>
          </cell>
          <cell r="F47">
            <v>4</v>
          </cell>
          <cell r="G47">
            <v>7</v>
          </cell>
          <cell r="H47">
            <v>9</v>
          </cell>
          <cell r="I47">
            <v>12</v>
          </cell>
          <cell r="J47">
            <v>14</v>
          </cell>
          <cell r="K47">
            <v>16</v>
          </cell>
          <cell r="L47">
            <v>18</v>
          </cell>
          <cell r="M47">
            <v>19</v>
          </cell>
          <cell r="N47">
            <v>21</v>
          </cell>
          <cell r="O47">
            <v>22</v>
          </cell>
          <cell r="P47">
            <v>24</v>
          </cell>
          <cell r="Q47">
            <v>25</v>
          </cell>
          <cell r="R47">
            <v>26</v>
          </cell>
          <cell r="S47">
            <v>27</v>
          </cell>
          <cell r="T47">
            <v>28</v>
          </cell>
          <cell r="U47">
            <v>29</v>
          </cell>
          <cell r="V47">
            <v>30</v>
          </cell>
          <cell r="W47">
            <v>31</v>
          </cell>
          <cell r="X47">
            <v>32</v>
          </cell>
          <cell r="Y47">
            <v>33</v>
          </cell>
        </row>
        <row r="49">
          <cell r="D49">
            <v>0</v>
          </cell>
          <cell r="E49">
            <v>3</v>
          </cell>
          <cell r="F49">
            <v>14</v>
          </cell>
          <cell r="G49">
            <v>24</v>
          </cell>
          <cell r="H49">
            <v>33</v>
          </cell>
          <cell r="I49">
            <v>40</v>
          </cell>
          <cell r="J49">
            <v>46</v>
          </cell>
          <cell r="K49">
            <v>51</v>
          </cell>
          <cell r="L49">
            <v>54</v>
          </cell>
          <cell r="M49">
            <v>57</v>
          </cell>
          <cell r="N49">
            <v>59</v>
          </cell>
          <cell r="O49">
            <v>60</v>
          </cell>
          <cell r="P49">
            <v>61</v>
          </cell>
          <cell r="Q49">
            <v>62</v>
          </cell>
          <cell r="R49">
            <v>63</v>
          </cell>
          <cell r="S49">
            <v>64</v>
          </cell>
          <cell r="T49">
            <v>65</v>
          </cell>
          <cell r="U49">
            <v>65</v>
          </cell>
          <cell r="V49">
            <v>65</v>
          </cell>
          <cell r="W49">
            <v>66</v>
          </cell>
          <cell r="X49">
            <v>66</v>
          </cell>
          <cell r="Y49">
            <v>66</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row>
        <row r="53">
          <cell r="D53">
            <v>7</v>
          </cell>
          <cell r="E53">
            <v>7</v>
          </cell>
          <cell r="F53">
            <v>7</v>
          </cell>
          <cell r="G53">
            <v>7</v>
          </cell>
          <cell r="H53">
            <v>7</v>
          </cell>
          <cell r="I53">
            <v>7</v>
          </cell>
          <cell r="J53">
            <v>7</v>
          </cell>
          <cell r="K53">
            <v>7</v>
          </cell>
          <cell r="L53">
            <v>7</v>
          </cell>
          <cell r="M53">
            <v>7</v>
          </cell>
          <cell r="N53">
            <v>7</v>
          </cell>
          <cell r="O53">
            <v>7</v>
          </cell>
          <cell r="P53">
            <v>7</v>
          </cell>
          <cell r="Q53">
            <v>7</v>
          </cell>
          <cell r="R53">
            <v>7</v>
          </cell>
          <cell r="S53">
            <v>7</v>
          </cell>
          <cell r="T53">
            <v>7</v>
          </cell>
          <cell r="U53">
            <v>7</v>
          </cell>
          <cell r="V53">
            <v>7</v>
          </cell>
          <cell r="W53">
            <v>7</v>
          </cell>
          <cell r="X53">
            <v>7</v>
          </cell>
          <cell r="Y53">
            <v>7</v>
          </cell>
        </row>
        <row r="55">
          <cell r="D55">
            <v>0</v>
          </cell>
          <cell r="E55">
            <v>1</v>
          </cell>
          <cell r="F55">
            <v>3</v>
          </cell>
          <cell r="G55">
            <v>6</v>
          </cell>
          <cell r="H55">
            <v>8</v>
          </cell>
          <cell r="I55">
            <v>10</v>
          </cell>
          <cell r="J55">
            <v>12</v>
          </cell>
          <cell r="K55">
            <v>13</v>
          </cell>
          <cell r="L55">
            <v>15</v>
          </cell>
          <cell r="M55">
            <v>16</v>
          </cell>
          <cell r="N55">
            <v>17</v>
          </cell>
          <cell r="O55">
            <v>19</v>
          </cell>
          <cell r="P55">
            <v>20</v>
          </cell>
          <cell r="Q55">
            <v>21</v>
          </cell>
          <cell r="R55">
            <v>22</v>
          </cell>
          <cell r="S55">
            <v>23</v>
          </cell>
          <cell r="T55">
            <v>24</v>
          </cell>
          <cell r="U55">
            <v>25</v>
          </cell>
          <cell r="V55">
            <v>25</v>
          </cell>
          <cell r="W55">
            <v>26</v>
          </cell>
          <cell r="X55">
            <v>27</v>
          </cell>
          <cell r="Y55">
            <v>28</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row>
        <row r="59">
          <cell r="D59">
            <v>7</v>
          </cell>
          <cell r="E59">
            <v>7</v>
          </cell>
          <cell r="F59">
            <v>7</v>
          </cell>
          <cell r="G59">
            <v>7</v>
          </cell>
          <cell r="H59">
            <v>7</v>
          </cell>
          <cell r="I59">
            <v>7</v>
          </cell>
          <cell r="J59">
            <v>7</v>
          </cell>
          <cell r="K59">
            <v>7</v>
          </cell>
          <cell r="L59">
            <v>7</v>
          </cell>
          <cell r="M59">
            <v>7</v>
          </cell>
          <cell r="N59">
            <v>7</v>
          </cell>
          <cell r="O59">
            <v>7</v>
          </cell>
          <cell r="P59">
            <v>7</v>
          </cell>
          <cell r="Q59">
            <v>7</v>
          </cell>
          <cell r="R59">
            <v>7</v>
          </cell>
          <cell r="S59">
            <v>7</v>
          </cell>
          <cell r="T59">
            <v>7</v>
          </cell>
          <cell r="U59">
            <v>7</v>
          </cell>
          <cell r="V59">
            <v>7</v>
          </cell>
          <cell r="W59">
            <v>7</v>
          </cell>
          <cell r="X59">
            <v>7</v>
          </cell>
          <cell r="Y59">
            <v>7</v>
          </cell>
        </row>
        <row r="60">
          <cell r="D60">
            <v>0</v>
          </cell>
          <cell r="E60">
            <v>1</v>
          </cell>
          <cell r="F60">
            <v>3</v>
          </cell>
          <cell r="G60">
            <v>6</v>
          </cell>
          <cell r="H60">
            <v>8</v>
          </cell>
          <cell r="I60">
            <v>10</v>
          </cell>
          <cell r="J60">
            <v>12</v>
          </cell>
          <cell r="K60">
            <v>13</v>
          </cell>
          <cell r="L60">
            <v>15</v>
          </cell>
          <cell r="M60">
            <v>16</v>
          </cell>
          <cell r="N60">
            <v>17</v>
          </cell>
          <cell r="O60">
            <v>19</v>
          </cell>
          <cell r="P60">
            <v>20</v>
          </cell>
          <cell r="Q60">
            <v>21</v>
          </cell>
          <cell r="R60">
            <v>22</v>
          </cell>
          <cell r="S60">
            <v>23</v>
          </cell>
          <cell r="T60">
            <v>24</v>
          </cell>
          <cell r="U60">
            <v>25</v>
          </cell>
          <cell r="V60">
            <v>25</v>
          </cell>
          <cell r="W60">
            <v>26</v>
          </cell>
          <cell r="X60">
            <v>27</v>
          </cell>
          <cell r="Y60">
            <v>28</v>
          </cell>
        </row>
        <row r="61">
          <cell r="D61">
            <v>20</v>
          </cell>
          <cell r="E61">
            <v>20</v>
          </cell>
          <cell r="F61">
            <v>41</v>
          </cell>
          <cell r="G61">
            <v>70</v>
          </cell>
          <cell r="H61">
            <v>97</v>
          </cell>
          <cell r="I61">
            <v>119</v>
          </cell>
          <cell r="J61">
            <v>136</v>
          </cell>
          <cell r="K61">
            <v>151</v>
          </cell>
          <cell r="L61">
            <v>160</v>
          </cell>
          <cell r="M61">
            <v>169</v>
          </cell>
          <cell r="N61">
            <v>175</v>
          </cell>
          <cell r="O61">
            <v>179</v>
          </cell>
          <cell r="P61">
            <v>183</v>
          </cell>
          <cell r="Q61">
            <v>185</v>
          </cell>
          <cell r="R61">
            <v>188</v>
          </cell>
          <cell r="S61">
            <v>189</v>
          </cell>
          <cell r="T61">
            <v>192</v>
          </cell>
          <cell r="U61">
            <v>194</v>
          </cell>
          <cell r="V61">
            <v>195</v>
          </cell>
          <cell r="W61">
            <v>195</v>
          </cell>
          <cell r="X61">
            <v>197</v>
          </cell>
          <cell r="Y61">
            <v>198</v>
          </cell>
        </row>
        <row r="62">
          <cell r="D62">
            <v>0</v>
          </cell>
          <cell r="E62">
            <v>1</v>
          </cell>
          <cell r="F62">
            <v>4</v>
          </cell>
          <cell r="G62">
            <v>7</v>
          </cell>
          <cell r="H62">
            <v>9</v>
          </cell>
          <cell r="I62">
            <v>12</v>
          </cell>
          <cell r="J62">
            <v>14</v>
          </cell>
          <cell r="K62">
            <v>16</v>
          </cell>
          <cell r="L62">
            <v>18</v>
          </cell>
          <cell r="M62">
            <v>19</v>
          </cell>
          <cell r="N62">
            <v>21</v>
          </cell>
          <cell r="O62">
            <v>22</v>
          </cell>
          <cell r="P62">
            <v>24</v>
          </cell>
          <cell r="Q62">
            <v>25</v>
          </cell>
          <cell r="R62">
            <v>26</v>
          </cell>
          <cell r="S62">
            <v>27</v>
          </cell>
          <cell r="T62">
            <v>28</v>
          </cell>
          <cell r="U62">
            <v>29</v>
          </cell>
          <cell r="V62">
            <v>30</v>
          </cell>
          <cell r="W62">
            <v>31</v>
          </cell>
          <cell r="X62">
            <v>32</v>
          </cell>
          <cell r="Y62">
            <v>33</v>
          </cell>
        </row>
        <row r="63">
          <cell r="D63">
            <v>9</v>
          </cell>
          <cell r="E63">
            <v>9</v>
          </cell>
          <cell r="F63">
            <v>14</v>
          </cell>
          <cell r="G63">
            <v>19</v>
          </cell>
          <cell r="H63">
            <v>19</v>
          </cell>
          <cell r="I63">
            <v>20</v>
          </cell>
          <cell r="J63">
            <v>20</v>
          </cell>
          <cell r="K63">
            <v>22</v>
          </cell>
          <cell r="L63">
            <v>22</v>
          </cell>
          <cell r="M63">
            <v>22</v>
          </cell>
          <cell r="N63">
            <v>22</v>
          </cell>
          <cell r="O63">
            <v>22</v>
          </cell>
          <cell r="P63">
            <v>22</v>
          </cell>
          <cell r="Q63">
            <v>22</v>
          </cell>
          <cell r="R63">
            <v>22</v>
          </cell>
          <cell r="S63">
            <v>22</v>
          </cell>
          <cell r="T63">
            <v>22</v>
          </cell>
          <cell r="U63">
            <v>22</v>
          </cell>
          <cell r="V63">
            <v>22</v>
          </cell>
          <cell r="W63">
            <v>22</v>
          </cell>
          <cell r="X63">
            <v>22</v>
          </cell>
          <cell r="Y63">
            <v>22</v>
          </cell>
        </row>
        <row r="64">
          <cell r="D64">
            <v>0</v>
          </cell>
          <cell r="E64">
            <v>3</v>
          </cell>
          <cell r="F64">
            <v>17</v>
          </cell>
          <cell r="G64">
            <v>29</v>
          </cell>
          <cell r="H64">
            <v>39</v>
          </cell>
          <cell r="I64">
            <v>48</v>
          </cell>
          <cell r="J64">
            <v>55</v>
          </cell>
          <cell r="K64">
            <v>61</v>
          </cell>
          <cell r="L64">
            <v>65</v>
          </cell>
          <cell r="M64">
            <v>68</v>
          </cell>
          <cell r="N64">
            <v>71</v>
          </cell>
          <cell r="O64">
            <v>73</v>
          </cell>
          <cell r="P64">
            <v>75</v>
          </cell>
          <cell r="Q64">
            <v>76</v>
          </cell>
          <cell r="R64">
            <v>78</v>
          </cell>
          <cell r="S64">
            <v>80</v>
          </cell>
          <cell r="T64">
            <v>80</v>
          </cell>
          <cell r="U64">
            <v>81</v>
          </cell>
          <cell r="V64">
            <v>81</v>
          </cell>
          <cell r="W64">
            <v>81</v>
          </cell>
          <cell r="X64">
            <v>81</v>
          </cell>
          <cell r="Y64">
            <v>82</v>
          </cell>
        </row>
        <row r="65">
          <cell r="D65">
            <v>0</v>
          </cell>
          <cell r="E65">
            <v>1</v>
          </cell>
          <cell r="F65">
            <v>4</v>
          </cell>
          <cell r="G65">
            <v>7</v>
          </cell>
          <cell r="H65">
            <v>9</v>
          </cell>
          <cell r="I65">
            <v>12</v>
          </cell>
          <cell r="J65">
            <v>14</v>
          </cell>
          <cell r="K65">
            <v>16</v>
          </cell>
          <cell r="L65">
            <v>18</v>
          </cell>
          <cell r="M65">
            <v>19</v>
          </cell>
          <cell r="N65">
            <v>21</v>
          </cell>
          <cell r="O65">
            <v>22</v>
          </cell>
          <cell r="P65">
            <v>24</v>
          </cell>
          <cell r="Q65">
            <v>25</v>
          </cell>
          <cell r="R65">
            <v>26</v>
          </cell>
          <cell r="S65">
            <v>27</v>
          </cell>
          <cell r="T65">
            <v>28</v>
          </cell>
          <cell r="U65">
            <v>29</v>
          </cell>
          <cell r="V65">
            <v>30</v>
          </cell>
          <cell r="W65">
            <v>31</v>
          </cell>
          <cell r="X65">
            <v>32</v>
          </cell>
          <cell r="Y65">
            <v>33</v>
          </cell>
        </row>
        <row r="66">
          <cell r="D66">
            <v>0</v>
          </cell>
          <cell r="E66">
            <v>3</v>
          </cell>
          <cell r="F66">
            <v>14</v>
          </cell>
          <cell r="G66">
            <v>24</v>
          </cell>
          <cell r="H66">
            <v>33</v>
          </cell>
          <cell r="I66">
            <v>40</v>
          </cell>
          <cell r="J66">
            <v>46</v>
          </cell>
          <cell r="K66">
            <v>51</v>
          </cell>
          <cell r="L66">
            <v>54</v>
          </cell>
          <cell r="M66">
            <v>57</v>
          </cell>
          <cell r="N66">
            <v>59</v>
          </cell>
          <cell r="O66">
            <v>60</v>
          </cell>
          <cell r="P66">
            <v>61</v>
          </cell>
          <cell r="Q66">
            <v>62</v>
          </cell>
          <cell r="R66">
            <v>63</v>
          </cell>
          <cell r="S66">
            <v>64</v>
          </cell>
          <cell r="T66">
            <v>65</v>
          </cell>
          <cell r="U66">
            <v>65</v>
          </cell>
          <cell r="V66">
            <v>65</v>
          </cell>
          <cell r="W66">
            <v>66</v>
          </cell>
          <cell r="X66">
            <v>66</v>
          </cell>
          <cell r="Y66">
            <v>66</v>
          </cell>
        </row>
        <row r="67">
          <cell r="D67">
            <v>37</v>
          </cell>
          <cell r="E67">
            <v>46</v>
          </cell>
          <cell r="F67">
            <v>105</v>
          </cell>
          <cell r="G67">
            <v>170</v>
          </cell>
          <cell r="H67">
            <v>222</v>
          </cell>
          <cell r="I67">
            <v>269</v>
          </cell>
          <cell r="J67">
            <v>305</v>
          </cell>
          <cell r="K67">
            <v>338</v>
          </cell>
          <cell r="L67">
            <v>360</v>
          </cell>
          <cell r="M67">
            <v>378</v>
          </cell>
          <cell r="N67">
            <v>394</v>
          </cell>
          <cell r="O67">
            <v>405</v>
          </cell>
          <cell r="P67">
            <v>417</v>
          </cell>
          <cell r="Q67">
            <v>424</v>
          </cell>
          <cell r="R67">
            <v>433</v>
          </cell>
          <cell r="S67">
            <v>440</v>
          </cell>
          <cell r="T67">
            <v>447</v>
          </cell>
          <cell r="U67">
            <v>453</v>
          </cell>
          <cell r="V67">
            <v>456</v>
          </cell>
          <cell r="W67">
            <v>460</v>
          </cell>
          <cell r="X67">
            <v>465</v>
          </cell>
          <cell r="Y67">
            <v>470</v>
          </cell>
        </row>
        <row r="72">
          <cell r="D72">
            <v>200000</v>
          </cell>
          <cell r="E72">
            <v>200997.51242241779</v>
          </cell>
          <cell r="F72">
            <v>201999.99999999997</v>
          </cell>
          <cell r="G72">
            <v>203007.48754664193</v>
          </cell>
          <cell r="H72">
            <v>204019.99999999994</v>
          </cell>
          <cell r="I72">
            <v>205037.56242210834</v>
          </cell>
          <cell r="J72">
            <v>206060.19999999992</v>
          </cell>
          <cell r="K72">
            <v>207087.93804632939</v>
          </cell>
          <cell r="L72">
            <v>208120.80199999988</v>
          </cell>
          <cell r="M72">
            <v>209158.81742679264</v>
          </cell>
          <cell r="N72">
            <v>210202.01001999984</v>
          </cell>
          <cell r="O72">
            <v>211250.40560106054</v>
          </cell>
          <cell r="P72">
            <v>212304.03012019981</v>
          </cell>
          <cell r="Q72">
            <v>213362.90965707111</v>
          </cell>
          <cell r="R72">
            <v>214427.07042140179</v>
          </cell>
          <cell r="S72">
            <v>215496.5387536418</v>
          </cell>
          <cell r="T72">
            <v>216571.34112561576</v>
          </cell>
          <cell r="U72">
            <v>217651.50414117816</v>
          </cell>
          <cell r="V72">
            <v>218737.05453687187</v>
          </cell>
          <cell r="W72">
            <v>219828.01918258992</v>
          </cell>
          <cell r="X72">
            <v>220924.42508224057</v>
          </cell>
          <cell r="Y72">
            <v>222026.2993744158</v>
          </cell>
        </row>
        <row r="73">
          <cell r="D73">
            <v>80000</v>
          </cell>
          <cell r="E73">
            <v>80399.004968967114</v>
          </cell>
          <cell r="F73">
            <v>80799.999999999985</v>
          </cell>
          <cell r="G73">
            <v>81202.995018656773</v>
          </cell>
          <cell r="H73">
            <v>81607.999999999971</v>
          </cell>
          <cell r="I73">
            <v>82015.024968843325</v>
          </cell>
          <cell r="J73">
            <v>82424.079999999958</v>
          </cell>
          <cell r="K73">
            <v>82835.175218531745</v>
          </cell>
          <cell r="L73">
            <v>83248.320799999943</v>
          </cell>
          <cell r="M73">
            <v>83663.526970717052</v>
          </cell>
          <cell r="N73">
            <v>84080.804007999934</v>
          </cell>
          <cell r="O73">
            <v>84500.162240424208</v>
          </cell>
          <cell r="P73">
            <v>84921.612048079915</v>
          </cell>
          <cell r="Q73">
            <v>85345.163862828427</v>
          </cell>
          <cell r="R73">
            <v>85770.828168560693</v>
          </cell>
          <cell r="S73">
            <v>86198.615501456705</v>
          </cell>
          <cell r="T73">
            <v>86628.536450246291</v>
          </cell>
          <cell r="U73">
            <v>87060.601656471263</v>
          </cell>
          <cell r="V73">
            <v>87494.82181474875</v>
          </cell>
          <cell r="W73">
            <v>87931.207673035969</v>
          </cell>
          <cell r="X73">
            <v>88369.770032896224</v>
          </cell>
          <cell r="Y73">
            <v>88810.519749766318</v>
          </cell>
        </row>
        <row r="74">
          <cell r="D74">
            <v>65000</v>
          </cell>
          <cell r="E74">
            <v>65324.191537285784</v>
          </cell>
          <cell r="F74">
            <v>65649.999999999985</v>
          </cell>
          <cell r="G74">
            <v>65977.433452658632</v>
          </cell>
          <cell r="H74">
            <v>66306.499999999985</v>
          </cell>
          <cell r="I74">
            <v>66637.207787185209</v>
          </cell>
          <cell r="J74">
            <v>66969.564999999973</v>
          </cell>
          <cell r="K74">
            <v>67303.57986505705</v>
          </cell>
          <cell r="L74">
            <v>67639.260649999967</v>
          </cell>
          <cell r="M74">
            <v>67976.61566370762</v>
          </cell>
          <cell r="N74">
            <v>68315.653256499965</v>
          </cell>
          <cell r="O74">
            <v>68656.381820344686</v>
          </cell>
          <cell r="P74">
            <v>68998.809789064951</v>
          </cell>
          <cell r="Q74">
            <v>69342.945638548117</v>
          </cell>
          <cell r="R74">
            <v>69688.797886955581</v>
          </cell>
          <cell r="S74">
            <v>70036.375094933581</v>
          </cell>
          <cell r="T74">
            <v>70385.685865825115</v>
          </cell>
          <cell r="U74">
            <v>70736.738845882894</v>
          </cell>
          <cell r="V74">
            <v>71089.542724483355</v>
          </cell>
          <cell r="W74">
            <v>71444.106234341714</v>
          </cell>
          <cell r="X74">
            <v>71800.438151728173</v>
          </cell>
          <cell r="Y74">
            <v>72158.547296685123</v>
          </cell>
        </row>
        <row r="75">
          <cell r="D75">
            <v>13000</v>
          </cell>
          <cell r="E75">
            <v>13064.838307457156</v>
          </cell>
          <cell r="F75">
            <v>13129.999999999998</v>
          </cell>
          <cell r="G75">
            <v>13195.486690531727</v>
          </cell>
          <cell r="H75">
            <v>13261.299999999997</v>
          </cell>
          <cell r="I75">
            <v>13327.441557437043</v>
          </cell>
          <cell r="J75">
            <v>13393.912999999997</v>
          </cell>
          <cell r="K75">
            <v>13460.715973011413</v>
          </cell>
          <cell r="L75">
            <v>13527.852129999996</v>
          </cell>
          <cell r="M75">
            <v>13595.323132741525</v>
          </cell>
          <cell r="N75">
            <v>13663.130651299993</v>
          </cell>
          <cell r="O75">
            <v>13731.276364068937</v>
          </cell>
          <cell r="P75">
            <v>13799.761957812991</v>
          </cell>
          <cell r="Q75">
            <v>13868.589127709625</v>
          </cell>
          <cell r="R75">
            <v>13937.759577391118</v>
          </cell>
          <cell r="S75">
            <v>14007.275018986718</v>
          </cell>
          <cell r="T75">
            <v>14077.137173165027</v>
          </cell>
          <cell r="U75">
            <v>14147.347769176584</v>
          </cell>
          <cell r="V75">
            <v>14217.908544896674</v>
          </cell>
          <cell r="W75">
            <v>14288.821246868347</v>
          </cell>
          <cell r="X75">
            <v>14360.087630345639</v>
          </cell>
          <cell r="Y75">
            <v>14431.709459337028</v>
          </cell>
        </row>
        <row r="76">
          <cell r="D76">
            <v>16000</v>
          </cell>
          <cell r="E76">
            <v>16079.800993793424</v>
          </cell>
          <cell r="F76">
            <v>16159.999999999998</v>
          </cell>
          <cell r="G76">
            <v>16240.599003731355</v>
          </cell>
          <cell r="H76">
            <v>16321.599999999995</v>
          </cell>
          <cell r="I76">
            <v>16403.004993768667</v>
          </cell>
          <cell r="J76">
            <v>16484.815999999995</v>
          </cell>
          <cell r="K76">
            <v>16567.035043706353</v>
          </cell>
          <cell r="L76">
            <v>16649.664159999993</v>
          </cell>
          <cell r="M76">
            <v>16732.705394143413</v>
          </cell>
          <cell r="N76">
            <v>16816.160801599988</v>
          </cell>
          <cell r="O76">
            <v>16900.032448084843</v>
          </cell>
          <cell r="P76">
            <v>16984.322409615987</v>
          </cell>
          <cell r="Q76">
            <v>17069.03277256569</v>
          </cell>
          <cell r="R76">
            <v>17154.165633712142</v>
          </cell>
          <cell r="S76">
            <v>17239.723100291343</v>
          </cell>
          <cell r="T76">
            <v>17325.70729004926</v>
          </cell>
          <cell r="U76">
            <v>17412.120331294253</v>
          </cell>
          <cell r="V76">
            <v>17498.964362949748</v>
          </cell>
          <cell r="W76">
            <v>17586.24153460719</v>
          </cell>
          <cell r="X76">
            <v>17673.954006579243</v>
          </cell>
          <cell r="Y76">
            <v>17762.10394995326</v>
          </cell>
        </row>
        <row r="77">
          <cell r="D77">
            <v>24000</v>
          </cell>
          <cell r="E77">
            <v>24119.701490690135</v>
          </cell>
          <cell r="F77">
            <v>24239.999999999996</v>
          </cell>
          <cell r="G77">
            <v>24360.898505597033</v>
          </cell>
          <cell r="H77">
            <v>24482.399999999994</v>
          </cell>
          <cell r="I77">
            <v>24604.507490652999</v>
          </cell>
          <cell r="J77">
            <v>24727.223999999987</v>
          </cell>
          <cell r="K77">
            <v>24850.552565559523</v>
          </cell>
          <cell r="L77">
            <v>24974.496239999982</v>
          </cell>
          <cell r="M77">
            <v>25099.058091215113</v>
          </cell>
          <cell r="N77">
            <v>25224.241202399975</v>
          </cell>
          <cell r="O77">
            <v>25350.048672127257</v>
          </cell>
          <cell r="P77">
            <v>25476.483614423971</v>
          </cell>
          <cell r="Q77">
            <v>25603.549158848527</v>
          </cell>
          <cell r="R77">
            <v>25731.248450568208</v>
          </cell>
          <cell r="S77">
            <v>25859.584650437009</v>
          </cell>
          <cell r="T77">
            <v>25988.560935073885</v>
          </cell>
          <cell r="U77">
            <v>26118.180496941375</v>
          </cell>
          <cell r="V77">
            <v>26248.44654442462</v>
          </cell>
          <cell r="W77">
            <v>26379.362301910784</v>
          </cell>
          <cell r="X77">
            <v>26510.931009868862</v>
          </cell>
          <cell r="Y77">
            <v>26643.155924929888</v>
          </cell>
        </row>
        <row r="78">
          <cell r="D78">
            <v>18000</v>
          </cell>
          <cell r="E78">
            <v>18089.776118017602</v>
          </cell>
          <cell r="F78">
            <v>18180</v>
          </cell>
          <cell r="G78">
            <v>18270.673879197777</v>
          </cell>
          <cell r="H78">
            <v>18361.799999999996</v>
          </cell>
          <cell r="I78">
            <v>18453.380617989751</v>
          </cell>
          <cell r="J78">
            <v>18545.417999999994</v>
          </cell>
          <cell r="K78">
            <v>18637.914424169645</v>
          </cell>
          <cell r="L78">
            <v>18730.872179999991</v>
          </cell>
          <cell r="M78">
            <v>18824.29356841134</v>
          </cell>
          <cell r="N78">
            <v>18918.180901799988</v>
          </cell>
          <cell r="O78">
            <v>19012.536504095449</v>
          </cell>
          <cell r="P78">
            <v>19107.362710817983</v>
          </cell>
          <cell r="Q78">
            <v>19202.661869136398</v>
          </cell>
          <cell r="R78">
            <v>19298.436337926159</v>
          </cell>
          <cell r="S78">
            <v>19394.68848782776</v>
          </cell>
          <cell r="T78">
            <v>19491.420701305418</v>
          </cell>
          <cell r="U78">
            <v>19588.635372706034</v>
          </cell>
          <cell r="V78">
            <v>19686.334908318469</v>
          </cell>
          <cell r="W78">
            <v>19784.521726433093</v>
          </cell>
          <cell r="X78">
            <v>19883.198257401651</v>
          </cell>
          <cell r="Y78">
            <v>19982.36694369742</v>
          </cell>
        </row>
        <row r="79">
          <cell r="D79">
            <v>24000</v>
          </cell>
          <cell r="E79">
            <v>24119.701490690135</v>
          </cell>
          <cell r="F79">
            <v>24239.999999999996</v>
          </cell>
          <cell r="G79">
            <v>24360.898505597033</v>
          </cell>
          <cell r="H79">
            <v>24482.399999999994</v>
          </cell>
          <cell r="I79">
            <v>24604.507490652999</v>
          </cell>
          <cell r="J79">
            <v>24727.223999999987</v>
          </cell>
          <cell r="K79">
            <v>24850.552565559523</v>
          </cell>
          <cell r="L79">
            <v>24974.496239999982</v>
          </cell>
          <cell r="M79">
            <v>25099.058091215113</v>
          </cell>
          <cell r="N79">
            <v>25224.241202399975</v>
          </cell>
          <cell r="O79">
            <v>25350.048672127257</v>
          </cell>
          <cell r="P79">
            <v>25476.483614423971</v>
          </cell>
          <cell r="Q79">
            <v>25603.549158848527</v>
          </cell>
          <cell r="R79">
            <v>25731.248450568208</v>
          </cell>
          <cell r="S79">
            <v>25859.584650437009</v>
          </cell>
          <cell r="T79">
            <v>25988.560935073885</v>
          </cell>
          <cell r="U79">
            <v>26118.180496941375</v>
          </cell>
          <cell r="V79">
            <v>26248.44654442462</v>
          </cell>
          <cell r="W79">
            <v>26379.362301910784</v>
          </cell>
          <cell r="X79">
            <v>26510.931009868862</v>
          </cell>
          <cell r="Y79">
            <v>26643.155924929888</v>
          </cell>
        </row>
        <row r="80">
          <cell r="D80">
            <v>22500</v>
          </cell>
          <cell r="E80">
            <v>22612.220147522003</v>
          </cell>
          <cell r="F80">
            <v>22724.999999999996</v>
          </cell>
          <cell r="G80">
            <v>22838.342348997219</v>
          </cell>
          <cell r="H80">
            <v>22952.249999999993</v>
          </cell>
          <cell r="I80">
            <v>23066.725772487185</v>
          </cell>
          <cell r="J80">
            <v>23181.772499999988</v>
          </cell>
          <cell r="K80">
            <v>23297.393030212053</v>
          </cell>
          <cell r="L80">
            <v>23413.590224999985</v>
          </cell>
          <cell r="M80">
            <v>23530.366960514173</v>
          </cell>
          <cell r="N80">
            <v>23647.726127249982</v>
          </cell>
          <cell r="O80">
            <v>23765.670630119308</v>
          </cell>
          <cell r="P80">
            <v>23884.203388522477</v>
          </cell>
          <cell r="Q80">
            <v>24003.327336420498</v>
          </cell>
          <cell r="R80">
            <v>24123.045422407697</v>
          </cell>
          <cell r="S80">
            <v>24243.360609784697</v>
          </cell>
          <cell r="T80">
            <v>24364.275876631767</v>
          </cell>
          <cell r="U80">
            <v>24485.794215882539</v>
          </cell>
          <cell r="V80">
            <v>24607.91863539808</v>
          </cell>
          <cell r="W80">
            <v>24730.652158041361</v>
          </cell>
          <cell r="X80">
            <v>24853.997821752058</v>
          </cell>
          <cell r="Y80">
            <v>24977.95867962177</v>
          </cell>
        </row>
        <row r="83">
          <cell r="D83">
            <v>0.5</v>
          </cell>
          <cell r="E83">
            <v>0.5</v>
          </cell>
          <cell r="F83">
            <v>0.5</v>
          </cell>
          <cell r="G83">
            <v>1</v>
          </cell>
          <cell r="H83">
            <v>1</v>
          </cell>
          <cell r="I83">
            <v>1</v>
          </cell>
          <cell r="J83">
            <v>1</v>
          </cell>
          <cell r="K83">
            <v>1</v>
          </cell>
          <cell r="L83">
            <v>1</v>
          </cell>
          <cell r="M83">
            <v>1</v>
          </cell>
          <cell r="N83">
            <v>1</v>
          </cell>
          <cell r="O83">
            <v>1</v>
          </cell>
          <cell r="P83">
            <v>1</v>
          </cell>
          <cell r="Q83">
            <v>1</v>
          </cell>
          <cell r="R83">
            <v>1</v>
          </cell>
          <cell r="S83">
            <v>1</v>
          </cell>
          <cell r="T83">
            <v>1</v>
          </cell>
          <cell r="U83">
            <v>1</v>
          </cell>
          <cell r="V83">
            <v>1</v>
          </cell>
          <cell r="W83">
            <v>1</v>
          </cell>
          <cell r="X83">
            <v>1</v>
          </cell>
          <cell r="Y83">
            <v>1</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row>
        <row r="87">
          <cell r="D87">
            <v>0</v>
          </cell>
          <cell r="E87">
            <v>104686.20438667593</v>
          </cell>
          <cell r="F87">
            <v>105208.33333333333</v>
          </cell>
          <cell r="G87">
            <v>109962.38908776437</v>
          </cell>
          <cell r="H87">
            <v>110510.83333333328</v>
          </cell>
          <cell r="I87">
            <v>111062.01297864201</v>
          </cell>
          <cell r="J87">
            <v>111615.94166666662</v>
          </cell>
          <cell r="K87">
            <v>112172.63310842842</v>
          </cell>
          <cell r="L87">
            <v>112732.10108333325</v>
          </cell>
          <cell r="M87">
            <v>113294.35943951269</v>
          </cell>
          <cell r="N87">
            <v>113859.42209416657</v>
          </cell>
          <cell r="O87">
            <v>114427.3030339078</v>
          </cell>
          <cell r="P87">
            <v>114998.01631510822</v>
          </cell>
          <cell r="Q87">
            <v>115571.57606424684</v>
          </cell>
          <cell r="R87">
            <v>116147.9964782593</v>
          </cell>
          <cell r="S87">
            <v>116727.2918248893</v>
          </cell>
          <cell r="T87">
            <v>117309.47644304186</v>
          </cell>
          <cell r="U87">
            <v>117894.56474313815</v>
          </cell>
          <cell r="V87">
            <v>118482.57120747225</v>
          </cell>
          <cell r="W87">
            <v>119073.51039056953</v>
          </cell>
          <cell r="X87">
            <v>119667.39691954697</v>
          </cell>
          <cell r="Y87">
            <v>120264.24549447522</v>
          </cell>
        </row>
        <row r="88">
          <cell r="D88">
            <v>0</v>
          </cell>
          <cell r="E88">
            <v>41874.481754670378</v>
          </cell>
          <cell r="F88">
            <v>42083.333333333328</v>
          </cell>
          <cell r="G88">
            <v>43984.955635105747</v>
          </cell>
          <cell r="H88">
            <v>44204.333333333314</v>
          </cell>
          <cell r="I88">
            <v>44424.805191456799</v>
          </cell>
          <cell r="J88">
            <v>44646.376666666642</v>
          </cell>
          <cell r="K88">
            <v>44869.05324337136</v>
          </cell>
          <cell r="L88">
            <v>45092.840433333302</v>
          </cell>
          <cell r="M88">
            <v>45317.743775805066</v>
          </cell>
          <cell r="N88">
            <v>45543.768837666626</v>
          </cell>
          <cell r="O88">
            <v>45770.92121356311</v>
          </cell>
          <cell r="P88">
            <v>45999.206526043286</v>
          </cell>
          <cell r="Q88">
            <v>46228.630425698728</v>
          </cell>
          <cell r="R88">
            <v>46459.198591303706</v>
          </cell>
          <cell r="S88">
            <v>46690.916729955708</v>
          </cell>
          <cell r="T88">
            <v>46923.790577216736</v>
          </cell>
          <cell r="U88">
            <v>47157.825897255265</v>
          </cell>
          <cell r="V88">
            <v>47393.028482988906</v>
          </cell>
          <cell r="W88">
            <v>47629.404156227814</v>
          </cell>
          <cell r="X88">
            <v>47866.958767818789</v>
          </cell>
          <cell r="Y88">
            <v>48105.698197790087</v>
          </cell>
        </row>
        <row r="89">
          <cell r="D89">
            <v>0</v>
          </cell>
          <cell r="E89">
            <v>34023.016425669681</v>
          </cell>
          <cell r="F89">
            <v>34192.708333333328</v>
          </cell>
          <cell r="G89">
            <v>35737.776453523424</v>
          </cell>
          <cell r="H89">
            <v>35916.020833333321</v>
          </cell>
          <cell r="I89">
            <v>36095.154218058655</v>
          </cell>
          <cell r="J89">
            <v>36275.181041666649</v>
          </cell>
          <cell r="K89">
            <v>36456.105760239232</v>
          </cell>
          <cell r="L89">
            <v>36637.932852083315</v>
          </cell>
          <cell r="M89">
            <v>36820.666817841622</v>
          </cell>
          <cell r="N89">
            <v>37004.312180604145</v>
          </cell>
          <cell r="O89">
            <v>37188.873486020035</v>
          </cell>
          <cell r="P89">
            <v>37374.355302410178</v>
          </cell>
          <cell r="Q89">
            <v>37560.762220880228</v>
          </cell>
          <cell r="R89">
            <v>37748.098855434269</v>
          </cell>
          <cell r="S89">
            <v>37936.369843089022</v>
          </cell>
          <cell r="T89">
            <v>38125.579843988598</v>
          </cell>
          <cell r="U89">
            <v>38315.733541519898</v>
          </cell>
          <cell r="V89">
            <v>38506.835642428479</v>
          </cell>
          <cell r="W89">
            <v>38698.890876935089</v>
          </cell>
          <cell r="X89">
            <v>38891.903998852758</v>
          </cell>
          <cell r="Y89">
            <v>39085.879785704441</v>
          </cell>
        </row>
        <row r="90">
          <cell r="D90">
            <v>0</v>
          </cell>
          <cell r="E90">
            <v>6804.603285133936</v>
          </cell>
          <cell r="F90">
            <v>6838.5416666666661</v>
          </cell>
          <cell r="G90">
            <v>7147.5552907046849</v>
          </cell>
          <cell r="H90">
            <v>7183.2041666666646</v>
          </cell>
          <cell r="I90">
            <v>7219.0308436117311</v>
          </cell>
          <cell r="J90">
            <v>7255.0362083333303</v>
          </cell>
          <cell r="K90">
            <v>7291.2211520478477</v>
          </cell>
          <cell r="L90">
            <v>7327.5865704166627</v>
          </cell>
          <cell r="M90">
            <v>7364.1333635683259</v>
          </cell>
          <cell r="N90">
            <v>7400.8624361208285</v>
          </cell>
          <cell r="O90">
            <v>7437.7746972040068</v>
          </cell>
          <cell r="P90">
            <v>7474.8710604820362</v>
          </cell>
          <cell r="Q90">
            <v>7512.1524441760466</v>
          </cell>
          <cell r="R90">
            <v>7549.6197710868555</v>
          </cell>
          <cell r="S90">
            <v>7587.2739686178047</v>
          </cell>
          <cell r="T90">
            <v>7625.1159687977224</v>
          </cell>
          <cell r="U90">
            <v>7663.1467083039815</v>
          </cell>
          <cell r="V90">
            <v>7701.3671284856982</v>
          </cell>
          <cell r="W90">
            <v>7739.7781753870204</v>
          </cell>
          <cell r="X90">
            <v>7778.3807997705535</v>
          </cell>
          <cell r="Y90">
            <v>7817.1759571408893</v>
          </cell>
        </row>
        <row r="91">
          <cell r="D91">
            <v>0</v>
          </cell>
          <cell r="E91">
            <v>8374.8963509340756</v>
          </cell>
          <cell r="F91">
            <v>8416.6666666666661</v>
          </cell>
          <cell r="G91">
            <v>8796.9911270211505</v>
          </cell>
          <cell r="H91">
            <v>8840.866666666665</v>
          </cell>
          <cell r="I91">
            <v>8884.9610382913615</v>
          </cell>
          <cell r="J91">
            <v>8929.2753333333294</v>
          </cell>
          <cell r="K91">
            <v>8973.8106486742745</v>
          </cell>
          <cell r="L91">
            <v>9018.5680866666626</v>
          </cell>
          <cell r="M91">
            <v>9063.5487551610149</v>
          </cell>
          <cell r="N91">
            <v>9108.753767533326</v>
          </cell>
          <cell r="O91">
            <v>9154.184242712623</v>
          </cell>
          <cell r="P91">
            <v>9199.841305208658</v>
          </cell>
          <cell r="Q91">
            <v>9245.7260851397477</v>
          </cell>
          <cell r="R91">
            <v>9291.8397182607423</v>
          </cell>
          <cell r="S91">
            <v>9338.1833459911431</v>
          </cell>
          <cell r="T91">
            <v>9384.7581154433483</v>
          </cell>
          <cell r="U91">
            <v>9431.5651794510522</v>
          </cell>
          <cell r="V91">
            <v>9478.6056965977787</v>
          </cell>
          <cell r="W91">
            <v>9525.8808312455603</v>
          </cell>
          <cell r="X91">
            <v>9573.3917535637556</v>
          </cell>
          <cell r="Y91">
            <v>9621.1396395580159</v>
          </cell>
        </row>
        <row r="92">
          <cell r="D92">
            <v>0</v>
          </cell>
          <cell r="E92">
            <v>12562.344526401113</v>
          </cell>
          <cell r="F92">
            <v>12624.999999999998</v>
          </cell>
          <cell r="G92">
            <v>13195.486690531727</v>
          </cell>
          <cell r="H92">
            <v>13261.299999999996</v>
          </cell>
          <cell r="I92">
            <v>13327.441557437041</v>
          </cell>
          <cell r="J92">
            <v>13393.912999999991</v>
          </cell>
          <cell r="K92">
            <v>13460.715973011407</v>
          </cell>
          <cell r="L92">
            <v>13527.85212999999</v>
          </cell>
          <cell r="M92">
            <v>13595.323132741516</v>
          </cell>
          <cell r="N92">
            <v>13663.130651299985</v>
          </cell>
          <cell r="O92">
            <v>13731.27636406893</v>
          </cell>
          <cell r="P92">
            <v>13799.761957812983</v>
          </cell>
          <cell r="Q92">
            <v>13868.589127709618</v>
          </cell>
          <cell r="R92">
            <v>13937.759577391111</v>
          </cell>
          <cell r="S92">
            <v>14007.275018986713</v>
          </cell>
          <cell r="T92">
            <v>14077.13717316502</v>
          </cell>
          <cell r="U92">
            <v>14147.347769176577</v>
          </cell>
          <cell r="V92">
            <v>14217.908544896669</v>
          </cell>
          <cell r="W92">
            <v>14288.821246868338</v>
          </cell>
          <cell r="X92">
            <v>14360.087630345633</v>
          </cell>
          <cell r="Y92">
            <v>14431.709459337022</v>
          </cell>
        </row>
        <row r="93">
          <cell r="D93">
            <v>0</v>
          </cell>
          <cell r="E93">
            <v>9421.758394800836</v>
          </cell>
          <cell r="F93">
            <v>9468.75</v>
          </cell>
          <cell r="G93">
            <v>9896.6150178987955</v>
          </cell>
          <cell r="H93">
            <v>9945.9749999999967</v>
          </cell>
          <cell r="I93">
            <v>9995.5811680777806</v>
          </cell>
          <cell r="J93">
            <v>10045.434749999997</v>
          </cell>
          <cell r="K93">
            <v>10095.536979758557</v>
          </cell>
          <cell r="L93">
            <v>10145.889097499994</v>
          </cell>
          <cell r="M93">
            <v>10196.492349556142</v>
          </cell>
          <cell r="N93">
            <v>10247.347988474992</v>
          </cell>
          <cell r="O93">
            <v>10298.457273051701</v>
          </cell>
          <cell r="P93">
            <v>10349.82146835974</v>
          </cell>
          <cell r="Q93">
            <v>10401.441845782216</v>
          </cell>
          <cell r="R93">
            <v>10453.319683043335</v>
          </cell>
          <cell r="S93">
            <v>10505.456264240036</v>
          </cell>
          <cell r="T93">
            <v>10557.852879873768</v>
          </cell>
          <cell r="U93">
            <v>10610.510826882435</v>
          </cell>
          <cell r="V93">
            <v>10663.431408672504</v>
          </cell>
          <cell r="W93">
            <v>10716.615935151258</v>
          </cell>
          <cell r="X93">
            <v>10770.065722759227</v>
          </cell>
          <cell r="Y93">
            <v>10823.782094502769</v>
          </cell>
        </row>
        <row r="94">
          <cell r="D94">
            <v>0</v>
          </cell>
          <cell r="E94">
            <v>12562.344526401113</v>
          </cell>
          <cell r="F94">
            <v>12624.999999999998</v>
          </cell>
          <cell r="G94">
            <v>13195.486690531727</v>
          </cell>
          <cell r="H94">
            <v>13261.299999999996</v>
          </cell>
          <cell r="I94">
            <v>13327.441557437041</v>
          </cell>
          <cell r="J94">
            <v>13393.912999999991</v>
          </cell>
          <cell r="K94">
            <v>13460.715973011407</v>
          </cell>
          <cell r="L94">
            <v>13527.85212999999</v>
          </cell>
          <cell r="M94">
            <v>13595.323132741516</v>
          </cell>
          <cell r="N94">
            <v>13663.130651299985</v>
          </cell>
          <cell r="O94">
            <v>13731.27636406893</v>
          </cell>
          <cell r="P94">
            <v>13799.761957812983</v>
          </cell>
          <cell r="Q94">
            <v>13868.589127709618</v>
          </cell>
          <cell r="R94">
            <v>13937.759577391111</v>
          </cell>
          <cell r="S94">
            <v>14007.275018986713</v>
          </cell>
          <cell r="T94">
            <v>14077.13717316502</v>
          </cell>
          <cell r="U94">
            <v>14147.347769176577</v>
          </cell>
          <cell r="V94">
            <v>14217.908544896669</v>
          </cell>
          <cell r="W94">
            <v>14288.821246868338</v>
          </cell>
          <cell r="X94">
            <v>14360.087630345633</v>
          </cell>
          <cell r="Y94">
            <v>14431.709459337022</v>
          </cell>
        </row>
        <row r="95">
          <cell r="D95">
            <v>0</v>
          </cell>
          <cell r="E95">
            <v>11777.197993501044</v>
          </cell>
          <cell r="F95">
            <v>11835.937499999998</v>
          </cell>
          <cell r="G95">
            <v>12370.768772373493</v>
          </cell>
          <cell r="H95">
            <v>12432.468749999993</v>
          </cell>
          <cell r="I95">
            <v>12494.476460097225</v>
          </cell>
          <cell r="J95">
            <v>12556.793437499993</v>
          </cell>
          <cell r="K95">
            <v>12619.421224698195</v>
          </cell>
          <cell r="L95">
            <v>12682.361371874989</v>
          </cell>
          <cell r="M95">
            <v>12745.615436945176</v>
          </cell>
          <cell r="N95">
            <v>12809.184985593742</v>
          </cell>
          <cell r="O95">
            <v>12873.071591314625</v>
          </cell>
          <cell r="P95">
            <v>12937.276835449675</v>
          </cell>
          <cell r="Q95">
            <v>13001.802307227768</v>
          </cell>
          <cell r="R95">
            <v>13066.649603804168</v>
          </cell>
          <cell r="S95">
            <v>13131.820330300043</v>
          </cell>
          <cell r="T95">
            <v>13197.316099842206</v>
          </cell>
          <cell r="U95">
            <v>13263.13853360304</v>
          </cell>
          <cell r="V95">
            <v>13329.289260840626</v>
          </cell>
          <cell r="W95">
            <v>13395.769918939068</v>
          </cell>
          <cell r="X95">
            <v>13462.582153449031</v>
          </cell>
          <cell r="Y95">
            <v>13529.727618128456</v>
          </cell>
        </row>
        <row r="107">
          <cell r="D107">
            <v>0</v>
          </cell>
          <cell r="E107">
            <v>765517.86957756779</v>
          </cell>
          <cell r="F107">
            <v>1370338.5416666665</v>
          </cell>
          <cell r="G107">
            <v>2121174.4855029751</v>
          </cell>
          <cell r="H107">
            <v>2653088.8312499989</v>
          </cell>
          <cell r="I107">
            <v>3154716.4786583264</v>
          </cell>
          <cell r="J107">
            <v>3556641.9812083319</v>
          </cell>
          <cell r="K107">
            <v>3915666.1902324646</v>
          </cell>
          <cell r="L107">
            <v>4198143.4443433313</v>
          </cell>
          <cell r="M107">
            <v>4413665.0078648152</v>
          </cell>
          <cell r="N107">
            <v>4618992.1058051018</v>
          </cell>
          <cell r="O107">
            <v>4802513.9083331097</v>
          </cell>
          <cell r="P107">
            <v>4973376.7105876431</v>
          </cell>
          <cell r="Q107">
            <v>5097284.3623136077</v>
          </cell>
          <cell r="R107">
            <v>5240307.2311078627</v>
          </cell>
          <cell r="S107">
            <v>5369455.4239449082</v>
          </cell>
          <cell r="T107">
            <v>5493896.0555187576</v>
          </cell>
          <cell r="U107">
            <v>5609128.6540666558</v>
          </cell>
          <cell r="V107">
            <v>5668502.4129934907</v>
          </cell>
          <cell r="W107">
            <v>5772683.7837348105</v>
          </cell>
          <cell r="X107">
            <v>5879857.5476419395</v>
          </cell>
          <cell r="Y107">
            <v>5990963.3893072819</v>
          </cell>
        </row>
        <row r="110">
          <cell r="D110">
            <v>0</v>
          </cell>
          <cell r="E110">
            <v>765517.86957756779</v>
          </cell>
          <cell r="F110">
            <v>1370338.5416666665</v>
          </cell>
          <cell r="G110">
            <v>2121174.4855029751</v>
          </cell>
          <cell r="H110">
            <v>2653088.8312499989</v>
          </cell>
          <cell r="I110">
            <v>3154716.4786583264</v>
          </cell>
          <cell r="J110">
            <v>3556641.9812083319</v>
          </cell>
          <cell r="K110">
            <v>3915666.1902324646</v>
          </cell>
          <cell r="L110">
            <v>4198143.4443433313</v>
          </cell>
          <cell r="M110">
            <v>4413665.0078648152</v>
          </cell>
          <cell r="N110">
            <v>4618992.1058051018</v>
          </cell>
          <cell r="O110">
            <v>4802513.9083331097</v>
          </cell>
          <cell r="P110">
            <v>4973376.7105876431</v>
          </cell>
          <cell r="Q110">
            <v>5097284.3623136077</v>
          </cell>
          <cell r="R110">
            <v>5240307.2311078627</v>
          </cell>
          <cell r="S110">
            <v>5369455.4239449082</v>
          </cell>
          <cell r="T110">
            <v>5493896.0555187576</v>
          </cell>
          <cell r="U110">
            <v>5609128.6540666558</v>
          </cell>
          <cell r="V110">
            <v>5668502.4129934907</v>
          </cell>
          <cell r="W110">
            <v>5772683.7837348105</v>
          </cell>
          <cell r="X110">
            <v>5879857.5476419395</v>
          </cell>
          <cell r="Y110">
            <v>5990963.3893072819</v>
          </cell>
        </row>
        <row r="119">
          <cell r="D119">
            <v>0</v>
          </cell>
          <cell r="E119">
            <v>1513.1469484058712</v>
          </cell>
          <cell r="F119">
            <v>29511.901060932429</v>
          </cell>
          <cell r="G119">
            <v>69016.337092892616</v>
          </cell>
          <cell r="H119">
            <v>106182.42246613464</v>
          </cell>
          <cell r="I119">
            <v>141019.99226420745</v>
          </cell>
          <cell r="J119">
            <v>173814.19358086676</v>
          </cell>
          <cell r="K119">
            <v>204615.03402376469</v>
          </cell>
          <cell r="L119">
            <v>233423.15847264649</v>
          </cell>
          <cell r="M119">
            <v>260331.40381477823</v>
          </cell>
          <cell r="N119">
            <v>286518.67372676742</v>
          </cell>
          <cell r="O119">
            <v>311908.90796144173</v>
          </cell>
          <cell r="P119">
            <v>336313.28215880622</v>
          </cell>
          <cell r="Q119">
            <v>359669.38504670741</v>
          </cell>
          <cell r="R119">
            <v>381483.24966806336</v>
          </cell>
          <cell r="S119">
            <v>401827.89044416841</v>
          </cell>
          <cell r="T119">
            <v>420432.48460338096</v>
          </cell>
          <cell r="U119">
            <v>437451.48224562249</v>
          </cell>
          <cell r="V119">
            <v>452760.82931100333</v>
          </cell>
          <cell r="W119">
            <v>466620.98072049458</v>
          </cell>
          <cell r="X119">
            <v>479067.23801932402</v>
          </cell>
          <cell r="Y119">
            <v>490303.33437973604</v>
          </cell>
        </row>
        <row r="123">
          <cell r="D123">
            <v>800</v>
          </cell>
          <cell r="E123">
            <v>1050</v>
          </cell>
          <cell r="F123">
            <v>1300</v>
          </cell>
          <cell r="G123">
            <v>1300</v>
          </cell>
          <cell r="H123">
            <v>1800</v>
          </cell>
          <cell r="I123">
            <v>2050</v>
          </cell>
          <cell r="J123">
            <v>2050</v>
          </cell>
          <cell r="K123">
            <v>2300</v>
          </cell>
          <cell r="L123">
            <v>2300</v>
          </cell>
          <cell r="M123">
            <v>2300</v>
          </cell>
          <cell r="N123">
            <v>2300</v>
          </cell>
          <cell r="O123">
            <v>2300</v>
          </cell>
          <cell r="P123">
            <v>2550</v>
          </cell>
          <cell r="Q123">
            <v>2800</v>
          </cell>
          <cell r="R123">
            <v>2800</v>
          </cell>
          <cell r="S123">
            <v>2800</v>
          </cell>
          <cell r="T123">
            <v>2800</v>
          </cell>
          <cell r="U123">
            <v>2800</v>
          </cell>
          <cell r="V123">
            <v>2800</v>
          </cell>
          <cell r="W123">
            <v>2800</v>
          </cell>
          <cell r="X123">
            <v>2800</v>
          </cell>
          <cell r="Y123">
            <v>2800</v>
          </cell>
        </row>
        <row r="126">
          <cell r="D126">
            <v>19200</v>
          </cell>
          <cell r="E126">
            <v>25325.686565224638</v>
          </cell>
          <cell r="F126">
            <v>31511.999999999993</v>
          </cell>
          <cell r="G126">
            <v>31669.16805727614</v>
          </cell>
          <cell r="H126">
            <v>44068.319999999985</v>
          </cell>
          <cell r="I126">
            <v>50439.24035583865</v>
          </cell>
          <cell r="J126">
            <v>50690.809199999974</v>
          </cell>
          <cell r="K126">
            <v>57156.270900786905</v>
          </cell>
          <cell r="L126">
            <v>57441.341351999959</v>
          </cell>
          <cell r="M126">
            <v>57727.833609794761</v>
          </cell>
          <cell r="N126">
            <v>58015.754765519945</v>
          </cell>
          <cell r="O126">
            <v>58305.111945892699</v>
          </cell>
          <cell r="P126">
            <v>64965.033216781128</v>
          </cell>
          <cell r="Q126">
            <v>71689.937644775884</v>
          </cell>
          <cell r="R126">
            <v>72047.49566159099</v>
          </cell>
          <cell r="S126">
            <v>72406.837021223633</v>
          </cell>
          <cell r="T126">
            <v>72767.970618206891</v>
          </cell>
          <cell r="U126">
            <v>73130.905391435852</v>
          </cell>
          <cell r="V126">
            <v>73495.650324388946</v>
          </cell>
          <cell r="W126">
            <v>73862.214445350211</v>
          </cell>
          <cell r="X126">
            <v>74230.60682763283</v>
          </cell>
          <cell r="Y126">
            <v>74600.836589803701</v>
          </cell>
        </row>
        <row r="127">
          <cell r="D127">
            <v>19200</v>
          </cell>
          <cell r="E127">
            <v>25325.686565224638</v>
          </cell>
          <cell r="F127">
            <v>31511.999999999993</v>
          </cell>
          <cell r="G127">
            <v>31669.16805727614</v>
          </cell>
          <cell r="H127">
            <v>44068.319999999985</v>
          </cell>
          <cell r="I127">
            <v>50439.24035583865</v>
          </cell>
          <cell r="J127">
            <v>50690.809199999974</v>
          </cell>
          <cell r="K127">
            <v>57156.270900786905</v>
          </cell>
          <cell r="L127">
            <v>57441.341351999959</v>
          </cell>
          <cell r="M127">
            <v>57727.833609794761</v>
          </cell>
          <cell r="N127">
            <v>58015.754765519945</v>
          </cell>
          <cell r="O127">
            <v>58305.111945892699</v>
          </cell>
          <cell r="P127">
            <v>64965.033216781128</v>
          </cell>
          <cell r="Q127">
            <v>71689.937644775884</v>
          </cell>
          <cell r="R127">
            <v>72047.49566159099</v>
          </cell>
          <cell r="S127">
            <v>72406.837021223633</v>
          </cell>
          <cell r="T127">
            <v>72767.970618206891</v>
          </cell>
          <cell r="U127">
            <v>73130.905391435852</v>
          </cell>
          <cell r="V127">
            <v>73495.650324388946</v>
          </cell>
          <cell r="W127">
            <v>73862.214445350211</v>
          </cell>
          <cell r="X127">
            <v>74230.60682763283</v>
          </cell>
          <cell r="Y127">
            <v>74600.836589803701</v>
          </cell>
        </row>
        <row r="132">
          <cell r="D132">
            <v>472254.75460077234</v>
          </cell>
          <cell r="E132">
            <v>606731.30964723136</v>
          </cell>
          <cell r="F132">
            <v>1047095.2681500474</v>
          </cell>
          <cell r="G132">
            <v>1431365.7485860945</v>
          </cell>
          <cell r="H132">
            <v>1571279.3337573316</v>
          </cell>
          <cell r="I132">
            <v>1634403.2984108606</v>
          </cell>
          <cell r="J132">
            <v>1709475.5523221109</v>
          </cell>
          <cell r="K132">
            <v>1814635.3849203466</v>
          </cell>
          <cell r="L132">
            <v>1898510.6366437513</v>
          </cell>
          <cell r="M132">
            <v>1964314.7281110454</v>
          </cell>
          <cell r="N132">
            <v>2033511.7476904287</v>
          </cell>
          <cell r="O132">
            <v>2113991.3072978207</v>
          </cell>
          <cell r="P132">
            <v>2192092.4600571548</v>
          </cell>
          <cell r="Q132">
            <v>2263858.0153097529</v>
          </cell>
          <cell r="R132">
            <v>2325077.8941498646</v>
          </cell>
          <cell r="S132">
            <v>2414289.9170474079</v>
          </cell>
          <cell r="T132">
            <v>2494934.2833719323</v>
          </cell>
          <cell r="U132">
            <v>2564692.9601362827</v>
          </cell>
          <cell r="V132">
            <v>2625157.4415291948</v>
          </cell>
          <cell r="W132">
            <v>2715187.9975160873</v>
          </cell>
          <cell r="X132">
            <v>2776915.9954649745</v>
          </cell>
          <cell r="Y132">
            <v>2873597.314563904</v>
          </cell>
        </row>
        <row r="136">
          <cell r="D136">
            <v>160</v>
          </cell>
          <cell r="E136">
            <v>160</v>
          </cell>
          <cell r="F136">
            <v>255</v>
          </cell>
          <cell r="G136">
            <v>350</v>
          </cell>
          <cell r="H136">
            <v>354</v>
          </cell>
          <cell r="I136">
            <v>357</v>
          </cell>
          <cell r="J136">
            <v>357</v>
          </cell>
          <cell r="K136">
            <v>357</v>
          </cell>
          <cell r="L136">
            <v>357</v>
          </cell>
          <cell r="M136">
            <v>357</v>
          </cell>
          <cell r="N136">
            <v>357</v>
          </cell>
          <cell r="O136">
            <v>357</v>
          </cell>
          <cell r="P136">
            <v>357</v>
          </cell>
          <cell r="Q136">
            <v>357</v>
          </cell>
          <cell r="R136">
            <v>357</v>
          </cell>
          <cell r="S136">
            <v>357</v>
          </cell>
          <cell r="T136">
            <v>357</v>
          </cell>
          <cell r="U136">
            <v>357</v>
          </cell>
          <cell r="V136">
            <v>357</v>
          </cell>
          <cell r="W136">
            <v>357</v>
          </cell>
          <cell r="X136">
            <v>357</v>
          </cell>
          <cell r="Y136">
            <v>357</v>
          </cell>
        </row>
        <row r="137">
          <cell r="D137">
            <v>0</v>
          </cell>
          <cell r="E137">
            <v>0</v>
          </cell>
          <cell r="F137">
            <v>30</v>
          </cell>
          <cell r="G137">
            <v>60</v>
          </cell>
          <cell r="H137">
            <v>83</v>
          </cell>
          <cell r="I137">
            <v>106</v>
          </cell>
          <cell r="J137">
            <v>141</v>
          </cell>
          <cell r="K137">
            <v>176</v>
          </cell>
          <cell r="L137">
            <v>176</v>
          </cell>
          <cell r="M137">
            <v>176</v>
          </cell>
          <cell r="N137">
            <v>176</v>
          </cell>
          <cell r="O137">
            <v>176</v>
          </cell>
          <cell r="P137">
            <v>176</v>
          </cell>
          <cell r="Q137">
            <v>176</v>
          </cell>
          <cell r="R137">
            <v>176</v>
          </cell>
          <cell r="S137">
            <v>176</v>
          </cell>
          <cell r="T137">
            <v>176</v>
          </cell>
          <cell r="U137">
            <v>176</v>
          </cell>
          <cell r="V137">
            <v>176</v>
          </cell>
          <cell r="W137">
            <v>176</v>
          </cell>
          <cell r="X137">
            <v>176</v>
          </cell>
          <cell r="Y137">
            <v>176</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row>
        <row r="139">
          <cell r="D139">
            <v>0</v>
          </cell>
          <cell r="E139">
            <v>0</v>
          </cell>
          <cell r="F139">
            <v>47</v>
          </cell>
          <cell r="G139">
            <v>93</v>
          </cell>
          <cell r="H139">
            <v>93</v>
          </cell>
          <cell r="I139">
            <v>93</v>
          </cell>
          <cell r="J139">
            <v>93</v>
          </cell>
          <cell r="K139">
            <v>93</v>
          </cell>
          <cell r="L139">
            <v>93</v>
          </cell>
          <cell r="M139">
            <v>93</v>
          </cell>
          <cell r="N139">
            <v>93</v>
          </cell>
          <cell r="O139">
            <v>93</v>
          </cell>
          <cell r="P139">
            <v>93</v>
          </cell>
          <cell r="Q139">
            <v>93</v>
          </cell>
          <cell r="R139">
            <v>93</v>
          </cell>
          <cell r="S139">
            <v>93</v>
          </cell>
          <cell r="T139">
            <v>93</v>
          </cell>
          <cell r="U139">
            <v>93</v>
          </cell>
          <cell r="V139">
            <v>93</v>
          </cell>
          <cell r="W139">
            <v>93</v>
          </cell>
          <cell r="X139">
            <v>93</v>
          </cell>
          <cell r="Y139">
            <v>93</v>
          </cell>
        </row>
        <row r="140">
          <cell r="D140">
            <v>0</v>
          </cell>
          <cell r="E140">
            <v>0</v>
          </cell>
          <cell r="F140">
            <v>0</v>
          </cell>
          <cell r="G140">
            <v>0</v>
          </cell>
          <cell r="H140">
            <v>0</v>
          </cell>
          <cell r="I140">
            <v>0</v>
          </cell>
          <cell r="J140">
            <v>0</v>
          </cell>
          <cell r="K140">
            <v>0</v>
          </cell>
          <cell r="L140">
            <v>0</v>
          </cell>
          <cell r="M140">
            <v>0</v>
          </cell>
          <cell r="N140">
            <v>8</v>
          </cell>
          <cell r="O140">
            <v>17</v>
          </cell>
          <cell r="P140">
            <v>18</v>
          </cell>
          <cell r="Q140">
            <v>18</v>
          </cell>
          <cell r="R140">
            <v>20</v>
          </cell>
          <cell r="S140">
            <v>20</v>
          </cell>
          <cell r="T140">
            <v>21</v>
          </cell>
          <cell r="U140">
            <v>21</v>
          </cell>
          <cell r="V140">
            <v>23</v>
          </cell>
          <cell r="W140">
            <v>23</v>
          </cell>
          <cell r="X140">
            <v>24</v>
          </cell>
          <cell r="Y140">
            <v>24</v>
          </cell>
        </row>
        <row r="142">
          <cell r="D142">
            <v>3250</v>
          </cell>
          <cell r="E142">
            <v>3266.2095768642889</v>
          </cell>
          <cell r="F142">
            <v>3282.4999999999995</v>
          </cell>
          <cell r="G142">
            <v>3298.8716726329317</v>
          </cell>
          <cell r="H142">
            <v>3315.3249999999994</v>
          </cell>
          <cell r="I142">
            <v>3331.8603893592608</v>
          </cell>
          <cell r="J142">
            <v>3348.4782499999992</v>
          </cell>
          <cell r="K142">
            <v>3365.1789932528532</v>
          </cell>
          <cell r="L142">
            <v>3381.9630324999989</v>
          </cell>
          <cell r="M142">
            <v>3398.8307831853813</v>
          </cell>
          <cell r="N142">
            <v>3415.7826628249982</v>
          </cell>
          <cell r="O142">
            <v>3432.8190910172343</v>
          </cell>
          <cell r="P142">
            <v>3449.9404894532477</v>
          </cell>
          <cell r="Q142">
            <v>3467.1472819274063</v>
          </cell>
          <cell r="R142">
            <v>3484.4398943477795</v>
          </cell>
          <cell r="S142">
            <v>3501.8187547466796</v>
          </cell>
          <cell r="T142">
            <v>3519.2842932912567</v>
          </cell>
          <cell r="U142">
            <v>3536.836942294146</v>
          </cell>
          <cell r="V142">
            <v>3554.4771362241686</v>
          </cell>
          <cell r="W142">
            <v>3572.2053117170867</v>
          </cell>
          <cell r="X142">
            <v>3590.0219075864097</v>
          </cell>
          <cell r="Y142">
            <v>3607.9273648342569</v>
          </cell>
        </row>
        <row r="143">
          <cell r="D143">
            <v>2500</v>
          </cell>
          <cell r="E143">
            <v>2512.4689052802223</v>
          </cell>
          <cell r="F143">
            <v>2524.9999999999995</v>
          </cell>
          <cell r="G143">
            <v>2537.5935943330242</v>
          </cell>
          <cell r="H143">
            <v>2550.2499999999991</v>
          </cell>
          <cell r="I143">
            <v>2562.9695302763539</v>
          </cell>
          <cell r="J143">
            <v>2575.7524999999987</v>
          </cell>
          <cell r="K143">
            <v>2588.599225579117</v>
          </cell>
          <cell r="L143">
            <v>2601.5100249999982</v>
          </cell>
          <cell r="M143">
            <v>2614.4852178349079</v>
          </cell>
          <cell r="N143">
            <v>2627.5251252499979</v>
          </cell>
          <cell r="O143">
            <v>2640.6300700132565</v>
          </cell>
          <cell r="P143">
            <v>2653.8003765024973</v>
          </cell>
          <cell r="Q143">
            <v>2667.0363707133884</v>
          </cell>
          <cell r="R143">
            <v>2680.3383802675216</v>
          </cell>
          <cell r="S143">
            <v>2693.706734420522</v>
          </cell>
          <cell r="T143">
            <v>2707.1417640701966</v>
          </cell>
          <cell r="U143">
            <v>2720.643801764727</v>
          </cell>
          <cell r="V143">
            <v>2734.2131817108984</v>
          </cell>
          <cell r="W143">
            <v>2747.850239782374</v>
          </cell>
          <cell r="X143">
            <v>2761.555313528007</v>
          </cell>
          <cell r="Y143">
            <v>2775.3287421801974</v>
          </cell>
        </row>
        <row r="144">
          <cell r="D144">
            <v>1500</v>
          </cell>
          <cell r="E144">
            <v>1507.4813431681334</v>
          </cell>
          <cell r="F144">
            <v>1514.9999999999998</v>
          </cell>
          <cell r="G144">
            <v>1522.5561565998146</v>
          </cell>
          <cell r="H144">
            <v>1530.1499999999996</v>
          </cell>
          <cell r="I144">
            <v>1537.7817181658124</v>
          </cell>
          <cell r="J144">
            <v>1545.4514999999992</v>
          </cell>
          <cell r="K144">
            <v>1553.1595353474702</v>
          </cell>
          <cell r="L144">
            <v>1560.9060149999989</v>
          </cell>
          <cell r="M144">
            <v>1568.6911307009445</v>
          </cell>
          <cell r="N144">
            <v>1576.5150751499984</v>
          </cell>
          <cell r="O144">
            <v>1584.3780420079536</v>
          </cell>
          <cell r="P144">
            <v>1592.2802259014982</v>
          </cell>
          <cell r="Q144">
            <v>1600.221822428033</v>
          </cell>
          <cell r="R144">
            <v>1608.203028160513</v>
          </cell>
          <cell r="S144">
            <v>1616.2240406523131</v>
          </cell>
          <cell r="T144">
            <v>1624.2850584421178</v>
          </cell>
          <cell r="U144">
            <v>1632.3862810588359</v>
          </cell>
          <cell r="V144">
            <v>1640.5279090265387</v>
          </cell>
          <cell r="W144">
            <v>1648.710143869424</v>
          </cell>
          <cell r="X144">
            <v>1656.9331881168039</v>
          </cell>
          <cell r="Y144">
            <v>1665.197245308118</v>
          </cell>
        </row>
        <row r="145">
          <cell r="D145">
            <v>2000</v>
          </cell>
          <cell r="E145">
            <v>2009.975124224178</v>
          </cell>
          <cell r="F145">
            <v>2019.9999999999998</v>
          </cell>
          <cell r="G145">
            <v>2030.0748754664194</v>
          </cell>
          <cell r="H145">
            <v>2040.1999999999994</v>
          </cell>
          <cell r="I145">
            <v>2050.3756242210834</v>
          </cell>
          <cell r="J145">
            <v>2060.6019999999994</v>
          </cell>
          <cell r="K145">
            <v>2070.8793804632942</v>
          </cell>
          <cell r="L145">
            <v>2081.2080199999991</v>
          </cell>
          <cell r="M145">
            <v>2091.5881742679267</v>
          </cell>
          <cell r="N145">
            <v>2102.0201001999985</v>
          </cell>
          <cell r="O145">
            <v>2112.5040560106054</v>
          </cell>
          <cell r="P145">
            <v>2123.0403012019983</v>
          </cell>
          <cell r="Q145">
            <v>2133.6290965707112</v>
          </cell>
          <cell r="R145">
            <v>2144.2707042140178</v>
          </cell>
          <cell r="S145">
            <v>2154.9653875364179</v>
          </cell>
          <cell r="T145">
            <v>2165.7134112561575</v>
          </cell>
          <cell r="U145">
            <v>2176.5150414117816</v>
          </cell>
          <cell r="V145">
            <v>2187.3705453687185</v>
          </cell>
          <cell r="W145">
            <v>2198.2801918258988</v>
          </cell>
          <cell r="X145">
            <v>2209.2442508224053</v>
          </cell>
          <cell r="Y145">
            <v>2220.2629937441575</v>
          </cell>
        </row>
        <row r="146">
          <cell r="D146">
            <v>2000</v>
          </cell>
          <cell r="E146">
            <v>2009.975124224178</v>
          </cell>
          <cell r="F146">
            <v>2019.9999999999998</v>
          </cell>
          <cell r="G146">
            <v>2030.0748754664194</v>
          </cell>
          <cell r="H146">
            <v>2040.1999999999994</v>
          </cell>
          <cell r="I146">
            <v>2050.3756242210834</v>
          </cell>
          <cell r="J146">
            <v>2060.6019999999994</v>
          </cell>
          <cell r="K146">
            <v>2070.8793804632942</v>
          </cell>
          <cell r="L146">
            <v>2081.2080199999991</v>
          </cell>
          <cell r="M146">
            <v>2091.5881742679267</v>
          </cell>
          <cell r="N146">
            <v>2102.0201001999985</v>
          </cell>
          <cell r="O146">
            <v>2112.5040560106054</v>
          </cell>
          <cell r="P146">
            <v>2123.0403012019983</v>
          </cell>
          <cell r="Q146">
            <v>2133.6290965707112</v>
          </cell>
          <cell r="R146">
            <v>2144.2707042140178</v>
          </cell>
          <cell r="S146">
            <v>2154.9653875364179</v>
          </cell>
          <cell r="T146">
            <v>2165.7134112561575</v>
          </cell>
          <cell r="U146">
            <v>2176.5150414117816</v>
          </cell>
          <cell r="V146">
            <v>2187.3705453687185</v>
          </cell>
          <cell r="W146">
            <v>2198.2801918258988</v>
          </cell>
          <cell r="X146">
            <v>2209.2442508224053</v>
          </cell>
          <cell r="Y146">
            <v>2220.2629937441575</v>
          </cell>
        </row>
        <row r="154">
          <cell r="D154">
            <v>520000</v>
          </cell>
          <cell r="E154">
            <v>522593.53229828621</v>
          </cell>
          <cell r="F154">
            <v>1007727.4999999999</v>
          </cell>
          <cell r="G154">
            <v>1495657.6644998847</v>
          </cell>
          <cell r="H154">
            <v>1575034.3999999997</v>
          </cell>
          <cell r="I154">
            <v>1651833.8622631105</v>
          </cell>
          <cell r="J154">
            <v>1750223.8237499995</v>
          </cell>
          <cell r="K154">
            <v>1849554.1466762796</v>
          </cell>
          <cell r="L154">
            <v>1858778.9128624995</v>
          </cell>
          <cell r="M154">
            <v>1868049.6881430421</v>
          </cell>
          <cell r="N154">
            <v>1894182.8627927238</v>
          </cell>
          <cell r="O154">
            <v>1922642.7539766522</v>
          </cell>
          <cell r="P154">
            <v>1934355.0944326709</v>
          </cell>
          <cell r="Q154">
            <v>1944002.8106129891</v>
          </cell>
          <cell r="R154">
            <v>1957987.1867854253</v>
          </cell>
          <cell r="S154">
            <v>1967752.7694941917</v>
          </cell>
          <cell r="T154">
            <v>1979732.7720645352</v>
          </cell>
          <cell r="U154">
            <v>1989606.8122305451</v>
          </cell>
          <cell r="V154">
            <v>2003904.8408759178</v>
          </cell>
          <cell r="W154">
            <v>2013899.4407365017</v>
          </cell>
          <cell r="X154">
            <v>2026153.133535499</v>
          </cell>
          <cell r="Y154">
            <v>2036258.6981376107</v>
          </cell>
        </row>
        <row r="156">
          <cell r="D156">
            <v>520000</v>
          </cell>
          <cell r="E156">
            <v>522593.53229828621</v>
          </cell>
          <cell r="F156">
            <v>1007727.4999999999</v>
          </cell>
          <cell r="G156">
            <v>1495657.6644998847</v>
          </cell>
          <cell r="H156">
            <v>1575034.3999999997</v>
          </cell>
          <cell r="I156">
            <v>1651833.8622631105</v>
          </cell>
          <cell r="J156">
            <v>1750223.8237499995</v>
          </cell>
          <cell r="K156">
            <v>1849554.1466762796</v>
          </cell>
          <cell r="L156">
            <v>1858778.9128624995</v>
          </cell>
          <cell r="M156">
            <v>1868049.6881430421</v>
          </cell>
          <cell r="N156">
            <v>1894182.8627927238</v>
          </cell>
          <cell r="O156">
            <v>1922642.7539766522</v>
          </cell>
          <cell r="P156">
            <v>1934355.0944326709</v>
          </cell>
          <cell r="Q156">
            <v>1944002.8106129891</v>
          </cell>
          <cell r="R156">
            <v>1957987.1867854253</v>
          </cell>
          <cell r="S156">
            <v>1967752.7694941917</v>
          </cell>
          <cell r="T156">
            <v>1979732.7720645352</v>
          </cell>
          <cell r="U156">
            <v>1989606.8122305451</v>
          </cell>
          <cell r="V156">
            <v>2003904.8408759178</v>
          </cell>
          <cell r="W156">
            <v>2013899.4407365017</v>
          </cell>
          <cell r="X156">
            <v>2026153.133535499</v>
          </cell>
          <cell r="Y156">
            <v>2036258.6981376107</v>
          </cell>
        </row>
        <row r="162">
          <cell r="D162">
            <v>3.1818181818181822E-2</v>
          </cell>
          <cell r="E162">
            <v>3.1818181818181822E-2</v>
          </cell>
          <cell r="F162">
            <v>2.9431818181818184E-2</v>
          </cell>
          <cell r="G162">
            <v>2.7045454545454546E-2</v>
          </cell>
          <cell r="H162">
            <v>2.5017045454545455E-2</v>
          </cell>
          <cell r="I162">
            <v>2.2988636363636364E-2</v>
          </cell>
          <cell r="J162">
            <v>2.1839204545454544E-2</v>
          </cell>
          <cell r="K162">
            <v>2.0689772727272727E-2</v>
          </cell>
          <cell r="L162">
            <v>2.058632386363636E-2</v>
          </cell>
          <cell r="M162">
            <v>2.0482874999999998E-2</v>
          </cell>
          <cell r="N162">
            <v>2.0380460624999999E-2</v>
          </cell>
          <cell r="O162">
            <v>2.0278046249999997E-2</v>
          </cell>
          <cell r="P162">
            <v>2.0176656018749996E-2</v>
          </cell>
          <cell r="Q162">
            <v>2.0075265787499998E-2</v>
          </cell>
          <cell r="R162">
            <v>1.9974889458562496E-2</v>
          </cell>
          <cell r="S162">
            <v>1.9874513129624998E-2</v>
          </cell>
          <cell r="T162">
            <v>1.9775140563976872E-2</v>
          </cell>
          <cell r="U162">
            <v>1.9675767998328746E-2</v>
          </cell>
          <cell r="V162">
            <v>1.9577389158337101E-2</v>
          </cell>
          <cell r="W162">
            <v>1.9479010318345459E-2</v>
          </cell>
          <cell r="X162">
            <v>1.9381615266753732E-2</v>
          </cell>
          <cell r="Y162">
            <v>1.9284220215162004E-2</v>
          </cell>
        </row>
        <row r="189">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row>
        <row r="190">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row>
        <row r="191">
          <cell r="D191">
            <v>0</v>
          </cell>
          <cell r="E191">
            <v>0.12434930986118262</v>
          </cell>
          <cell r="F191">
            <v>0.12790633252446321</v>
          </cell>
          <cell r="G191">
            <v>0.12787141989175499</v>
          </cell>
          <cell r="H191">
            <v>0.12750185665884495</v>
          </cell>
          <cell r="I191">
            <v>0.12714927760054331</v>
          </cell>
          <cell r="J191">
            <v>0.12677480720925033</v>
          </cell>
          <cell r="K191">
            <v>0.12646603737176526</v>
          </cell>
          <cell r="L191">
            <v>0.12621630168726622</v>
          </cell>
          <cell r="M191">
            <v>0.12606066111068126</v>
          </cell>
          <cell r="N191">
            <v>0.12601975345362329</v>
          </cell>
          <cell r="O191">
            <v>0.12609758463793352</v>
          </cell>
          <cell r="P191">
            <v>0.12618717904353399</v>
          </cell>
          <cell r="Q191">
            <v>0.12626535228600053</v>
          </cell>
          <cell r="R191">
            <v>0.12637081003062769</v>
          </cell>
          <cell r="S191">
            <v>0.12649680625322537</v>
          </cell>
          <cell r="T191">
            <v>0.12669461473286761</v>
          </cell>
          <cell r="U191">
            <v>0.1269662402575274</v>
          </cell>
          <cell r="V191">
            <v>0.12719946375521229</v>
          </cell>
          <cell r="W191">
            <v>0.12737855267027159</v>
          </cell>
          <cell r="X191">
            <v>0.12751131324778081</v>
          </cell>
          <cell r="Y191">
            <v>0.12762474314382019</v>
          </cell>
        </row>
        <row r="197">
          <cell r="D197">
            <v>0</v>
          </cell>
          <cell r="E197">
            <v>204220.80486045318</v>
          </cell>
          <cell r="F197">
            <v>4494730.0931817312</v>
          </cell>
          <cell r="G197">
            <v>10560909.436812043</v>
          </cell>
          <cell r="H197">
            <v>16066394.579819066</v>
          </cell>
          <cell r="I197">
            <v>21044476.223900445</v>
          </cell>
          <cell r="J197">
            <v>25425657.972298235</v>
          </cell>
          <cell r="K197">
            <v>29253191.174683079</v>
          </cell>
          <cell r="L197">
            <v>32644777.758697297</v>
          </cell>
          <cell r="M197">
            <v>35581287.903191485</v>
          </cell>
          <cell r="N197">
            <v>38256808.305848852</v>
          </cell>
          <cell r="O197">
            <v>40685753.801740192</v>
          </cell>
          <cell r="P197">
            <v>42880457.66449739</v>
          </cell>
          <cell r="Q197">
            <v>44841508.978545897</v>
          </cell>
          <cell r="R197">
            <v>46569498.542884007</v>
          </cell>
          <cell r="S197">
            <v>48077471.739065237</v>
          </cell>
          <cell r="T197">
            <v>49380181.206711493</v>
          </cell>
          <cell r="U197">
            <v>50495248.224567838</v>
          </cell>
          <cell r="V197">
            <v>51405950.34398336</v>
          </cell>
          <cell r="W197">
            <v>52132134.060518712</v>
          </cell>
          <cell r="X197">
            <v>52776556.744886756</v>
          </cell>
          <cell r="Y197">
            <v>53295530.483624943</v>
          </cell>
        </row>
        <row r="216">
          <cell r="D216">
            <v>236880</v>
          </cell>
          <cell r="E216">
            <v>519484.64498962817</v>
          </cell>
          <cell r="F216">
            <v>2123777.25</v>
          </cell>
          <cell r="G216">
            <v>3509407.3794854879</v>
          </cell>
          <cell r="H216">
            <v>4409299.125</v>
          </cell>
          <cell r="I216">
            <v>4558117.0065582991</v>
          </cell>
          <cell r="J216">
            <v>5178922.2449999992</v>
          </cell>
          <cell r="K216">
            <v>5740622.7899739947</v>
          </cell>
          <cell r="L216">
            <v>6125852.6358749988</v>
          </cell>
          <cell r="M216">
            <v>6417372.9335334282</v>
          </cell>
          <cell r="N216">
            <v>6713114.4928968726</v>
          </cell>
          <cell r="O216">
            <v>6978599.2294605728</v>
          </cell>
          <cell r="P216">
            <v>7193686.4263047632</v>
          </cell>
          <cell r="Q216">
            <v>7372192.2260021484</v>
          </cell>
          <cell r="R216">
            <v>7495690.6597842723</v>
          </cell>
          <cell r="S216">
            <v>7567900.0627931394</v>
          </cell>
          <cell r="T216">
            <v>7651290.858997725</v>
          </cell>
          <cell r="U216">
            <v>7706460.1504940782</v>
          </cell>
          <cell r="V216">
            <v>7772591.8116403706</v>
          </cell>
          <cell r="W216">
            <v>7739487.8368533375</v>
          </cell>
          <cell r="X216">
            <v>7791720.0387878632</v>
          </cell>
          <cell r="Y216">
            <v>7749946.6042004349</v>
          </cell>
        </row>
        <row r="233">
          <cell r="D233">
            <v>0</v>
          </cell>
          <cell r="E233">
            <v>4</v>
          </cell>
          <cell r="F233">
            <v>5</v>
          </cell>
          <cell r="G233">
            <v>6</v>
          </cell>
          <cell r="H233">
            <v>8</v>
          </cell>
          <cell r="I233">
            <v>9</v>
          </cell>
          <cell r="J233">
            <v>9</v>
          </cell>
          <cell r="K233">
            <v>10</v>
          </cell>
          <cell r="L233">
            <v>10</v>
          </cell>
          <cell r="M233">
            <v>10</v>
          </cell>
          <cell r="N233">
            <v>10</v>
          </cell>
          <cell r="O233">
            <v>10</v>
          </cell>
          <cell r="P233">
            <v>10</v>
          </cell>
          <cell r="Q233">
            <v>10</v>
          </cell>
          <cell r="R233">
            <v>10</v>
          </cell>
          <cell r="S233">
            <v>10</v>
          </cell>
          <cell r="T233">
            <v>10</v>
          </cell>
          <cell r="U233">
            <v>10</v>
          </cell>
          <cell r="V233">
            <v>10</v>
          </cell>
          <cell r="W233">
            <v>10</v>
          </cell>
          <cell r="X233">
            <v>10</v>
          </cell>
          <cell r="Y233">
            <v>10</v>
          </cell>
        </row>
        <row r="249">
          <cell r="D249">
            <v>0</v>
          </cell>
          <cell r="E249">
            <v>395822.42859298806</v>
          </cell>
          <cell r="F249">
            <v>2246721.0118708289</v>
          </cell>
          <cell r="G249">
            <v>2273291.0450069751</v>
          </cell>
          <cell r="H249">
            <v>2432258.1112997383</v>
          </cell>
          <cell r="I249">
            <v>2456407.0914627644</v>
          </cell>
          <cell r="J249">
            <v>2447172.2785875769</v>
          </cell>
          <cell r="K249">
            <v>2478072.6318933135</v>
          </cell>
          <cell r="L249">
            <v>2198406.4292916916</v>
          </cell>
          <cell r="M249">
            <v>2230759.9052732056</v>
          </cell>
          <cell r="N249">
            <v>2218785.2079361281</v>
          </cell>
          <cell r="O249">
            <v>2246329.765824724</v>
          </cell>
          <cell r="P249">
            <v>2315921.9443125287</v>
          </cell>
          <cell r="Q249">
            <v>2339475.4408040782</v>
          </cell>
          <cell r="R249">
            <v>2403350.7724813931</v>
          </cell>
          <cell r="S249">
            <v>2426911.9103666148</v>
          </cell>
          <cell r="T249">
            <v>2488846.5573790013</v>
          </cell>
          <cell r="U249">
            <v>2514791.8333732029</v>
          </cell>
          <cell r="V249">
            <v>2535518.9248962482</v>
          </cell>
          <cell r="W249">
            <v>2566029.9426426729</v>
          </cell>
          <cell r="X249">
            <v>2597703.1580645135</v>
          </cell>
          <cell r="Y249">
            <v>2631557.1041245181</v>
          </cell>
        </row>
        <row r="254">
          <cell r="D254">
            <v>0</v>
          </cell>
          <cell r="E254">
            <v>45915.414268728637</v>
          </cell>
          <cell r="F254">
            <v>684703.0944758784</v>
          </cell>
          <cell r="G254">
            <v>1429885.7769907431</v>
          </cell>
          <cell r="H254">
            <v>2124846.1279242733</v>
          </cell>
          <cell r="I254">
            <v>2751485.7940111435</v>
          </cell>
          <cell r="J254">
            <v>3280171.7665883447</v>
          </cell>
          <cell r="K254">
            <v>3736156.5041695684</v>
          </cell>
          <cell r="L254">
            <v>4076446.8843686711</v>
          </cell>
          <cell r="M254">
            <v>4382894.580618239</v>
          </cell>
          <cell r="N254">
            <v>4634531.7438298883</v>
          </cell>
          <cell r="O254">
            <v>4860484.1108392496</v>
          </cell>
          <cell r="P254">
            <v>5055726.1663797731</v>
          </cell>
          <cell r="Q254">
            <v>5230190.5871693827</v>
          </cell>
          <cell r="R254">
            <v>5380504.3786998736</v>
          </cell>
          <cell r="S254">
            <v>5514435.667382556</v>
          </cell>
          <cell r="T254">
            <v>5629098.8731421903</v>
          </cell>
          <cell r="U254">
            <v>5730739.5828800052</v>
          </cell>
          <cell r="V254">
            <v>5816860.9587807236</v>
          </cell>
          <cell r="W254">
            <v>5892575.3070759727</v>
          </cell>
          <cell r="X254">
            <v>5984483.5781522542</v>
          </cell>
          <cell r="Y254">
            <v>6069227.3867814466</v>
          </cell>
        </row>
        <row r="258">
          <cell r="D258">
            <v>0</v>
          </cell>
          <cell r="E258">
            <v>395822.42859298806</v>
          </cell>
          <cell r="F258">
            <v>2246721.0118708289</v>
          </cell>
          <cell r="G258">
            <v>2273291.0450069751</v>
          </cell>
          <cell r="H258">
            <v>2432258.1112997383</v>
          </cell>
          <cell r="I258">
            <v>2456407.0914627644</v>
          </cell>
          <cell r="J258">
            <v>2447172.2785875769</v>
          </cell>
          <cell r="K258">
            <v>2478072.6318933135</v>
          </cell>
          <cell r="L258">
            <v>2198406.4292916916</v>
          </cell>
          <cell r="M258">
            <v>2230759.9052732056</v>
          </cell>
          <cell r="N258">
            <v>2218785.2079361281</v>
          </cell>
          <cell r="O258">
            <v>2246329.765824724</v>
          </cell>
          <cell r="P258">
            <v>2315921.9443125287</v>
          </cell>
          <cell r="Q258">
            <v>2339475.4408040782</v>
          </cell>
          <cell r="R258">
            <v>2403350.7724813931</v>
          </cell>
          <cell r="S258">
            <v>2426911.9103666148</v>
          </cell>
          <cell r="T258">
            <v>2488846.5573790013</v>
          </cell>
          <cell r="U258">
            <v>2514791.8333732029</v>
          </cell>
          <cell r="V258">
            <v>2535518.9248962482</v>
          </cell>
          <cell r="W258">
            <v>2566029.9426426729</v>
          </cell>
          <cell r="X258">
            <v>2597703.1580645135</v>
          </cell>
          <cell r="Y258">
            <v>2631557.1041245181</v>
          </cell>
        </row>
        <row r="266">
          <cell r="D266">
            <v>1500000</v>
          </cell>
          <cell r="E266">
            <v>1500000</v>
          </cell>
          <cell r="F266">
            <v>1500000</v>
          </cell>
          <cell r="G266">
            <v>1500000</v>
          </cell>
          <cell r="H266">
            <v>1500000</v>
          </cell>
          <cell r="I266">
            <v>1500000</v>
          </cell>
          <cell r="J266">
            <v>1500000</v>
          </cell>
          <cell r="K266">
            <v>1500000</v>
          </cell>
          <cell r="L266">
            <v>1500000</v>
          </cell>
          <cell r="M266">
            <v>1500000</v>
          </cell>
          <cell r="N266">
            <v>1500000</v>
          </cell>
          <cell r="O266">
            <v>1500000</v>
          </cell>
          <cell r="P266">
            <v>1500000</v>
          </cell>
          <cell r="Q266">
            <v>1500000</v>
          </cell>
          <cell r="R266">
            <v>1500000</v>
          </cell>
          <cell r="S266">
            <v>1500000</v>
          </cell>
          <cell r="T266">
            <v>1500000</v>
          </cell>
          <cell r="U266">
            <v>1500000</v>
          </cell>
          <cell r="V266">
            <v>1500000</v>
          </cell>
          <cell r="W266">
            <v>1500000</v>
          </cell>
          <cell r="X266">
            <v>1500000</v>
          </cell>
          <cell r="Y266">
            <v>1500000</v>
          </cell>
        </row>
        <row r="273">
          <cell r="D273">
            <v>0</v>
          </cell>
          <cell r="E273">
            <v>1984655.3966189856</v>
          </cell>
          <cell r="F273">
            <v>0</v>
          </cell>
          <cell r="G273">
            <v>3503979.1937581273</v>
          </cell>
          <cell r="H273">
            <v>0</v>
          </cell>
          <cell r="I273">
            <v>3627256.1768530561</v>
          </cell>
          <cell r="J273">
            <v>0</v>
          </cell>
          <cell r="K273">
            <v>3587646.2938881665</v>
          </cell>
          <cell r="L273">
            <v>0</v>
          </cell>
          <cell r="M273">
            <v>3587646.2938881665</v>
          </cell>
          <cell r="N273">
            <v>0</v>
          </cell>
          <cell r="O273">
            <v>3587646.2938881665</v>
          </cell>
          <cell r="P273">
            <v>0</v>
          </cell>
          <cell r="Q273">
            <v>3587646.2938881665</v>
          </cell>
          <cell r="R273">
            <v>0</v>
          </cell>
          <cell r="S273">
            <v>3587646.2938881665</v>
          </cell>
          <cell r="T273">
            <v>0</v>
          </cell>
          <cell r="U273">
            <v>3587646.2938881665</v>
          </cell>
          <cell r="V273">
            <v>0</v>
          </cell>
          <cell r="W273">
            <v>3587646.2938881665</v>
          </cell>
          <cell r="X273">
            <v>0</v>
          </cell>
          <cell r="Y273">
            <v>3587646.2938881665</v>
          </cell>
        </row>
        <row r="284">
          <cell r="D284">
            <v>865800.86580086581</v>
          </cell>
          <cell r="E284">
            <v>971444.65969792998</v>
          </cell>
          <cell r="F284">
            <v>2436049.5479968619</v>
          </cell>
          <cell r="G284">
            <v>4233119.6901495438</v>
          </cell>
          <cell r="H284">
            <v>5907773.1339999717</v>
          </cell>
          <cell r="I284">
            <v>5706377.2232516017</v>
          </cell>
          <cell r="J284">
            <v>6728088.384160216</v>
          </cell>
          <cell r="K284">
            <v>7662860.9057878107</v>
          </cell>
          <cell r="L284">
            <v>8460551.86366654</v>
          </cell>
          <cell r="M284">
            <v>9218853.6719625443</v>
          </cell>
          <cell r="N284">
            <v>9933784.7175025474</v>
          </cell>
          <cell r="O284">
            <v>10630291.296158029</v>
          </cell>
          <cell r="P284">
            <v>11295092.846271638</v>
          </cell>
          <cell r="Q284">
            <v>11925775.325853391</v>
          </cell>
          <cell r="R284">
            <v>12525106.802055603</v>
          </cell>
          <cell r="S284">
            <v>13094564.808361754</v>
          </cell>
          <cell r="T284">
            <v>13642086.498628713</v>
          </cell>
          <cell r="U284">
            <v>14171987.570127048</v>
          </cell>
          <cell r="V284">
            <v>14658986.547942787</v>
          </cell>
          <cell r="W284">
            <v>15113490.898921501</v>
          </cell>
          <cell r="X284">
            <v>15541866.481743935</v>
          </cell>
          <cell r="Y284">
            <v>15945472.128088083</v>
          </cell>
        </row>
        <row r="289">
          <cell r="D289">
            <v>0</v>
          </cell>
          <cell r="E289">
            <v>0</v>
          </cell>
          <cell r="F289">
            <v>0</v>
          </cell>
          <cell r="G289">
            <v>0</v>
          </cell>
          <cell r="H289">
            <v>0</v>
          </cell>
          <cell r="I289">
            <v>0</v>
          </cell>
          <cell r="J289">
            <v>0</v>
          </cell>
          <cell r="K289">
            <v>0</v>
          </cell>
          <cell r="L289">
            <v>0</v>
          </cell>
          <cell r="M289">
            <v>0</v>
          </cell>
          <cell r="N289">
            <v>5008226.9777479665</v>
          </cell>
          <cell r="O289">
            <v>5370486.3250741959</v>
          </cell>
          <cell r="P289">
            <v>5710813.8634105027</v>
          </cell>
          <cell r="Q289">
            <v>6028350.3637419464</v>
          </cell>
          <cell r="R289">
            <v>6324136.7791803004</v>
          </cell>
          <cell r="S289">
            <v>6599288.8687911974</v>
          </cell>
          <cell r="T289">
            <v>6857366.0384655176</v>
          </cell>
          <cell r="U289">
            <v>7100726.0468005864</v>
          </cell>
          <cell r="V289">
            <v>7319363.23192064</v>
          </cell>
          <cell r="W289">
            <v>7517966.9108070573</v>
          </cell>
          <cell r="X289">
            <v>7703392.5559541443</v>
          </cell>
          <cell r="Y289">
            <v>7874216.1374514783</v>
          </cell>
        </row>
        <row r="296">
          <cell r="D296">
            <v>0</v>
          </cell>
          <cell r="E296">
            <v>5448.0900434342529</v>
          </cell>
          <cell r="F296">
            <v>84947.94878747355</v>
          </cell>
          <cell r="G296">
            <v>195204.92020934782</v>
          </cell>
          <cell r="H296">
            <v>307962.64227712533</v>
          </cell>
          <cell r="I296">
            <v>422906.21695420524</v>
          </cell>
          <cell r="J296">
            <v>541277.60866880103</v>
          </cell>
          <cell r="K296">
            <v>662689.15649551037</v>
          </cell>
          <cell r="L296">
            <v>787285.75210292684</v>
          </cell>
          <cell r="M296">
            <v>914821.23403288599</v>
          </cell>
          <cell r="N296">
            <v>1050953.4505144625</v>
          </cell>
          <cell r="O296">
            <v>1193871.0534051969</v>
          </cell>
          <cell r="P296">
            <v>1341780.892258289</v>
          </cell>
          <cell r="Q296">
            <v>1491576.5248715901</v>
          </cell>
          <cell r="R296">
            <v>1644416.9559125439</v>
          </cell>
          <cell r="S296">
            <v>1798617.1750570005</v>
          </cell>
          <cell r="T296">
            <v>1956670.7636722957</v>
          </cell>
          <cell r="U296">
            <v>2118057.1738323821</v>
          </cell>
          <cell r="V296">
            <v>2276934.7726624333</v>
          </cell>
          <cell r="W296">
            <v>2434223.5046686847</v>
          </cell>
          <cell r="X296">
            <v>2584494.0110752834</v>
          </cell>
          <cell r="Y296">
            <v>2734323.7188095162</v>
          </cell>
        </row>
        <row r="299">
          <cell r="D299">
            <v>0</v>
          </cell>
          <cell r="E299">
            <v>54229.287700132736</v>
          </cell>
          <cell r="F299">
            <v>879006.78890741826</v>
          </cell>
          <cell r="G299">
            <v>1931094.981985885</v>
          </cell>
          <cell r="H299">
            <v>2904141.507407248</v>
          </cell>
          <cell r="I299">
            <v>3069130.6267994959</v>
          </cell>
          <cell r="J299">
            <v>3713902.6979313078</v>
          </cell>
          <cell r="K299">
            <v>4294767.9087287141</v>
          </cell>
          <cell r="L299">
            <v>4796718.4703788972</v>
          </cell>
          <cell r="M299">
            <v>5259503.064393607</v>
          </cell>
          <cell r="N299">
            <v>5691167.0201681443</v>
          </cell>
          <cell r="O299">
            <v>6102825.3694024952</v>
          </cell>
          <cell r="P299">
            <v>6489561.2084210254</v>
          </cell>
          <cell r="Q299">
            <v>6850398.1406158479</v>
          </cell>
          <cell r="R299">
            <v>7186519.0672503412</v>
          </cell>
          <cell r="S299">
            <v>7499191.8963536322</v>
          </cell>
          <cell r="T299">
            <v>7792461.407347179</v>
          </cell>
          <cell r="U299">
            <v>8069006.871364302</v>
          </cell>
          <cell r="V299">
            <v>8317458.218091636</v>
          </cell>
          <cell r="W299">
            <v>8543144.2168262005</v>
          </cell>
          <cell r="X299">
            <v>8753855.1772206184</v>
          </cell>
          <cell r="Y299">
            <v>8947972.8834675886</v>
          </cell>
        </row>
        <row r="301">
          <cell r="D301">
            <v>0</v>
          </cell>
          <cell r="E301">
            <v>2059677.3777435669</v>
          </cell>
          <cell r="F301">
            <v>963954.73769489187</v>
          </cell>
          <cell r="G301">
            <v>2126299.9021952329</v>
          </cell>
          <cell r="H301">
            <v>3212104.1496843733</v>
          </cell>
          <cell r="I301">
            <v>3492036.8437537011</v>
          </cell>
          <cell r="J301">
            <v>4255180.3066001087</v>
          </cell>
          <cell r="K301">
            <v>4957457.0652242247</v>
          </cell>
          <cell r="L301">
            <v>5584004.2224818245</v>
          </cell>
          <cell r="M301">
            <v>6174324.2984264931</v>
          </cell>
          <cell r="N301">
            <v>6742120.470682607</v>
          </cell>
          <cell r="O301">
            <v>7296696.4228076916</v>
          </cell>
          <cell r="P301">
            <v>7831342.1006793147</v>
          </cell>
          <cell r="Q301">
            <v>8341974.6654874384</v>
          </cell>
          <cell r="R301">
            <v>8830936.0231628846</v>
          </cell>
          <cell r="S301">
            <v>9297809.0714106336</v>
          </cell>
          <cell r="T301">
            <v>9749132.171019474</v>
          </cell>
          <cell r="U301">
            <v>10187064.045196684</v>
          </cell>
          <cell r="V301">
            <v>10594392.99075407</v>
          </cell>
          <cell r="W301">
            <v>10977367.721494885</v>
          </cell>
          <cell r="X301">
            <v>11338349.188295901</v>
          </cell>
          <cell r="Y301">
            <v>11682296.602277104</v>
          </cell>
        </row>
        <row r="309">
          <cell r="D309">
            <v>250</v>
          </cell>
          <cell r="E309">
            <v>250</v>
          </cell>
          <cell r="F309">
            <v>250</v>
          </cell>
          <cell r="G309">
            <v>250</v>
          </cell>
          <cell r="H309">
            <v>250</v>
          </cell>
          <cell r="I309">
            <v>250</v>
          </cell>
          <cell r="J309">
            <v>250</v>
          </cell>
          <cell r="K309">
            <v>250</v>
          </cell>
          <cell r="L309">
            <v>250</v>
          </cell>
          <cell r="M309">
            <v>250</v>
          </cell>
          <cell r="N309">
            <v>250</v>
          </cell>
          <cell r="O309">
            <v>250</v>
          </cell>
          <cell r="P309">
            <v>250</v>
          </cell>
          <cell r="Q309">
            <v>250</v>
          </cell>
          <cell r="R309">
            <v>250</v>
          </cell>
          <cell r="S309">
            <v>250</v>
          </cell>
          <cell r="T309">
            <v>250</v>
          </cell>
          <cell r="U309">
            <v>250</v>
          </cell>
          <cell r="V309">
            <v>250</v>
          </cell>
          <cell r="W309">
            <v>250</v>
          </cell>
          <cell r="X309">
            <v>250</v>
          </cell>
          <cell r="Y309">
            <v>250</v>
          </cell>
        </row>
        <row r="311">
          <cell r="D311">
            <v>375000</v>
          </cell>
          <cell r="E311">
            <v>375000</v>
          </cell>
          <cell r="F311">
            <v>375000</v>
          </cell>
          <cell r="G311">
            <v>375000</v>
          </cell>
          <cell r="H311">
            <v>375000</v>
          </cell>
          <cell r="I311">
            <v>375000</v>
          </cell>
          <cell r="J311">
            <v>375000</v>
          </cell>
          <cell r="K311">
            <v>375000</v>
          </cell>
          <cell r="L311">
            <v>375000</v>
          </cell>
          <cell r="M311">
            <v>375000</v>
          </cell>
          <cell r="N311">
            <v>375000</v>
          </cell>
          <cell r="O311">
            <v>375000</v>
          </cell>
          <cell r="P311">
            <v>375000</v>
          </cell>
          <cell r="Q311">
            <v>375000</v>
          </cell>
          <cell r="R311">
            <v>375000</v>
          </cell>
          <cell r="S311">
            <v>375000</v>
          </cell>
          <cell r="T311">
            <v>375000</v>
          </cell>
          <cell r="U311">
            <v>375000</v>
          </cell>
          <cell r="V311">
            <v>375000</v>
          </cell>
          <cell r="W311">
            <v>375000</v>
          </cell>
          <cell r="X311">
            <v>375000</v>
          </cell>
          <cell r="Y311">
            <v>375000</v>
          </cell>
        </row>
        <row r="314">
          <cell r="D314">
            <v>0</v>
          </cell>
          <cell r="E314">
            <v>765517.86957756779</v>
          </cell>
          <cell r="F314">
            <v>1370338.5416666665</v>
          </cell>
          <cell r="G314">
            <v>2121174.4855029751</v>
          </cell>
          <cell r="H314">
            <v>2653088.8312499989</v>
          </cell>
          <cell r="I314">
            <v>3154716.4786583264</v>
          </cell>
          <cell r="J314">
            <v>3556641.9812083319</v>
          </cell>
          <cell r="K314">
            <v>3915666.1902324646</v>
          </cell>
          <cell r="L314">
            <v>4198143.4443433313</v>
          </cell>
          <cell r="M314">
            <v>4413665.0078648152</v>
          </cell>
          <cell r="N314">
            <v>4618992.1058051018</v>
          </cell>
          <cell r="O314">
            <v>4802513.9083331097</v>
          </cell>
          <cell r="P314">
            <v>4973376.7105876431</v>
          </cell>
          <cell r="Q314">
            <v>5097284.3623136077</v>
          </cell>
          <cell r="R314">
            <v>5240307.2311078627</v>
          </cell>
          <cell r="S314">
            <v>5369455.4239449082</v>
          </cell>
          <cell r="T314">
            <v>5493896.0555187576</v>
          </cell>
          <cell r="U314">
            <v>5609128.6540666558</v>
          </cell>
          <cell r="V314">
            <v>5668502.4129934907</v>
          </cell>
          <cell r="W314">
            <v>5772683.7837348105</v>
          </cell>
          <cell r="X314">
            <v>5879857.5476419395</v>
          </cell>
          <cell r="Y314">
            <v>5990963.3893072819</v>
          </cell>
        </row>
        <row r="315">
          <cell r="D315">
            <v>0</v>
          </cell>
          <cell r="E315">
            <v>1513.1469484058712</v>
          </cell>
          <cell r="F315">
            <v>29511.901060932429</v>
          </cell>
          <cell r="G315">
            <v>69016.337092892616</v>
          </cell>
          <cell r="H315">
            <v>106182.42246613464</v>
          </cell>
          <cell r="I315">
            <v>141019.99226420745</v>
          </cell>
          <cell r="J315">
            <v>173814.19358086676</v>
          </cell>
          <cell r="K315">
            <v>204615.03402376469</v>
          </cell>
          <cell r="L315">
            <v>233423.15847264649</v>
          </cell>
          <cell r="M315">
            <v>260331.40381477823</v>
          </cell>
          <cell r="N315">
            <v>286518.67372676742</v>
          </cell>
          <cell r="O315">
            <v>311908.90796144173</v>
          </cell>
          <cell r="P315">
            <v>336313.28215880622</v>
          </cell>
          <cell r="Q315">
            <v>359669.38504670741</v>
          </cell>
          <cell r="R315">
            <v>381483.24966806336</v>
          </cell>
          <cell r="S315">
            <v>401827.89044416841</v>
          </cell>
          <cell r="T315">
            <v>420432.48460338096</v>
          </cell>
          <cell r="U315">
            <v>437451.48224562249</v>
          </cell>
          <cell r="V315">
            <v>452760.82931100333</v>
          </cell>
          <cell r="W315">
            <v>466620.98072049458</v>
          </cell>
          <cell r="X315">
            <v>479067.23801932402</v>
          </cell>
          <cell r="Y315">
            <v>490303.33437973604</v>
          </cell>
        </row>
        <row r="316">
          <cell r="D316">
            <v>520000</v>
          </cell>
          <cell r="E316">
            <v>522593.53229828621</v>
          </cell>
          <cell r="F316">
            <v>1007727.4999999999</v>
          </cell>
          <cell r="G316">
            <v>1495657.6644998847</v>
          </cell>
          <cell r="H316">
            <v>1575034.3999999997</v>
          </cell>
          <cell r="I316">
            <v>1651833.8622631105</v>
          </cell>
          <cell r="J316">
            <v>1750223.8237499995</v>
          </cell>
          <cell r="K316">
            <v>1849554.1466762796</v>
          </cell>
          <cell r="L316">
            <v>1858778.9128624995</v>
          </cell>
          <cell r="M316">
            <v>1868049.6881430421</v>
          </cell>
          <cell r="N316">
            <v>1894182.8627927238</v>
          </cell>
          <cell r="O316">
            <v>1922642.7539766522</v>
          </cell>
          <cell r="P316">
            <v>1934355.0944326709</v>
          </cell>
          <cell r="Q316">
            <v>1944002.8106129891</v>
          </cell>
          <cell r="R316">
            <v>1957987.1867854253</v>
          </cell>
          <cell r="S316">
            <v>1967752.7694941917</v>
          </cell>
          <cell r="T316">
            <v>1979732.7720645352</v>
          </cell>
          <cell r="U316">
            <v>1989606.8122305451</v>
          </cell>
          <cell r="V316">
            <v>2003904.8408759178</v>
          </cell>
          <cell r="W316">
            <v>2013899.4407365017</v>
          </cell>
          <cell r="X316">
            <v>2026153.133535499</v>
          </cell>
          <cell r="Y316">
            <v>2036258.6981376107</v>
          </cell>
        </row>
        <row r="317">
          <cell r="D317">
            <v>19200</v>
          </cell>
          <cell r="E317">
            <v>25325.686565224638</v>
          </cell>
          <cell r="F317">
            <v>31511.999999999993</v>
          </cell>
          <cell r="G317">
            <v>31669.16805727614</v>
          </cell>
          <cell r="H317">
            <v>44068.319999999985</v>
          </cell>
          <cell r="I317">
            <v>50439.24035583865</v>
          </cell>
          <cell r="J317">
            <v>50690.809199999974</v>
          </cell>
          <cell r="K317">
            <v>57156.270900786905</v>
          </cell>
          <cell r="L317">
            <v>57441.341351999959</v>
          </cell>
          <cell r="M317">
            <v>57727.833609794761</v>
          </cell>
          <cell r="N317">
            <v>58015.754765519945</v>
          </cell>
          <cell r="O317">
            <v>58305.111945892699</v>
          </cell>
          <cell r="P317">
            <v>64965.033216781128</v>
          </cell>
          <cell r="Q317">
            <v>71689.937644775884</v>
          </cell>
          <cell r="R317">
            <v>72047.49566159099</v>
          </cell>
          <cell r="S317">
            <v>72406.837021223633</v>
          </cell>
          <cell r="T317">
            <v>72767.970618206891</v>
          </cell>
          <cell r="U317">
            <v>73130.905391435852</v>
          </cell>
          <cell r="V317">
            <v>73495.650324388946</v>
          </cell>
          <cell r="W317">
            <v>73862.214445350211</v>
          </cell>
          <cell r="X317">
            <v>74230.60682763283</v>
          </cell>
          <cell r="Y317">
            <v>74600.836589803701</v>
          </cell>
        </row>
        <row r="318">
          <cell r="D318">
            <v>472254.75460077234</v>
          </cell>
          <cell r="E318">
            <v>606731.30964723136</v>
          </cell>
          <cell r="F318">
            <v>1047095.2681500474</v>
          </cell>
          <cell r="G318">
            <v>1431365.7485860945</v>
          </cell>
          <cell r="H318">
            <v>1571279.3337573316</v>
          </cell>
          <cell r="I318">
            <v>1634403.2984108606</v>
          </cell>
          <cell r="J318">
            <v>1709475.5523221109</v>
          </cell>
          <cell r="K318">
            <v>1814635.3849203466</v>
          </cell>
          <cell r="L318">
            <v>1898510.6366437513</v>
          </cell>
          <cell r="M318">
            <v>1964314.7281110454</v>
          </cell>
          <cell r="N318">
            <v>2033511.7476904287</v>
          </cell>
          <cell r="O318">
            <v>2113991.3072978207</v>
          </cell>
          <cell r="P318">
            <v>2192092.4600571548</v>
          </cell>
          <cell r="Q318">
            <v>2263858.0153097529</v>
          </cell>
          <cell r="R318">
            <v>2325077.8941498646</v>
          </cell>
          <cell r="S318">
            <v>2414289.9170474079</v>
          </cell>
          <cell r="T318">
            <v>2494934.2833719323</v>
          </cell>
          <cell r="U318">
            <v>2564692.9601362827</v>
          </cell>
          <cell r="V318">
            <v>2625157.4415291948</v>
          </cell>
          <cell r="W318">
            <v>2715187.9975160873</v>
          </cell>
          <cell r="X318">
            <v>2776915.9954649745</v>
          </cell>
          <cell r="Y318">
            <v>2873597.314563904</v>
          </cell>
        </row>
        <row r="319">
          <cell r="D319">
            <v>0</v>
          </cell>
          <cell r="E319">
            <v>204220.80486045318</v>
          </cell>
          <cell r="F319">
            <v>4494730.0931817312</v>
          </cell>
          <cell r="G319">
            <v>10560909.436812043</v>
          </cell>
          <cell r="H319">
            <v>16066394.579819066</v>
          </cell>
          <cell r="I319">
            <v>21044476.223900445</v>
          </cell>
          <cell r="J319">
            <v>25425657.972298235</v>
          </cell>
          <cell r="K319">
            <v>29253191.174683079</v>
          </cell>
          <cell r="L319">
            <v>32644777.758697297</v>
          </cell>
          <cell r="M319">
            <v>35581287.903191485</v>
          </cell>
          <cell r="N319">
            <v>38256808.305848852</v>
          </cell>
          <cell r="O319">
            <v>40685753.801740192</v>
          </cell>
          <cell r="P319">
            <v>42880457.66449739</v>
          </cell>
          <cell r="Q319">
            <v>44841508.978545897</v>
          </cell>
          <cell r="R319">
            <v>46569498.542884007</v>
          </cell>
          <cell r="S319">
            <v>48077471.739065237</v>
          </cell>
          <cell r="T319">
            <v>49380181.206711493</v>
          </cell>
          <cell r="U319">
            <v>50495248.224567838</v>
          </cell>
          <cell r="V319">
            <v>51405950.34398336</v>
          </cell>
          <cell r="W319">
            <v>52132134.060518712</v>
          </cell>
          <cell r="X319">
            <v>52776556.744886756</v>
          </cell>
          <cell r="Y319">
            <v>53295530.483624943</v>
          </cell>
        </row>
        <row r="320">
          <cell r="D320">
            <v>236880</v>
          </cell>
          <cell r="E320">
            <v>519484.64498962817</v>
          </cell>
          <cell r="F320">
            <v>2123777.25</v>
          </cell>
          <cell r="G320">
            <v>3509407.3794854879</v>
          </cell>
          <cell r="H320">
            <v>4409299.125</v>
          </cell>
          <cell r="I320">
            <v>4558117.0065582991</v>
          </cell>
          <cell r="J320">
            <v>5178922.2449999992</v>
          </cell>
          <cell r="K320">
            <v>5740622.7899739947</v>
          </cell>
          <cell r="L320">
            <v>6125852.6358749988</v>
          </cell>
          <cell r="M320">
            <v>6417372.9335334282</v>
          </cell>
          <cell r="N320">
            <v>6713114.4928968726</v>
          </cell>
          <cell r="O320">
            <v>6978599.2294605728</v>
          </cell>
          <cell r="P320">
            <v>7193686.4263047632</v>
          </cell>
          <cell r="Q320">
            <v>7372192.2260021484</v>
          </cell>
          <cell r="R320">
            <v>7495690.6597842723</v>
          </cell>
          <cell r="S320">
            <v>7567900.0627931394</v>
          </cell>
          <cell r="T320">
            <v>7651290.858997725</v>
          </cell>
          <cell r="U320">
            <v>7706460.1504940782</v>
          </cell>
          <cell r="V320">
            <v>7772591.8116403706</v>
          </cell>
          <cell r="W320">
            <v>7739487.8368533375</v>
          </cell>
          <cell r="X320">
            <v>7791720.0387878632</v>
          </cell>
          <cell r="Y320">
            <v>7749946.6042004349</v>
          </cell>
        </row>
        <row r="321">
          <cell r="D321">
            <v>0</v>
          </cell>
          <cell r="E321">
            <v>395822.42859298806</v>
          </cell>
          <cell r="F321">
            <v>2246721.0118708289</v>
          </cell>
          <cell r="G321">
            <v>2273291.0450069751</v>
          </cell>
          <cell r="H321">
            <v>2432258.1112997383</v>
          </cell>
          <cell r="I321">
            <v>2456407.0914627644</v>
          </cell>
          <cell r="J321">
            <v>2447172.2785875769</v>
          </cell>
          <cell r="K321">
            <v>2478072.6318933135</v>
          </cell>
          <cell r="L321">
            <v>2198406.4292916916</v>
          </cell>
          <cell r="M321">
            <v>2230759.9052732056</v>
          </cell>
          <cell r="N321">
            <v>2218785.2079361281</v>
          </cell>
          <cell r="O321">
            <v>2246329.765824724</v>
          </cell>
          <cell r="P321">
            <v>2315921.9443125287</v>
          </cell>
          <cell r="Q321">
            <v>2339475.4408040782</v>
          </cell>
          <cell r="R321">
            <v>2403350.7724813931</v>
          </cell>
          <cell r="S321">
            <v>2426911.9103666148</v>
          </cell>
          <cell r="T321">
            <v>2488846.5573790013</v>
          </cell>
          <cell r="U321">
            <v>2514791.8333732029</v>
          </cell>
          <cell r="V321">
            <v>2535518.9248962482</v>
          </cell>
          <cell r="W321">
            <v>2566029.9426426729</v>
          </cell>
          <cell r="X321">
            <v>2597703.1580645135</v>
          </cell>
          <cell r="Y321">
            <v>2631557.1041245181</v>
          </cell>
        </row>
        <row r="322">
          <cell r="D322">
            <v>0</v>
          </cell>
          <cell r="E322">
            <v>45915.414268728637</v>
          </cell>
          <cell r="F322">
            <v>684703.0944758784</v>
          </cell>
          <cell r="G322">
            <v>1429885.7769907431</v>
          </cell>
          <cell r="H322">
            <v>2124846.1279242733</v>
          </cell>
          <cell r="I322">
            <v>2751485.7940111435</v>
          </cell>
          <cell r="J322">
            <v>3280171.7665883447</v>
          </cell>
          <cell r="K322">
            <v>3736156.5041695684</v>
          </cell>
          <cell r="L322">
            <v>4076446.8843686711</v>
          </cell>
          <cell r="M322">
            <v>4382894.580618239</v>
          </cell>
          <cell r="N322">
            <v>4634531.7438298883</v>
          </cell>
          <cell r="O322">
            <v>4860484.1108392496</v>
          </cell>
          <cell r="P322">
            <v>5055726.1663797731</v>
          </cell>
          <cell r="Q322">
            <v>5230190.5871693827</v>
          </cell>
          <cell r="R322">
            <v>5380504.3786998736</v>
          </cell>
          <cell r="S322">
            <v>5514435.667382556</v>
          </cell>
          <cell r="T322">
            <v>5629098.8731421903</v>
          </cell>
          <cell r="U322">
            <v>5730739.5828800052</v>
          </cell>
          <cell r="V322">
            <v>5816860.9587807236</v>
          </cell>
          <cell r="W322">
            <v>5892575.3070759727</v>
          </cell>
          <cell r="X322">
            <v>5984483.5781522542</v>
          </cell>
          <cell r="Y322">
            <v>6069227.3867814466</v>
          </cell>
        </row>
        <row r="323">
          <cell r="D323">
            <v>1500000</v>
          </cell>
          <cell r="E323">
            <v>1500000</v>
          </cell>
          <cell r="F323">
            <v>1500000</v>
          </cell>
          <cell r="G323">
            <v>1500000</v>
          </cell>
          <cell r="H323">
            <v>1500000</v>
          </cell>
          <cell r="I323">
            <v>1500000</v>
          </cell>
          <cell r="J323">
            <v>1500000</v>
          </cell>
          <cell r="K323">
            <v>1500000</v>
          </cell>
          <cell r="L323">
            <v>1500000</v>
          </cell>
          <cell r="M323">
            <v>1500000</v>
          </cell>
          <cell r="N323">
            <v>1500000</v>
          </cell>
          <cell r="O323">
            <v>1500000</v>
          </cell>
          <cell r="P323">
            <v>1500000</v>
          </cell>
          <cell r="Q323">
            <v>1500000</v>
          </cell>
          <cell r="R323">
            <v>1500000</v>
          </cell>
          <cell r="S323">
            <v>1500000</v>
          </cell>
          <cell r="T323">
            <v>1500000</v>
          </cell>
          <cell r="U323">
            <v>1500000</v>
          </cell>
          <cell r="V323">
            <v>1500000</v>
          </cell>
          <cell r="W323">
            <v>1500000</v>
          </cell>
          <cell r="X323">
            <v>1500000</v>
          </cell>
          <cell r="Y323">
            <v>1500000</v>
          </cell>
        </row>
        <row r="324">
          <cell r="D324">
            <v>0</v>
          </cell>
          <cell r="E324">
            <v>1984655.3966189856</v>
          </cell>
          <cell r="F324">
            <v>0</v>
          </cell>
          <cell r="G324">
            <v>3503979.1937581273</v>
          </cell>
          <cell r="H324">
            <v>0</v>
          </cell>
          <cell r="I324">
            <v>3627256.1768530561</v>
          </cell>
          <cell r="J324">
            <v>0</v>
          </cell>
          <cell r="K324">
            <v>3587646.2938881665</v>
          </cell>
          <cell r="L324">
            <v>0</v>
          </cell>
          <cell r="M324">
            <v>3587646.2938881665</v>
          </cell>
          <cell r="N324">
            <v>0</v>
          </cell>
          <cell r="O324">
            <v>3587646.2938881665</v>
          </cell>
          <cell r="P324">
            <v>0</v>
          </cell>
          <cell r="Q324">
            <v>3587646.2938881665</v>
          </cell>
          <cell r="R324">
            <v>0</v>
          </cell>
          <cell r="S324">
            <v>3587646.2938881665</v>
          </cell>
          <cell r="T324">
            <v>0</v>
          </cell>
          <cell r="U324">
            <v>3587646.2938881665</v>
          </cell>
          <cell r="V324">
            <v>0</v>
          </cell>
          <cell r="W324">
            <v>3587646.2938881665</v>
          </cell>
          <cell r="X324">
            <v>0</v>
          </cell>
          <cell r="Y324">
            <v>3587646.2938881665</v>
          </cell>
        </row>
        <row r="325">
          <cell r="D325">
            <v>0</v>
          </cell>
          <cell r="E325">
            <v>0</v>
          </cell>
          <cell r="F325">
            <v>0</v>
          </cell>
          <cell r="G325">
            <v>0</v>
          </cell>
          <cell r="H325">
            <v>0</v>
          </cell>
          <cell r="I325">
            <v>0</v>
          </cell>
          <cell r="J325">
            <v>0</v>
          </cell>
          <cell r="K325">
            <v>0</v>
          </cell>
          <cell r="L325">
            <v>0</v>
          </cell>
          <cell r="M325">
            <v>0</v>
          </cell>
          <cell r="N325">
            <v>5008226.9777479665</v>
          </cell>
          <cell r="O325">
            <v>5370486.3250741959</v>
          </cell>
          <cell r="P325">
            <v>5710813.8634105027</v>
          </cell>
          <cell r="Q325">
            <v>6028350.3637419464</v>
          </cell>
          <cell r="R325">
            <v>6324136.7791803004</v>
          </cell>
          <cell r="S325">
            <v>6599288.8687911974</v>
          </cell>
          <cell r="T325">
            <v>6857366.0384655176</v>
          </cell>
          <cell r="U325">
            <v>7100726.0468005864</v>
          </cell>
          <cell r="V325">
            <v>7319363.23192064</v>
          </cell>
          <cell r="W325">
            <v>7517966.9108070573</v>
          </cell>
          <cell r="X325">
            <v>7703392.5559541443</v>
          </cell>
          <cell r="Y325">
            <v>7874216.1374514783</v>
          </cell>
        </row>
        <row r="326">
          <cell r="D326">
            <v>865800.86580086581</v>
          </cell>
          <cell r="E326">
            <v>971444.65969792998</v>
          </cell>
          <cell r="F326">
            <v>2436049.5479968619</v>
          </cell>
          <cell r="G326">
            <v>4233119.6901495438</v>
          </cell>
          <cell r="H326">
            <v>5907773.1339999717</v>
          </cell>
          <cell r="I326">
            <v>5706377.2232516017</v>
          </cell>
          <cell r="J326">
            <v>6728088.384160216</v>
          </cell>
          <cell r="K326">
            <v>7662860.9057878107</v>
          </cell>
          <cell r="L326">
            <v>8460551.86366654</v>
          </cell>
          <cell r="M326">
            <v>9218853.6719625443</v>
          </cell>
          <cell r="N326">
            <v>9933784.7175025474</v>
          </cell>
          <cell r="O326">
            <v>10630291.296158029</v>
          </cell>
          <cell r="P326">
            <v>11295092.846271638</v>
          </cell>
          <cell r="Q326">
            <v>11925775.325853391</v>
          </cell>
          <cell r="R326">
            <v>12525106.802055603</v>
          </cell>
          <cell r="S326">
            <v>13094564.808361754</v>
          </cell>
          <cell r="T326">
            <v>13642086.498628713</v>
          </cell>
          <cell r="U326">
            <v>14171987.570127048</v>
          </cell>
          <cell r="V326">
            <v>14658986.547942787</v>
          </cell>
          <cell r="W326">
            <v>15113490.898921501</v>
          </cell>
          <cell r="X326">
            <v>15541866.481743935</v>
          </cell>
          <cell r="Y326">
            <v>15945472.128088083</v>
          </cell>
        </row>
        <row r="327">
          <cell r="D327">
            <v>0</v>
          </cell>
          <cell r="E327">
            <v>2059677.3777435669</v>
          </cell>
          <cell r="F327">
            <v>963954.73769489187</v>
          </cell>
          <cell r="G327">
            <v>2126299.9021952329</v>
          </cell>
          <cell r="H327">
            <v>3212104.1496843733</v>
          </cell>
          <cell r="I327">
            <v>3492036.8437537011</v>
          </cell>
          <cell r="J327">
            <v>4255180.3066001087</v>
          </cell>
          <cell r="K327">
            <v>4957457.0652242247</v>
          </cell>
          <cell r="L327">
            <v>5584004.2224818245</v>
          </cell>
          <cell r="M327">
            <v>6174324.2984264931</v>
          </cell>
          <cell r="N327">
            <v>6742120.470682607</v>
          </cell>
          <cell r="O327">
            <v>7296696.4228076916</v>
          </cell>
          <cell r="P327">
            <v>7831342.1006793147</v>
          </cell>
          <cell r="Q327">
            <v>8341974.6654874384</v>
          </cell>
          <cell r="R327">
            <v>8830936.0231628846</v>
          </cell>
          <cell r="S327">
            <v>9297809.0714106336</v>
          </cell>
          <cell r="T327">
            <v>9749132.171019474</v>
          </cell>
          <cell r="U327">
            <v>10187064.045196684</v>
          </cell>
          <cell r="V327">
            <v>10594392.99075407</v>
          </cell>
          <cell r="W327">
            <v>10977367.721494885</v>
          </cell>
          <cell r="X327">
            <v>11338349.188295901</v>
          </cell>
          <cell r="Y327">
            <v>11682296.602277104</v>
          </cell>
        </row>
        <row r="328">
          <cell r="D328">
            <v>375000</v>
          </cell>
          <cell r="E328">
            <v>375000</v>
          </cell>
          <cell r="F328">
            <v>375000</v>
          </cell>
          <cell r="G328">
            <v>375000</v>
          </cell>
          <cell r="H328">
            <v>375000</v>
          </cell>
          <cell r="I328">
            <v>375000</v>
          </cell>
          <cell r="J328">
            <v>375000</v>
          </cell>
          <cell r="K328">
            <v>375000</v>
          </cell>
          <cell r="L328">
            <v>375000</v>
          </cell>
          <cell r="M328">
            <v>375000</v>
          </cell>
          <cell r="N328">
            <v>375000</v>
          </cell>
          <cell r="O328">
            <v>375000</v>
          </cell>
          <cell r="P328">
            <v>375000</v>
          </cell>
          <cell r="Q328">
            <v>375000</v>
          </cell>
          <cell r="R328">
            <v>375000</v>
          </cell>
          <cell r="S328">
            <v>375000</v>
          </cell>
          <cell r="T328">
            <v>375000</v>
          </cell>
          <cell r="U328">
            <v>375000</v>
          </cell>
          <cell r="V328">
            <v>375000</v>
          </cell>
          <cell r="W328">
            <v>375000</v>
          </cell>
          <cell r="X328">
            <v>375000</v>
          </cell>
          <cell r="Y328">
            <v>375000</v>
          </cell>
        </row>
        <row r="329">
          <cell r="D329">
            <v>3989135.6204016386</v>
          </cell>
          <cell r="E329">
            <v>9977902.2718089968</v>
          </cell>
          <cell r="F329">
            <v>18311120.94609784</v>
          </cell>
          <cell r="G329">
            <v>34660775.828137271</v>
          </cell>
          <cell r="H329">
            <v>41977328.535200894</v>
          </cell>
          <cell r="I329">
            <v>52143569.231743358</v>
          </cell>
          <cell r="J329">
            <v>56431039.313295789</v>
          </cell>
          <cell r="K329">
            <v>67132634.3923738</v>
          </cell>
          <cell r="L329">
            <v>69211337.288055256</v>
          </cell>
          <cell r="M329">
            <v>78032228.248437047</v>
          </cell>
          <cell r="N329">
            <v>84273593.061225399</v>
          </cell>
          <cell r="O329">
            <v>92740649.235307738</v>
          </cell>
          <cell r="P329">
            <v>93659143.592308953</v>
          </cell>
          <cell r="Q329">
            <v>101278618.39242029</v>
          </cell>
          <cell r="R329">
            <v>101381127.01562114</v>
          </cell>
          <cell r="S329">
            <v>108266761.2600112</v>
          </cell>
          <cell r="T329">
            <v>107734765.77052094</v>
          </cell>
          <cell r="U329">
            <v>114043674.56139815</v>
          </cell>
          <cell r="V329">
            <v>112802485.9849522</v>
          </cell>
          <cell r="W329">
            <v>118443953.38935556</v>
          </cell>
          <cell r="X329">
            <v>116845296.26737472</v>
          </cell>
          <cell r="Y329">
            <v>122176616.31341451</v>
          </cell>
        </row>
        <row r="332">
          <cell r="D332">
            <v>30</v>
          </cell>
          <cell r="E332">
            <v>30</v>
          </cell>
          <cell r="F332">
            <v>30</v>
          </cell>
          <cell r="G332">
            <v>30</v>
          </cell>
          <cell r="H332">
            <v>30</v>
          </cell>
          <cell r="I332">
            <v>30</v>
          </cell>
          <cell r="J332">
            <v>30</v>
          </cell>
          <cell r="K332">
            <v>30</v>
          </cell>
          <cell r="L332">
            <v>30</v>
          </cell>
          <cell r="M332">
            <v>30</v>
          </cell>
          <cell r="N332">
            <v>30</v>
          </cell>
          <cell r="O332">
            <v>30</v>
          </cell>
          <cell r="P332">
            <v>30</v>
          </cell>
          <cell r="Q332">
            <v>30</v>
          </cell>
          <cell r="R332">
            <v>30</v>
          </cell>
          <cell r="S332">
            <v>30</v>
          </cell>
          <cell r="T332">
            <v>30</v>
          </cell>
          <cell r="U332">
            <v>30</v>
          </cell>
          <cell r="V332">
            <v>30</v>
          </cell>
          <cell r="W332">
            <v>30</v>
          </cell>
          <cell r="X332">
            <v>30</v>
          </cell>
          <cell r="Y332">
            <v>30</v>
          </cell>
        </row>
        <row r="333">
          <cell r="D333">
            <v>1355343.1666524359</v>
          </cell>
          <cell r="E333">
            <v>954454.08736272843</v>
          </cell>
          <cell r="F333">
            <v>2164237.4989708634</v>
          </cell>
          <cell r="G333">
            <v>4241947.6849790998</v>
          </cell>
          <cell r="H333">
            <v>4903456.8362081992</v>
          </cell>
          <cell r="I333">
            <v>6479250.1949720094</v>
          </cell>
          <cell r="J333">
            <v>6824569.0917250086</v>
          </cell>
          <cell r="K333">
            <v>8255613.736623995</v>
          </cell>
          <cell r="L333">
            <v>8316762.3711063387</v>
          </cell>
          <cell r="M333">
            <v>9509652.3731807992</v>
          </cell>
          <cell r="N333">
            <v>9467748.2941622771</v>
          </cell>
          <cell r="O333">
            <v>10564218.293085158</v>
          </cell>
          <cell r="P333">
            <v>10434002.970634498</v>
          </cell>
          <cell r="Q333">
            <v>11426339.78219571</v>
          </cell>
          <cell r="R333">
            <v>11192160.029607864</v>
          </cell>
          <cell r="S333">
            <v>12087229.000685379</v>
          </cell>
          <cell r="T333">
            <v>11772704.384693995</v>
          </cell>
          <cell r="U333">
            <v>12591742.725239538</v>
          </cell>
          <cell r="V333">
            <v>12194998.487891704</v>
          </cell>
          <cell r="W333">
            <v>12934922.313599555</v>
          </cell>
          <cell r="X333">
            <v>12494273.505820079</v>
          </cell>
          <cell r="Y333">
            <v>13201424.885965575</v>
          </cell>
        </row>
      </sheetData>
      <sheetData sheetId="14">
        <row r="26">
          <cell r="H26">
            <v>1</v>
          </cell>
          <cell r="I26">
            <v>9</v>
          </cell>
        </row>
        <row r="27">
          <cell r="H27">
            <v>2</v>
          </cell>
          <cell r="I27">
            <v>10</v>
          </cell>
        </row>
        <row r="28">
          <cell r="H28">
            <v>4</v>
          </cell>
          <cell r="I28">
            <v>11</v>
          </cell>
        </row>
        <row r="29">
          <cell r="H29">
            <v>8</v>
          </cell>
          <cell r="I29">
            <v>12</v>
          </cell>
        </row>
        <row r="30">
          <cell r="H30">
            <v>16</v>
          </cell>
          <cell r="I30">
            <v>13</v>
          </cell>
        </row>
        <row r="31">
          <cell r="H31">
            <v>32</v>
          </cell>
          <cell r="I31">
            <v>14</v>
          </cell>
        </row>
        <row r="32">
          <cell r="H32">
            <v>64</v>
          </cell>
          <cell r="I32">
            <v>15</v>
          </cell>
        </row>
        <row r="33">
          <cell r="H33">
            <v>125</v>
          </cell>
          <cell r="I33">
            <v>16</v>
          </cell>
        </row>
        <row r="34">
          <cell r="H34">
            <v>250</v>
          </cell>
          <cell r="I34">
            <v>17</v>
          </cell>
        </row>
        <row r="35">
          <cell r="H35">
            <v>500</v>
          </cell>
          <cell r="I35">
            <v>18</v>
          </cell>
        </row>
        <row r="36">
          <cell r="H36">
            <v>1000</v>
          </cell>
          <cell r="I36">
            <v>19</v>
          </cell>
        </row>
        <row r="37">
          <cell r="H37">
            <v>2000</v>
          </cell>
          <cell r="I37">
            <v>20</v>
          </cell>
        </row>
        <row r="45">
          <cell r="K45">
            <v>4</v>
          </cell>
        </row>
        <row r="63">
          <cell r="E63">
            <v>975292.58777633286</v>
          </cell>
          <cell r="F63">
            <v>406371.91157347203</v>
          </cell>
          <cell r="G63">
            <v>406371.91157347203</v>
          </cell>
          <cell r="H63">
            <v>406371.91157347203</v>
          </cell>
          <cell r="I63">
            <v>406371.91157347203</v>
          </cell>
          <cell r="J63">
            <v>406371.91157347203</v>
          </cell>
          <cell r="K63">
            <v>406371.91157347203</v>
          </cell>
          <cell r="L63">
            <v>406371.91157347203</v>
          </cell>
          <cell r="M63">
            <v>406371.91157347203</v>
          </cell>
          <cell r="N63">
            <v>406371.91157347203</v>
          </cell>
          <cell r="O63">
            <v>406371.91157347203</v>
          </cell>
          <cell r="P63">
            <v>406371.91157347203</v>
          </cell>
          <cell r="Q63">
            <v>406371.91157347203</v>
          </cell>
          <cell r="R63">
            <v>406371.91157347203</v>
          </cell>
          <cell r="S63">
            <v>406371.91157347203</v>
          </cell>
          <cell r="T63">
            <v>406371.91157347203</v>
          </cell>
        </row>
        <row r="91">
          <cell r="E91">
            <v>66579.973992197658</v>
          </cell>
          <cell r="F91">
            <v>142730.81924577375</v>
          </cell>
          <cell r="G91">
            <v>22054.616384915476</v>
          </cell>
          <cell r="H91">
            <v>0</v>
          </cell>
          <cell r="I91">
            <v>0</v>
          </cell>
          <cell r="J91">
            <v>0</v>
          </cell>
          <cell r="K91">
            <v>0</v>
          </cell>
          <cell r="L91">
            <v>0</v>
          </cell>
          <cell r="M91">
            <v>0</v>
          </cell>
          <cell r="N91">
            <v>0</v>
          </cell>
          <cell r="O91">
            <v>0</v>
          </cell>
          <cell r="P91">
            <v>0</v>
          </cell>
          <cell r="Q91">
            <v>0</v>
          </cell>
          <cell r="R91">
            <v>0</v>
          </cell>
          <cell r="S91">
            <v>0</v>
          </cell>
          <cell r="T91">
            <v>0</v>
          </cell>
        </row>
        <row r="102">
          <cell r="E102">
            <v>27308.192457737321</v>
          </cell>
          <cell r="F102">
            <v>76853.055916775018</v>
          </cell>
          <cell r="G102">
            <v>17555.266579973992</v>
          </cell>
          <cell r="H102">
            <v>0</v>
          </cell>
          <cell r="I102">
            <v>0</v>
          </cell>
          <cell r="J102">
            <v>0</v>
          </cell>
          <cell r="K102">
            <v>0</v>
          </cell>
          <cell r="L102">
            <v>0</v>
          </cell>
          <cell r="M102">
            <v>0</v>
          </cell>
          <cell r="N102">
            <v>0</v>
          </cell>
          <cell r="O102">
            <v>0</v>
          </cell>
          <cell r="P102">
            <v>0</v>
          </cell>
          <cell r="Q102">
            <v>0</v>
          </cell>
          <cell r="R102">
            <v>0</v>
          </cell>
          <cell r="S102">
            <v>0</v>
          </cell>
          <cell r="T102">
            <v>0</v>
          </cell>
        </row>
        <row r="131">
          <cell r="E131">
            <v>915474.64239271777</v>
          </cell>
          <cell r="F131">
            <v>2878023.4070221065</v>
          </cell>
          <cell r="G131">
            <v>3181274.3823146946</v>
          </cell>
          <cell r="H131">
            <v>3181274.3823146946</v>
          </cell>
          <cell r="I131">
            <v>3181274.3823146946</v>
          </cell>
          <cell r="J131">
            <v>3181274.3823146946</v>
          </cell>
          <cell r="K131">
            <v>3181274.3823146946</v>
          </cell>
          <cell r="L131">
            <v>3181274.3823146946</v>
          </cell>
          <cell r="M131">
            <v>3181274.3823146946</v>
          </cell>
          <cell r="N131">
            <v>3181274.3823146946</v>
          </cell>
          <cell r="O131">
            <v>3181274.3823146946</v>
          </cell>
          <cell r="P131">
            <v>3181274.3823146946</v>
          </cell>
          <cell r="Q131">
            <v>3181274.3823146946</v>
          </cell>
          <cell r="R131">
            <v>3181274.3823146946</v>
          </cell>
          <cell r="S131">
            <v>3181274.3823146946</v>
          </cell>
          <cell r="T131">
            <v>3181274.3823146946</v>
          </cell>
        </row>
        <row r="155">
          <cell r="C155">
            <v>0</v>
          </cell>
          <cell r="D155">
            <v>260078.02340702212</v>
          </cell>
          <cell r="E155">
            <v>0</v>
          </cell>
          <cell r="F155">
            <v>260078.02340702212</v>
          </cell>
          <cell r="G155">
            <v>0</v>
          </cell>
          <cell r="H155">
            <v>539661.89856957085</v>
          </cell>
          <cell r="I155">
            <v>0</v>
          </cell>
          <cell r="J155">
            <v>817620.28608582576</v>
          </cell>
          <cell r="K155">
            <v>0</v>
          </cell>
          <cell r="L155">
            <v>861508.45253576082</v>
          </cell>
          <cell r="M155">
            <v>0</v>
          </cell>
          <cell r="N155">
            <v>903771.13133940182</v>
          </cell>
          <cell r="O155">
            <v>0</v>
          </cell>
          <cell r="P155">
            <v>960663.19895968796</v>
          </cell>
          <cell r="Q155">
            <v>0</v>
          </cell>
          <cell r="R155">
            <v>1017555.2665799741</v>
          </cell>
          <cell r="S155">
            <v>0</v>
          </cell>
          <cell r="T155">
            <v>1017555.2665799741</v>
          </cell>
          <cell r="U155">
            <v>0</v>
          </cell>
          <cell r="V155">
            <v>1017555.2665799741</v>
          </cell>
          <cell r="W155">
            <v>0</v>
          </cell>
          <cell r="X155">
            <v>1030559.1677503252</v>
          </cell>
        </row>
        <row r="156">
          <cell r="C156">
            <v>0</v>
          </cell>
          <cell r="D156">
            <v>76983.094928478546</v>
          </cell>
          <cell r="E156">
            <v>0</v>
          </cell>
          <cell r="F156">
            <v>47334.200260078025</v>
          </cell>
          <cell r="G156">
            <v>0</v>
          </cell>
          <cell r="H156">
            <v>73862.158647594275</v>
          </cell>
          <cell r="I156">
            <v>0</v>
          </cell>
          <cell r="J156">
            <v>27568.270481144344</v>
          </cell>
          <cell r="K156">
            <v>0</v>
          </cell>
          <cell r="L156">
            <v>26007.802340702212</v>
          </cell>
          <cell r="M156">
            <v>0</v>
          </cell>
          <cell r="N156">
            <v>11443.433029908972</v>
          </cell>
          <cell r="O156">
            <v>0</v>
          </cell>
          <cell r="P156">
            <v>4681.4044213263978</v>
          </cell>
          <cell r="Q156">
            <v>0</v>
          </cell>
          <cell r="R156">
            <v>5201.560468140442</v>
          </cell>
          <cell r="S156">
            <v>0</v>
          </cell>
          <cell r="T156">
            <v>520.1560468140442</v>
          </cell>
          <cell r="U156">
            <v>0</v>
          </cell>
          <cell r="V156">
            <v>1040.3120936280884</v>
          </cell>
          <cell r="W156">
            <v>0</v>
          </cell>
          <cell r="X156">
            <v>520.1560468140442</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v>0</v>
          </cell>
          <cell r="D158">
            <v>1984655.3966189856</v>
          </cell>
          <cell r="E158">
            <v>0</v>
          </cell>
          <cell r="F158">
            <v>3503979.1937581273</v>
          </cell>
          <cell r="G158">
            <v>0</v>
          </cell>
          <cell r="H158">
            <v>3627256.1768530561</v>
          </cell>
          <cell r="I158">
            <v>0</v>
          </cell>
          <cell r="J158">
            <v>3587646.2938881665</v>
          </cell>
          <cell r="K158">
            <v>0</v>
          </cell>
          <cell r="L158">
            <v>3587646.2938881665</v>
          </cell>
          <cell r="M158">
            <v>0</v>
          </cell>
          <cell r="N158">
            <v>3587646.2938881665</v>
          </cell>
          <cell r="O158">
            <v>0</v>
          </cell>
          <cell r="P158">
            <v>3587646.2938881665</v>
          </cell>
          <cell r="Q158">
            <v>0</v>
          </cell>
          <cell r="R158">
            <v>3587646.2938881665</v>
          </cell>
          <cell r="S158">
            <v>0</v>
          </cell>
          <cell r="T158">
            <v>3587646.2938881665</v>
          </cell>
          <cell r="U158">
            <v>0</v>
          </cell>
          <cell r="V158">
            <v>3587646.2938881665</v>
          </cell>
          <cell r="W158">
            <v>0</v>
          </cell>
          <cell r="X158">
            <v>3587646.2938881665</v>
          </cell>
        </row>
        <row r="159">
          <cell r="C159">
            <v>0</v>
          </cell>
          <cell r="D159">
            <v>1984655.3966189856</v>
          </cell>
          <cell r="E159">
            <v>0</v>
          </cell>
          <cell r="F159">
            <v>3503979.1937581273</v>
          </cell>
          <cell r="G159">
            <v>0</v>
          </cell>
          <cell r="H159">
            <v>3627256.1768530561</v>
          </cell>
          <cell r="I159">
            <v>0</v>
          </cell>
          <cell r="J159">
            <v>3587646.2938881665</v>
          </cell>
          <cell r="K159">
            <v>0</v>
          </cell>
          <cell r="L159">
            <v>3587646.2938881665</v>
          </cell>
          <cell r="M159">
            <v>0</v>
          </cell>
          <cell r="N159">
            <v>3587646.2938881665</v>
          </cell>
          <cell r="O159">
            <v>0</v>
          </cell>
          <cell r="P159">
            <v>3587646.2938881665</v>
          </cell>
          <cell r="Q159">
            <v>0</v>
          </cell>
          <cell r="R159">
            <v>3587646.2938881665</v>
          </cell>
          <cell r="S159">
            <v>0</v>
          </cell>
          <cell r="T159">
            <v>3587646.2938881665</v>
          </cell>
          <cell r="U159">
            <v>0</v>
          </cell>
          <cell r="V159">
            <v>3587646.2938881665</v>
          </cell>
          <cell r="W159">
            <v>0</v>
          </cell>
          <cell r="X159">
            <v>3587646.2938881665</v>
          </cell>
        </row>
      </sheetData>
      <sheetData sheetId="15">
        <row r="10">
          <cell r="G10">
            <v>0</v>
          </cell>
          <cell r="H10">
            <v>0</v>
          </cell>
          <cell r="I10">
            <v>0</v>
          </cell>
          <cell r="J10">
            <v>0</v>
          </cell>
          <cell r="K10">
            <v>0</v>
          </cell>
          <cell r="L10">
            <v>0</v>
          </cell>
          <cell r="M10">
            <v>0</v>
          </cell>
          <cell r="N10">
            <v>0</v>
          </cell>
          <cell r="O10">
            <v>0</v>
          </cell>
          <cell r="P10">
            <v>0</v>
          </cell>
          <cell r="Q10">
            <v>0</v>
          </cell>
          <cell r="R10">
            <v>-4.0833695337456066E-2</v>
          </cell>
          <cell r="S10">
            <v>-4.0833695337456066E-2</v>
          </cell>
          <cell r="T10">
            <v>-4.0833695337456066E-2</v>
          </cell>
          <cell r="U10">
            <v>-4.0833695337456066E-2</v>
          </cell>
          <cell r="V10">
            <v>-4.0833695337456066E-2</v>
          </cell>
          <cell r="W10">
            <v>-4.0833695337456066E-2</v>
          </cell>
          <cell r="X10">
            <v>-4.0833695337456066E-2</v>
          </cell>
          <cell r="Y10">
            <v>-4.0833695337456066E-2</v>
          </cell>
          <cell r="Z10">
            <v>-4.0833695337456066E-2</v>
          </cell>
          <cell r="AA10">
            <v>-4.0833695337456066E-2</v>
          </cell>
          <cell r="AB10">
            <v>-4.0833695337456066E-2</v>
          </cell>
        </row>
        <row r="11">
          <cell r="G11">
            <v>0</v>
          </cell>
          <cell r="H11">
            <v>0</v>
          </cell>
          <cell r="I11">
            <v>0</v>
          </cell>
          <cell r="J11">
            <v>0</v>
          </cell>
          <cell r="K11">
            <v>0</v>
          </cell>
          <cell r="L11">
            <v>0</v>
          </cell>
          <cell r="M11">
            <v>0</v>
          </cell>
          <cell r="N11">
            <v>0</v>
          </cell>
          <cell r="O11">
            <v>0</v>
          </cell>
          <cell r="P11">
            <v>0</v>
          </cell>
          <cell r="Q11">
            <v>0</v>
          </cell>
          <cell r="R11">
            <v>-3.5634923900704552E-2</v>
          </cell>
          <cell r="S11">
            <v>-3.5634923900704552E-2</v>
          </cell>
          <cell r="T11">
            <v>-3.5634923900704552E-2</v>
          </cell>
          <cell r="U11">
            <v>-3.5634923900704552E-2</v>
          </cell>
          <cell r="V11">
            <v>-3.5634923900704552E-2</v>
          </cell>
          <cell r="W11">
            <v>-3.5634923900704552E-2</v>
          </cell>
          <cell r="X11">
            <v>-3.5634923900704552E-2</v>
          </cell>
          <cell r="Y11">
            <v>-3.5634923900704552E-2</v>
          </cell>
          <cell r="Z11">
            <v>-3.5634923900704552E-2</v>
          </cell>
          <cell r="AA11">
            <v>-3.5634923900704552E-2</v>
          </cell>
          <cell r="AB11">
            <v>-3.5634923900704552E-2</v>
          </cell>
        </row>
        <row r="12">
          <cell r="G12">
            <v>0</v>
          </cell>
          <cell r="H12">
            <v>0</v>
          </cell>
          <cell r="I12">
            <v>0</v>
          </cell>
          <cell r="J12">
            <v>0</v>
          </cell>
          <cell r="K12">
            <v>0</v>
          </cell>
          <cell r="L12">
            <v>0</v>
          </cell>
          <cell r="M12">
            <v>0</v>
          </cell>
          <cell r="N12">
            <v>0</v>
          </cell>
          <cell r="O12">
            <v>0</v>
          </cell>
          <cell r="P12">
            <v>0</v>
          </cell>
          <cell r="Q12">
            <v>0</v>
          </cell>
          <cell r="R12">
            <v>-1.005050633883342E-2</v>
          </cell>
          <cell r="S12">
            <v>-1.005050633883342E-2</v>
          </cell>
          <cell r="T12">
            <v>-1.005050633883342E-2</v>
          </cell>
          <cell r="U12">
            <v>-1.005050633883342E-2</v>
          </cell>
          <cell r="V12">
            <v>-1.005050633883342E-2</v>
          </cell>
          <cell r="W12">
            <v>-1.005050633883342E-2</v>
          </cell>
          <cell r="X12">
            <v>-1.005050633883342E-2</v>
          </cell>
          <cell r="Y12">
            <v>-1.005050633883342E-2</v>
          </cell>
          <cell r="Z12">
            <v>-1.005050633883342E-2</v>
          </cell>
          <cell r="AA12">
            <v>-1.005050633883342E-2</v>
          </cell>
          <cell r="AB12">
            <v>-1.005050633883342E-2</v>
          </cell>
        </row>
        <row r="14">
          <cell r="G14">
            <v>4577955</v>
          </cell>
          <cell r="H14">
            <v>4577955</v>
          </cell>
          <cell r="I14">
            <v>4577955</v>
          </cell>
          <cell r="J14">
            <v>4577955</v>
          </cell>
          <cell r="K14">
            <v>4577955</v>
          </cell>
          <cell r="L14">
            <v>4577955</v>
          </cell>
          <cell r="M14">
            <v>4577955</v>
          </cell>
          <cell r="N14">
            <v>4577955</v>
          </cell>
          <cell r="O14">
            <v>4577955</v>
          </cell>
          <cell r="P14">
            <v>4577955</v>
          </cell>
          <cell r="Q14">
            <v>4577955</v>
          </cell>
          <cell r="R14">
            <v>4577955</v>
          </cell>
          <cell r="S14">
            <v>4577955</v>
          </cell>
          <cell r="T14">
            <v>4577955</v>
          </cell>
          <cell r="U14">
            <v>4577955</v>
          </cell>
          <cell r="V14">
            <v>4577955</v>
          </cell>
          <cell r="W14">
            <v>4577955</v>
          </cell>
          <cell r="X14">
            <v>4577955</v>
          </cell>
          <cell r="Y14">
            <v>4577955</v>
          </cell>
          <cell r="Z14">
            <v>4577955</v>
          </cell>
          <cell r="AA14">
            <v>4577955</v>
          </cell>
          <cell r="AB14">
            <v>4577955</v>
          </cell>
        </row>
        <row r="15">
          <cell r="G15">
            <v>2525442</v>
          </cell>
          <cell r="H15">
            <v>2525442</v>
          </cell>
          <cell r="I15">
            <v>2525442</v>
          </cell>
          <cell r="J15">
            <v>2525442</v>
          </cell>
          <cell r="K15">
            <v>2525442</v>
          </cell>
          <cell r="L15">
            <v>2525442</v>
          </cell>
          <cell r="M15">
            <v>2525442</v>
          </cell>
          <cell r="N15">
            <v>2525442</v>
          </cell>
          <cell r="O15">
            <v>2525442</v>
          </cell>
          <cell r="P15">
            <v>2525442</v>
          </cell>
          <cell r="Q15">
            <v>2525442</v>
          </cell>
          <cell r="R15">
            <v>2525442</v>
          </cell>
          <cell r="S15">
            <v>2525442</v>
          </cell>
          <cell r="T15">
            <v>2525442</v>
          </cell>
          <cell r="U15">
            <v>2525442</v>
          </cell>
          <cell r="V15">
            <v>2525442</v>
          </cell>
          <cell r="W15">
            <v>2525442</v>
          </cell>
          <cell r="X15">
            <v>2525442</v>
          </cell>
          <cell r="Y15">
            <v>2525442</v>
          </cell>
          <cell r="Z15">
            <v>2525442</v>
          </cell>
          <cell r="AA15">
            <v>2525442</v>
          </cell>
          <cell r="AB15">
            <v>2525442</v>
          </cell>
        </row>
        <row r="16">
          <cell r="G16">
            <v>2525442</v>
          </cell>
          <cell r="H16">
            <v>2525442</v>
          </cell>
          <cell r="I16">
            <v>2525442</v>
          </cell>
          <cell r="J16">
            <v>2525442</v>
          </cell>
          <cell r="K16">
            <v>2525442</v>
          </cell>
          <cell r="L16">
            <v>2525442</v>
          </cell>
          <cell r="M16">
            <v>2525442</v>
          </cell>
          <cell r="N16">
            <v>2525442</v>
          </cell>
          <cell r="O16">
            <v>2525442</v>
          </cell>
          <cell r="P16">
            <v>2525442</v>
          </cell>
          <cell r="Q16">
            <v>2525442</v>
          </cell>
          <cell r="R16">
            <v>2525442</v>
          </cell>
          <cell r="S16">
            <v>2525442</v>
          </cell>
          <cell r="T16">
            <v>2525442</v>
          </cell>
          <cell r="U16">
            <v>2525442</v>
          </cell>
          <cell r="V16">
            <v>2525442</v>
          </cell>
          <cell r="W16">
            <v>2525442</v>
          </cell>
          <cell r="X16">
            <v>2525442</v>
          </cell>
          <cell r="Y16">
            <v>2525442</v>
          </cell>
          <cell r="Z16">
            <v>2525442</v>
          </cell>
          <cell r="AA16">
            <v>2525442</v>
          </cell>
          <cell r="AB16">
            <v>2525442</v>
          </cell>
        </row>
        <row r="19">
          <cell r="G19">
            <v>592993</v>
          </cell>
          <cell r="H19">
            <v>592993</v>
          </cell>
          <cell r="I19">
            <v>592993</v>
          </cell>
          <cell r="J19">
            <v>592993</v>
          </cell>
          <cell r="K19">
            <v>592993</v>
          </cell>
          <cell r="L19">
            <v>592993</v>
          </cell>
          <cell r="M19">
            <v>592993</v>
          </cell>
          <cell r="N19">
            <v>592993</v>
          </cell>
          <cell r="O19">
            <v>592993</v>
          </cell>
          <cell r="P19">
            <v>592993</v>
          </cell>
          <cell r="Q19">
            <v>592993</v>
          </cell>
          <cell r="R19">
            <v>592993</v>
          </cell>
          <cell r="S19">
            <v>592993</v>
          </cell>
          <cell r="T19">
            <v>592993</v>
          </cell>
          <cell r="U19">
            <v>592993</v>
          </cell>
          <cell r="V19">
            <v>592993</v>
          </cell>
          <cell r="W19">
            <v>592993</v>
          </cell>
          <cell r="X19">
            <v>592993</v>
          </cell>
          <cell r="Y19">
            <v>592993</v>
          </cell>
          <cell r="Z19">
            <v>592993</v>
          </cell>
          <cell r="AA19">
            <v>592993</v>
          </cell>
          <cell r="AB19">
            <v>592993</v>
          </cell>
        </row>
        <row r="20">
          <cell r="G20">
            <v>3683</v>
          </cell>
          <cell r="H20">
            <v>3683</v>
          </cell>
          <cell r="I20">
            <v>3683</v>
          </cell>
          <cell r="J20">
            <v>3683</v>
          </cell>
          <cell r="K20">
            <v>3683</v>
          </cell>
          <cell r="L20">
            <v>3683</v>
          </cell>
          <cell r="M20">
            <v>3683</v>
          </cell>
          <cell r="N20">
            <v>3683</v>
          </cell>
          <cell r="O20">
            <v>3683</v>
          </cell>
          <cell r="P20">
            <v>3683</v>
          </cell>
          <cell r="Q20">
            <v>3683</v>
          </cell>
          <cell r="R20">
            <v>3683</v>
          </cell>
          <cell r="S20">
            <v>3683</v>
          </cell>
          <cell r="T20">
            <v>3683</v>
          </cell>
          <cell r="U20">
            <v>3683</v>
          </cell>
          <cell r="V20">
            <v>3683</v>
          </cell>
          <cell r="W20">
            <v>3683</v>
          </cell>
          <cell r="X20">
            <v>3683</v>
          </cell>
          <cell r="Y20">
            <v>3683</v>
          </cell>
          <cell r="Z20">
            <v>3683</v>
          </cell>
          <cell r="AA20">
            <v>3683</v>
          </cell>
          <cell r="AB20">
            <v>3683</v>
          </cell>
        </row>
        <row r="23">
          <cell r="G23">
            <v>1156409</v>
          </cell>
          <cell r="H23">
            <v>1156409</v>
          </cell>
          <cell r="I23">
            <v>1156409</v>
          </cell>
          <cell r="J23">
            <v>1156409</v>
          </cell>
          <cell r="K23">
            <v>1156409</v>
          </cell>
          <cell r="L23">
            <v>1156409</v>
          </cell>
          <cell r="M23">
            <v>1156409</v>
          </cell>
          <cell r="N23">
            <v>1156409</v>
          </cell>
          <cell r="O23">
            <v>1156409</v>
          </cell>
          <cell r="P23">
            <v>1156409</v>
          </cell>
          <cell r="Q23">
            <v>1156409</v>
          </cell>
          <cell r="R23">
            <v>1156409</v>
          </cell>
          <cell r="S23">
            <v>1156409</v>
          </cell>
          <cell r="T23">
            <v>1156409</v>
          </cell>
          <cell r="U23">
            <v>1156409</v>
          </cell>
          <cell r="V23">
            <v>1156409</v>
          </cell>
          <cell r="W23">
            <v>1156409</v>
          </cell>
          <cell r="X23">
            <v>1156409</v>
          </cell>
          <cell r="Y23">
            <v>1156409</v>
          </cell>
          <cell r="Z23">
            <v>1156409</v>
          </cell>
          <cell r="AA23">
            <v>1156409</v>
          </cell>
          <cell r="AB23">
            <v>1156409</v>
          </cell>
        </row>
        <row r="24">
          <cell r="G24">
            <v>4672</v>
          </cell>
          <cell r="H24">
            <v>4672</v>
          </cell>
          <cell r="I24">
            <v>4672</v>
          </cell>
          <cell r="J24">
            <v>4672</v>
          </cell>
          <cell r="K24">
            <v>4672</v>
          </cell>
          <cell r="L24">
            <v>4672</v>
          </cell>
          <cell r="M24">
            <v>4672</v>
          </cell>
          <cell r="N24">
            <v>4672</v>
          </cell>
          <cell r="O24">
            <v>4672</v>
          </cell>
          <cell r="P24">
            <v>4672</v>
          </cell>
          <cell r="Q24">
            <v>4672</v>
          </cell>
          <cell r="R24">
            <v>4672</v>
          </cell>
          <cell r="S24">
            <v>4672</v>
          </cell>
          <cell r="T24">
            <v>4672</v>
          </cell>
          <cell r="U24">
            <v>4672</v>
          </cell>
          <cell r="V24">
            <v>4672</v>
          </cell>
          <cell r="W24">
            <v>4672</v>
          </cell>
          <cell r="X24">
            <v>4672</v>
          </cell>
          <cell r="Y24">
            <v>4672</v>
          </cell>
          <cell r="Z24">
            <v>4672</v>
          </cell>
          <cell r="AA24">
            <v>4672</v>
          </cell>
          <cell r="AB24">
            <v>4672</v>
          </cell>
        </row>
        <row r="25">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row>
        <row r="28">
          <cell r="G28">
            <v>28303</v>
          </cell>
          <cell r="H28">
            <v>28303</v>
          </cell>
          <cell r="I28">
            <v>28303</v>
          </cell>
          <cell r="J28">
            <v>28303</v>
          </cell>
          <cell r="K28">
            <v>28303</v>
          </cell>
          <cell r="L28">
            <v>28303</v>
          </cell>
          <cell r="M28">
            <v>28303</v>
          </cell>
          <cell r="N28">
            <v>28303</v>
          </cell>
          <cell r="O28">
            <v>28303</v>
          </cell>
          <cell r="P28">
            <v>28303</v>
          </cell>
          <cell r="Q28">
            <v>28303</v>
          </cell>
          <cell r="R28">
            <v>28303</v>
          </cell>
          <cell r="S28">
            <v>28303</v>
          </cell>
          <cell r="T28">
            <v>28303</v>
          </cell>
          <cell r="U28">
            <v>28303</v>
          </cell>
          <cell r="V28">
            <v>28303</v>
          </cell>
          <cell r="W28">
            <v>28303</v>
          </cell>
          <cell r="X28">
            <v>28303</v>
          </cell>
          <cell r="Y28">
            <v>28303</v>
          </cell>
          <cell r="Z28">
            <v>28303</v>
          </cell>
          <cell r="AA28">
            <v>28303</v>
          </cell>
          <cell r="AB28">
            <v>28303</v>
          </cell>
        </row>
        <row r="29">
          <cell r="G29">
            <v>29630</v>
          </cell>
          <cell r="H29">
            <v>29630</v>
          </cell>
          <cell r="I29">
            <v>29630</v>
          </cell>
          <cell r="J29">
            <v>29630</v>
          </cell>
          <cell r="K29">
            <v>29630</v>
          </cell>
          <cell r="L29">
            <v>29630</v>
          </cell>
          <cell r="M29">
            <v>29630</v>
          </cell>
          <cell r="N29">
            <v>29630</v>
          </cell>
          <cell r="O29">
            <v>29630</v>
          </cell>
          <cell r="P29">
            <v>29630</v>
          </cell>
          <cell r="Q29">
            <v>29630</v>
          </cell>
          <cell r="R29">
            <v>29630</v>
          </cell>
          <cell r="S29">
            <v>29630</v>
          </cell>
          <cell r="T29">
            <v>29630</v>
          </cell>
          <cell r="U29">
            <v>29630</v>
          </cell>
          <cell r="V29">
            <v>29630</v>
          </cell>
          <cell r="W29">
            <v>29630</v>
          </cell>
          <cell r="X29">
            <v>29630</v>
          </cell>
          <cell r="Y29">
            <v>29630</v>
          </cell>
          <cell r="Z29">
            <v>29630</v>
          </cell>
          <cell r="AA29">
            <v>29630</v>
          </cell>
          <cell r="AB29">
            <v>29630</v>
          </cell>
        </row>
        <row r="30">
          <cell r="G30">
            <v>29630</v>
          </cell>
          <cell r="H30">
            <v>29630</v>
          </cell>
          <cell r="I30">
            <v>29630</v>
          </cell>
          <cell r="J30">
            <v>29630</v>
          </cell>
          <cell r="K30">
            <v>29630</v>
          </cell>
          <cell r="L30">
            <v>29630</v>
          </cell>
          <cell r="M30">
            <v>29630</v>
          </cell>
          <cell r="N30">
            <v>29630</v>
          </cell>
          <cell r="O30">
            <v>29630</v>
          </cell>
          <cell r="P30">
            <v>29630</v>
          </cell>
          <cell r="Q30">
            <v>29630</v>
          </cell>
          <cell r="R30">
            <v>29630</v>
          </cell>
          <cell r="S30">
            <v>29630</v>
          </cell>
          <cell r="T30">
            <v>29630</v>
          </cell>
          <cell r="U30">
            <v>29630</v>
          </cell>
          <cell r="V30">
            <v>29630</v>
          </cell>
          <cell r="W30">
            <v>29630</v>
          </cell>
          <cell r="X30">
            <v>29630</v>
          </cell>
          <cell r="Y30">
            <v>29630</v>
          </cell>
          <cell r="Z30">
            <v>29630</v>
          </cell>
          <cell r="AA30">
            <v>29630</v>
          </cell>
          <cell r="AB30">
            <v>29630</v>
          </cell>
        </row>
        <row r="31">
          <cell r="G31">
            <v>28289</v>
          </cell>
          <cell r="H31">
            <v>28289</v>
          </cell>
          <cell r="I31">
            <v>28289</v>
          </cell>
          <cell r="J31">
            <v>28289</v>
          </cell>
          <cell r="K31">
            <v>28289</v>
          </cell>
          <cell r="L31">
            <v>28289</v>
          </cell>
          <cell r="M31">
            <v>28289</v>
          </cell>
          <cell r="N31">
            <v>28289</v>
          </cell>
          <cell r="O31">
            <v>28289</v>
          </cell>
          <cell r="P31">
            <v>28289</v>
          </cell>
          <cell r="Q31">
            <v>28289</v>
          </cell>
          <cell r="R31">
            <v>28289</v>
          </cell>
          <cell r="S31">
            <v>28289</v>
          </cell>
          <cell r="T31">
            <v>28289</v>
          </cell>
          <cell r="U31">
            <v>28289</v>
          </cell>
          <cell r="V31">
            <v>28289</v>
          </cell>
          <cell r="W31">
            <v>28289</v>
          </cell>
          <cell r="X31">
            <v>28289</v>
          </cell>
          <cell r="Y31">
            <v>28289</v>
          </cell>
          <cell r="Z31">
            <v>28289</v>
          </cell>
          <cell r="AA31">
            <v>28289</v>
          </cell>
          <cell r="AB31">
            <v>28289</v>
          </cell>
        </row>
        <row r="32">
          <cell r="G32">
            <v>15000</v>
          </cell>
          <cell r="H32">
            <v>15000</v>
          </cell>
          <cell r="I32">
            <v>15000</v>
          </cell>
          <cell r="J32">
            <v>15000</v>
          </cell>
          <cell r="K32">
            <v>15000</v>
          </cell>
          <cell r="L32">
            <v>15000</v>
          </cell>
          <cell r="M32">
            <v>15000</v>
          </cell>
          <cell r="N32">
            <v>15000</v>
          </cell>
          <cell r="O32">
            <v>15000</v>
          </cell>
          <cell r="P32">
            <v>15000</v>
          </cell>
          <cell r="Q32">
            <v>15000</v>
          </cell>
          <cell r="R32">
            <v>15000</v>
          </cell>
          <cell r="S32">
            <v>15000</v>
          </cell>
          <cell r="T32">
            <v>15000</v>
          </cell>
          <cell r="U32">
            <v>15000</v>
          </cell>
          <cell r="V32">
            <v>15000</v>
          </cell>
          <cell r="W32">
            <v>15000</v>
          </cell>
          <cell r="X32">
            <v>15000</v>
          </cell>
          <cell r="Y32">
            <v>15000</v>
          </cell>
          <cell r="Z32">
            <v>15000</v>
          </cell>
          <cell r="AA32">
            <v>15000</v>
          </cell>
          <cell r="AB32">
            <v>15000</v>
          </cell>
        </row>
        <row r="33">
          <cell r="G33">
            <v>10000</v>
          </cell>
          <cell r="H33">
            <v>10000</v>
          </cell>
          <cell r="I33">
            <v>10000</v>
          </cell>
          <cell r="J33">
            <v>10000</v>
          </cell>
          <cell r="K33">
            <v>10000</v>
          </cell>
          <cell r="L33">
            <v>10000</v>
          </cell>
          <cell r="M33">
            <v>10000</v>
          </cell>
          <cell r="N33">
            <v>10000</v>
          </cell>
          <cell r="O33">
            <v>10000</v>
          </cell>
          <cell r="P33">
            <v>10000</v>
          </cell>
          <cell r="Q33">
            <v>10000</v>
          </cell>
          <cell r="R33">
            <v>10000</v>
          </cell>
          <cell r="S33">
            <v>10000</v>
          </cell>
          <cell r="T33">
            <v>10000</v>
          </cell>
          <cell r="U33">
            <v>10000</v>
          </cell>
          <cell r="V33">
            <v>10000</v>
          </cell>
          <cell r="W33">
            <v>10000</v>
          </cell>
          <cell r="X33">
            <v>10000</v>
          </cell>
          <cell r="Y33">
            <v>10000</v>
          </cell>
          <cell r="Z33">
            <v>10000</v>
          </cell>
          <cell r="AA33">
            <v>10000</v>
          </cell>
          <cell r="AB33">
            <v>10000</v>
          </cell>
        </row>
        <row r="34">
          <cell r="G34">
            <v>7946</v>
          </cell>
          <cell r="H34">
            <v>7946</v>
          </cell>
          <cell r="I34">
            <v>7946</v>
          </cell>
          <cell r="J34">
            <v>7946</v>
          </cell>
          <cell r="K34">
            <v>7946</v>
          </cell>
          <cell r="L34">
            <v>7946</v>
          </cell>
          <cell r="M34">
            <v>7946</v>
          </cell>
          <cell r="N34">
            <v>7946</v>
          </cell>
          <cell r="O34">
            <v>7946</v>
          </cell>
          <cell r="P34">
            <v>7946</v>
          </cell>
          <cell r="Q34">
            <v>7946</v>
          </cell>
          <cell r="R34">
            <v>7946</v>
          </cell>
          <cell r="S34">
            <v>7946</v>
          </cell>
          <cell r="T34">
            <v>7946</v>
          </cell>
          <cell r="U34">
            <v>7946</v>
          </cell>
          <cell r="V34">
            <v>7946</v>
          </cell>
          <cell r="W34">
            <v>7946</v>
          </cell>
          <cell r="X34">
            <v>7946</v>
          </cell>
          <cell r="Y34">
            <v>7946</v>
          </cell>
          <cell r="Z34">
            <v>7946</v>
          </cell>
          <cell r="AA34">
            <v>7946</v>
          </cell>
          <cell r="AB34">
            <v>7946</v>
          </cell>
        </row>
        <row r="36">
          <cell r="G36">
            <v>1448510</v>
          </cell>
          <cell r="H36">
            <v>1448510</v>
          </cell>
          <cell r="I36">
            <v>1448510</v>
          </cell>
          <cell r="J36">
            <v>1448510</v>
          </cell>
          <cell r="K36">
            <v>1448510</v>
          </cell>
          <cell r="L36">
            <v>1448510</v>
          </cell>
          <cell r="M36">
            <v>1448510</v>
          </cell>
          <cell r="N36">
            <v>1448510</v>
          </cell>
          <cell r="O36">
            <v>1448510</v>
          </cell>
          <cell r="P36">
            <v>1448510</v>
          </cell>
          <cell r="Q36">
            <v>1448510</v>
          </cell>
          <cell r="R36">
            <v>1448510</v>
          </cell>
          <cell r="S36">
            <v>1448510</v>
          </cell>
          <cell r="T36">
            <v>1448510</v>
          </cell>
          <cell r="U36">
            <v>1448510</v>
          </cell>
          <cell r="V36">
            <v>1448510</v>
          </cell>
          <cell r="W36">
            <v>1448510</v>
          </cell>
          <cell r="X36">
            <v>1448510</v>
          </cell>
          <cell r="Y36">
            <v>1448510</v>
          </cell>
          <cell r="Z36">
            <v>1448510</v>
          </cell>
          <cell r="AA36">
            <v>1448510</v>
          </cell>
          <cell r="AB36">
            <v>1448510</v>
          </cell>
        </row>
        <row r="37">
          <cell r="G37">
            <v>1448510</v>
          </cell>
          <cell r="H37">
            <v>1448510</v>
          </cell>
          <cell r="I37">
            <v>1448510</v>
          </cell>
          <cell r="J37">
            <v>1448510</v>
          </cell>
          <cell r="K37">
            <v>1448510</v>
          </cell>
          <cell r="L37">
            <v>1448510</v>
          </cell>
          <cell r="M37">
            <v>1448510</v>
          </cell>
          <cell r="N37">
            <v>1448510</v>
          </cell>
          <cell r="O37">
            <v>1448510</v>
          </cell>
          <cell r="P37">
            <v>1448510</v>
          </cell>
          <cell r="Q37">
            <v>1448510</v>
          </cell>
          <cell r="R37">
            <v>1448510</v>
          </cell>
          <cell r="S37">
            <v>1448510</v>
          </cell>
          <cell r="T37">
            <v>1448510</v>
          </cell>
          <cell r="U37">
            <v>1448510</v>
          </cell>
          <cell r="V37">
            <v>1448510</v>
          </cell>
          <cell r="W37">
            <v>1448510</v>
          </cell>
          <cell r="X37">
            <v>1448510</v>
          </cell>
          <cell r="Y37">
            <v>1448510</v>
          </cell>
          <cell r="Z37">
            <v>1448510</v>
          </cell>
          <cell r="AA37">
            <v>1448510</v>
          </cell>
          <cell r="AB37">
            <v>1448510</v>
          </cell>
        </row>
        <row r="38">
          <cell r="G38">
            <v>467665</v>
          </cell>
          <cell r="H38">
            <v>467665</v>
          </cell>
          <cell r="I38">
            <v>467665</v>
          </cell>
          <cell r="J38">
            <v>467665</v>
          </cell>
          <cell r="K38">
            <v>467665</v>
          </cell>
          <cell r="L38">
            <v>467665</v>
          </cell>
          <cell r="M38">
            <v>467665</v>
          </cell>
          <cell r="N38">
            <v>467665</v>
          </cell>
          <cell r="O38">
            <v>467665</v>
          </cell>
          <cell r="P38">
            <v>467665</v>
          </cell>
          <cell r="Q38">
            <v>467665</v>
          </cell>
          <cell r="R38">
            <v>467665</v>
          </cell>
          <cell r="S38">
            <v>467665</v>
          </cell>
          <cell r="T38">
            <v>467665</v>
          </cell>
          <cell r="U38">
            <v>467665</v>
          </cell>
          <cell r="V38">
            <v>467665</v>
          </cell>
          <cell r="W38">
            <v>467665</v>
          </cell>
          <cell r="X38">
            <v>467665</v>
          </cell>
          <cell r="Y38">
            <v>467665</v>
          </cell>
          <cell r="Z38">
            <v>467665</v>
          </cell>
          <cell r="AA38">
            <v>467665</v>
          </cell>
          <cell r="AB38">
            <v>467665</v>
          </cell>
        </row>
        <row r="39">
          <cell r="G39">
            <v>245707.10168250001</v>
          </cell>
          <cell r="H39">
            <v>245707.10168250001</v>
          </cell>
          <cell r="I39">
            <v>245707.10168250001</v>
          </cell>
          <cell r="J39">
            <v>245707.10168250001</v>
          </cell>
          <cell r="K39">
            <v>245707.10168250001</v>
          </cell>
          <cell r="L39">
            <v>245707.10168250001</v>
          </cell>
          <cell r="M39">
            <v>245707.10168250001</v>
          </cell>
          <cell r="N39">
            <v>245707.10168250001</v>
          </cell>
          <cell r="O39">
            <v>245707.10168250001</v>
          </cell>
          <cell r="P39">
            <v>245707.10168250001</v>
          </cell>
          <cell r="Q39">
            <v>245707.10168250001</v>
          </cell>
          <cell r="R39">
            <v>245707.10168250001</v>
          </cell>
          <cell r="S39">
            <v>245707.10168250001</v>
          </cell>
          <cell r="T39">
            <v>245707.10168250001</v>
          </cell>
          <cell r="U39">
            <v>245707.10168250001</v>
          </cell>
          <cell r="V39">
            <v>245707.10168250001</v>
          </cell>
          <cell r="W39">
            <v>245707.10168250001</v>
          </cell>
          <cell r="X39">
            <v>245707.10168250001</v>
          </cell>
          <cell r="Y39">
            <v>245707.10168250001</v>
          </cell>
          <cell r="Z39">
            <v>245707.10168250001</v>
          </cell>
          <cell r="AA39">
            <v>245707.10168250001</v>
          </cell>
          <cell r="AB39">
            <v>245707.10168250001</v>
          </cell>
        </row>
        <row r="40">
          <cell r="G40">
            <v>2067</v>
          </cell>
          <cell r="H40">
            <v>2067</v>
          </cell>
          <cell r="I40">
            <v>2067</v>
          </cell>
          <cell r="J40">
            <v>2067</v>
          </cell>
          <cell r="K40">
            <v>2067</v>
          </cell>
          <cell r="L40">
            <v>2067</v>
          </cell>
          <cell r="M40">
            <v>2067</v>
          </cell>
          <cell r="N40">
            <v>2067</v>
          </cell>
          <cell r="O40">
            <v>2067</v>
          </cell>
          <cell r="P40">
            <v>2067</v>
          </cell>
          <cell r="Q40">
            <v>2067</v>
          </cell>
          <cell r="R40">
            <v>2067</v>
          </cell>
          <cell r="S40">
            <v>2067</v>
          </cell>
          <cell r="T40">
            <v>2067</v>
          </cell>
          <cell r="U40">
            <v>2067</v>
          </cell>
          <cell r="V40">
            <v>2067</v>
          </cell>
          <cell r="W40">
            <v>2067</v>
          </cell>
          <cell r="X40">
            <v>2067</v>
          </cell>
          <cell r="Y40">
            <v>2067</v>
          </cell>
          <cell r="Z40">
            <v>2067</v>
          </cell>
          <cell r="AA40">
            <v>2067</v>
          </cell>
          <cell r="AB40">
            <v>2067</v>
          </cell>
        </row>
        <row r="41">
          <cell r="G41">
            <v>299312</v>
          </cell>
          <cell r="H41">
            <v>299312</v>
          </cell>
          <cell r="I41">
            <v>299312</v>
          </cell>
          <cell r="J41">
            <v>299312</v>
          </cell>
          <cell r="K41">
            <v>299312</v>
          </cell>
          <cell r="L41">
            <v>299312</v>
          </cell>
          <cell r="M41">
            <v>299312</v>
          </cell>
          <cell r="N41">
            <v>299312</v>
          </cell>
          <cell r="O41">
            <v>299312</v>
          </cell>
          <cell r="P41">
            <v>299312</v>
          </cell>
          <cell r="Q41">
            <v>299312</v>
          </cell>
          <cell r="R41">
            <v>299312</v>
          </cell>
          <cell r="S41">
            <v>299312</v>
          </cell>
          <cell r="T41">
            <v>299312</v>
          </cell>
          <cell r="U41">
            <v>299312</v>
          </cell>
          <cell r="V41">
            <v>299312</v>
          </cell>
          <cell r="W41">
            <v>299312</v>
          </cell>
          <cell r="X41">
            <v>299312</v>
          </cell>
          <cell r="Y41">
            <v>299312</v>
          </cell>
          <cell r="Z41">
            <v>299312</v>
          </cell>
          <cell r="AA41">
            <v>299312</v>
          </cell>
          <cell r="AB41">
            <v>299312</v>
          </cell>
        </row>
        <row r="42">
          <cell r="G42">
            <v>464</v>
          </cell>
          <cell r="H42">
            <v>464</v>
          </cell>
          <cell r="I42">
            <v>464</v>
          </cell>
          <cell r="J42">
            <v>464</v>
          </cell>
          <cell r="K42">
            <v>464</v>
          </cell>
          <cell r="L42">
            <v>464</v>
          </cell>
          <cell r="M42">
            <v>464</v>
          </cell>
          <cell r="N42">
            <v>464</v>
          </cell>
          <cell r="O42">
            <v>464</v>
          </cell>
          <cell r="P42">
            <v>464</v>
          </cell>
          <cell r="Q42">
            <v>464</v>
          </cell>
          <cell r="R42">
            <v>464</v>
          </cell>
          <cell r="S42">
            <v>464</v>
          </cell>
          <cell r="T42">
            <v>464</v>
          </cell>
          <cell r="U42">
            <v>464</v>
          </cell>
          <cell r="V42">
            <v>464</v>
          </cell>
          <cell r="W42">
            <v>464</v>
          </cell>
          <cell r="X42">
            <v>464</v>
          </cell>
          <cell r="Y42">
            <v>464</v>
          </cell>
          <cell r="Z42">
            <v>464</v>
          </cell>
          <cell r="AA42">
            <v>464</v>
          </cell>
          <cell r="AB42">
            <v>464</v>
          </cell>
        </row>
        <row r="43">
          <cell r="G43">
            <v>132000</v>
          </cell>
          <cell r="H43">
            <v>132000</v>
          </cell>
          <cell r="I43">
            <v>132000</v>
          </cell>
          <cell r="J43">
            <v>132000</v>
          </cell>
          <cell r="K43">
            <v>132000</v>
          </cell>
          <cell r="L43">
            <v>132000</v>
          </cell>
          <cell r="M43">
            <v>132000</v>
          </cell>
          <cell r="N43">
            <v>132000</v>
          </cell>
          <cell r="O43">
            <v>132000</v>
          </cell>
          <cell r="P43">
            <v>132000</v>
          </cell>
          <cell r="Q43">
            <v>132000</v>
          </cell>
          <cell r="R43">
            <v>132000</v>
          </cell>
          <cell r="S43">
            <v>132000</v>
          </cell>
          <cell r="T43">
            <v>132000</v>
          </cell>
          <cell r="U43">
            <v>132000</v>
          </cell>
          <cell r="V43">
            <v>132000</v>
          </cell>
          <cell r="W43">
            <v>132000</v>
          </cell>
          <cell r="X43">
            <v>132000</v>
          </cell>
          <cell r="Y43">
            <v>132000</v>
          </cell>
          <cell r="Z43">
            <v>132000</v>
          </cell>
          <cell r="AA43">
            <v>132000</v>
          </cell>
          <cell r="AB43">
            <v>132000</v>
          </cell>
        </row>
        <row r="44">
          <cell r="G44">
            <v>1049142</v>
          </cell>
          <cell r="H44">
            <v>1049142</v>
          </cell>
          <cell r="I44">
            <v>1049142</v>
          </cell>
          <cell r="J44">
            <v>1049142</v>
          </cell>
          <cell r="K44">
            <v>1049142</v>
          </cell>
          <cell r="L44">
            <v>1049142</v>
          </cell>
          <cell r="M44">
            <v>1049142</v>
          </cell>
          <cell r="N44">
            <v>1049142</v>
          </cell>
          <cell r="O44">
            <v>1049142</v>
          </cell>
          <cell r="P44">
            <v>1049142</v>
          </cell>
          <cell r="Q44">
            <v>1049142</v>
          </cell>
          <cell r="R44">
            <v>1049142</v>
          </cell>
          <cell r="S44">
            <v>1049142</v>
          </cell>
          <cell r="T44">
            <v>1049142</v>
          </cell>
          <cell r="U44">
            <v>1049142</v>
          </cell>
          <cell r="V44">
            <v>1049142</v>
          </cell>
          <cell r="W44">
            <v>1049142</v>
          </cell>
          <cell r="X44">
            <v>1049142</v>
          </cell>
          <cell r="Y44">
            <v>1049142</v>
          </cell>
          <cell r="Z44">
            <v>1049142</v>
          </cell>
          <cell r="AA44">
            <v>1049142</v>
          </cell>
          <cell r="AB44">
            <v>1049142</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7">
          <cell r="G47">
            <v>10076978</v>
          </cell>
          <cell r="H47">
            <v>10076978</v>
          </cell>
          <cell r="I47">
            <v>10076978</v>
          </cell>
          <cell r="J47">
            <v>10076978</v>
          </cell>
          <cell r="K47">
            <v>10076978</v>
          </cell>
          <cell r="L47">
            <v>10076978</v>
          </cell>
          <cell r="M47">
            <v>10076978</v>
          </cell>
          <cell r="N47">
            <v>10076978</v>
          </cell>
          <cell r="O47">
            <v>10076978</v>
          </cell>
          <cell r="P47">
            <v>10076978</v>
          </cell>
          <cell r="Q47">
            <v>10076978</v>
          </cell>
          <cell r="R47">
            <v>10076978</v>
          </cell>
          <cell r="S47">
            <v>10076978</v>
          </cell>
          <cell r="T47">
            <v>10076978</v>
          </cell>
          <cell r="U47">
            <v>10076978</v>
          </cell>
          <cell r="V47">
            <v>10076978</v>
          </cell>
          <cell r="W47">
            <v>10076978</v>
          </cell>
          <cell r="X47">
            <v>10076978</v>
          </cell>
          <cell r="Y47">
            <v>10076978</v>
          </cell>
          <cell r="Z47">
            <v>10076978</v>
          </cell>
          <cell r="AA47">
            <v>10076978</v>
          </cell>
          <cell r="AB47">
            <v>10076978</v>
          </cell>
        </row>
        <row r="48">
          <cell r="G48">
            <v>6000000</v>
          </cell>
          <cell r="H48">
            <v>6000000</v>
          </cell>
          <cell r="I48">
            <v>6000000</v>
          </cell>
          <cell r="J48">
            <v>6000000</v>
          </cell>
          <cell r="K48">
            <v>6000000</v>
          </cell>
          <cell r="L48">
            <v>6000000</v>
          </cell>
          <cell r="M48">
            <v>6000000</v>
          </cell>
          <cell r="N48">
            <v>6000000</v>
          </cell>
          <cell r="O48">
            <v>6000000</v>
          </cell>
          <cell r="P48">
            <v>6000000</v>
          </cell>
          <cell r="Q48">
            <v>6000000</v>
          </cell>
          <cell r="R48">
            <v>6000000</v>
          </cell>
          <cell r="S48">
            <v>6000000</v>
          </cell>
          <cell r="T48">
            <v>6000000</v>
          </cell>
          <cell r="U48">
            <v>6000000</v>
          </cell>
          <cell r="V48">
            <v>6000000</v>
          </cell>
          <cell r="W48">
            <v>6000000</v>
          </cell>
          <cell r="X48">
            <v>6000000</v>
          </cell>
          <cell r="Y48">
            <v>6000000</v>
          </cell>
          <cell r="Z48">
            <v>6000000</v>
          </cell>
          <cell r="AA48">
            <v>6000000</v>
          </cell>
          <cell r="AB48">
            <v>6000000</v>
          </cell>
        </row>
        <row r="49">
          <cell r="G49">
            <v>1000000</v>
          </cell>
          <cell r="H49">
            <v>1000000</v>
          </cell>
          <cell r="I49">
            <v>1000000</v>
          </cell>
          <cell r="J49">
            <v>1000000</v>
          </cell>
          <cell r="K49">
            <v>1000000</v>
          </cell>
          <cell r="L49">
            <v>1000000</v>
          </cell>
          <cell r="M49">
            <v>1000000</v>
          </cell>
          <cell r="N49">
            <v>1000000</v>
          </cell>
          <cell r="O49">
            <v>1000000</v>
          </cell>
          <cell r="P49">
            <v>1000000</v>
          </cell>
          <cell r="Q49">
            <v>1000000</v>
          </cell>
          <cell r="R49">
            <v>1000000</v>
          </cell>
          <cell r="S49">
            <v>1000000</v>
          </cell>
          <cell r="T49">
            <v>1000000</v>
          </cell>
          <cell r="U49">
            <v>1000000</v>
          </cell>
          <cell r="V49">
            <v>1000000</v>
          </cell>
          <cell r="W49">
            <v>1000000</v>
          </cell>
          <cell r="X49">
            <v>1000000</v>
          </cell>
          <cell r="Y49">
            <v>1000000</v>
          </cell>
          <cell r="Z49">
            <v>1000000</v>
          </cell>
          <cell r="AA49">
            <v>1000000</v>
          </cell>
          <cell r="AB49">
            <v>1000000</v>
          </cell>
        </row>
        <row r="51">
          <cell r="G51">
            <v>18913</v>
          </cell>
          <cell r="H51">
            <v>18913</v>
          </cell>
          <cell r="I51">
            <v>18913</v>
          </cell>
          <cell r="J51">
            <v>18913</v>
          </cell>
          <cell r="K51">
            <v>18913</v>
          </cell>
          <cell r="L51">
            <v>18913</v>
          </cell>
          <cell r="M51">
            <v>18913</v>
          </cell>
          <cell r="N51">
            <v>18913</v>
          </cell>
          <cell r="O51">
            <v>18913</v>
          </cell>
          <cell r="P51">
            <v>18913</v>
          </cell>
          <cell r="Q51">
            <v>18913</v>
          </cell>
          <cell r="R51">
            <v>18913</v>
          </cell>
          <cell r="S51">
            <v>18913</v>
          </cell>
          <cell r="T51">
            <v>18913</v>
          </cell>
          <cell r="U51">
            <v>18913</v>
          </cell>
          <cell r="V51">
            <v>18913</v>
          </cell>
          <cell r="W51">
            <v>18913</v>
          </cell>
          <cell r="X51">
            <v>18913</v>
          </cell>
          <cell r="Y51">
            <v>18913</v>
          </cell>
          <cell r="Z51">
            <v>18913</v>
          </cell>
          <cell r="AA51">
            <v>18913</v>
          </cell>
          <cell r="AB51">
            <v>18913</v>
          </cell>
        </row>
        <row r="52">
          <cell r="G52">
            <v>18913</v>
          </cell>
          <cell r="H52">
            <v>18913</v>
          </cell>
          <cell r="I52">
            <v>18913</v>
          </cell>
          <cell r="J52">
            <v>18913</v>
          </cell>
          <cell r="K52">
            <v>18913</v>
          </cell>
          <cell r="L52">
            <v>18913</v>
          </cell>
          <cell r="M52">
            <v>18913</v>
          </cell>
          <cell r="N52">
            <v>18913</v>
          </cell>
          <cell r="O52">
            <v>18913</v>
          </cell>
          <cell r="P52">
            <v>18913</v>
          </cell>
          <cell r="Q52">
            <v>18913</v>
          </cell>
          <cell r="R52">
            <v>18913</v>
          </cell>
          <cell r="S52">
            <v>18913</v>
          </cell>
          <cell r="T52">
            <v>18913</v>
          </cell>
          <cell r="U52">
            <v>18913</v>
          </cell>
          <cell r="V52">
            <v>18913</v>
          </cell>
          <cell r="W52">
            <v>18913</v>
          </cell>
          <cell r="X52">
            <v>18913</v>
          </cell>
          <cell r="Y52">
            <v>18913</v>
          </cell>
          <cell r="Z52">
            <v>18913</v>
          </cell>
          <cell r="AA52">
            <v>18913</v>
          </cell>
          <cell r="AB52">
            <v>18913</v>
          </cell>
        </row>
        <row r="54">
          <cell r="G54">
            <v>18913</v>
          </cell>
          <cell r="H54">
            <v>18913</v>
          </cell>
          <cell r="I54">
            <v>18913</v>
          </cell>
          <cell r="J54">
            <v>18913</v>
          </cell>
          <cell r="K54">
            <v>18913</v>
          </cell>
          <cell r="L54">
            <v>18913</v>
          </cell>
          <cell r="M54">
            <v>18913</v>
          </cell>
          <cell r="N54">
            <v>18913</v>
          </cell>
          <cell r="O54">
            <v>18913</v>
          </cell>
          <cell r="P54">
            <v>18913</v>
          </cell>
          <cell r="Q54">
            <v>18913</v>
          </cell>
          <cell r="R54">
            <v>18913</v>
          </cell>
          <cell r="S54">
            <v>18913</v>
          </cell>
          <cell r="T54">
            <v>18913</v>
          </cell>
          <cell r="U54">
            <v>18913</v>
          </cell>
          <cell r="V54">
            <v>18913</v>
          </cell>
          <cell r="W54">
            <v>18913</v>
          </cell>
          <cell r="X54">
            <v>18913</v>
          </cell>
          <cell r="Y54">
            <v>18913</v>
          </cell>
          <cell r="Z54">
            <v>18913</v>
          </cell>
          <cell r="AA54">
            <v>18913</v>
          </cell>
          <cell r="AB54">
            <v>18913</v>
          </cell>
        </row>
        <row r="55">
          <cell r="G55">
            <v>18913</v>
          </cell>
          <cell r="H55">
            <v>18913</v>
          </cell>
          <cell r="I55">
            <v>18913</v>
          </cell>
          <cell r="J55">
            <v>18913</v>
          </cell>
          <cell r="K55">
            <v>18913</v>
          </cell>
          <cell r="L55">
            <v>18913</v>
          </cell>
          <cell r="M55">
            <v>18913</v>
          </cell>
          <cell r="N55">
            <v>18913</v>
          </cell>
          <cell r="O55">
            <v>18913</v>
          </cell>
          <cell r="P55">
            <v>18913</v>
          </cell>
          <cell r="Q55">
            <v>18913</v>
          </cell>
          <cell r="R55">
            <v>18913</v>
          </cell>
          <cell r="S55">
            <v>18913</v>
          </cell>
          <cell r="T55">
            <v>18913</v>
          </cell>
          <cell r="U55">
            <v>18913</v>
          </cell>
          <cell r="V55">
            <v>18913</v>
          </cell>
          <cell r="W55">
            <v>18913</v>
          </cell>
          <cell r="X55">
            <v>18913</v>
          </cell>
          <cell r="Y55">
            <v>18913</v>
          </cell>
          <cell r="Z55">
            <v>18913</v>
          </cell>
          <cell r="AA55">
            <v>18913</v>
          </cell>
          <cell r="AB55">
            <v>18913</v>
          </cell>
        </row>
        <row r="56">
          <cell r="G56">
            <v>30073</v>
          </cell>
          <cell r="H56">
            <v>30073</v>
          </cell>
          <cell r="I56">
            <v>30073</v>
          </cell>
          <cell r="J56">
            <v>30073</v>
          </cell>
          <cell r="K56">
            <v>30073</v>
          </cell>
          <cell r="L56">
            <v>30073</v>
          </cell>
          <cell r="M56">
            <v>30073</v>
          </cell>
          <cell r="N56">
            <v>30073</v>
          </cell>
          <cell r="O56">
            <v>30073</v>
          </cell>
          <cell r="P56">
            <v>30073</v>
          </cell>
          <cell r="Q56">
            <v>30073</v>
          </cell>
          <cell r="R56">
            <v>30073</v>
          </cell>
          <cell r="S56">
            <v>30073</v>
          </cell>
          <cell r="T56">
            <v>30073</v>
          </cell>
          <cell r="U56">
            <v>30073</v>
          </cell>
          <cell r="V56">
            <v>30073</v>
          </cell>
          <cell r="W56">
            <v>30073</v>
          </cell>
          <cell r="X56">
            <v>30073</v>
          </cell>
          <cell r="Y56">
            <v>30073</v>
          </cell>
          <cell r="Z56">
            <v>30073</v>
          </cell>
          <cell r="AA56">
            <v>30073</v>
          </cell>
          <cell r="AB56">
            <v>30073</v>
          </cell>
        </row>
        <row r="57">
          <cell r="G57">
            <v>32317</v>
          </cell>
          <cell r="H57">
            <v>32317</v>
          </cell>
          <cell r="I57">
            <v>32317</v>
          </cell>
          <cell r="J57">
            <v>32317</v>
          </cell>
          <cell r="K57">
            <v>32317</v>
          </cell>
          <cell r="L57">
            <v>32317</v>
          </cell>
          <cell r="M57">
            <v>32317</v>
          </cell>
          <cell r="N57">
            <v>32317</v>
          </cell>
          <cell r="O57">
            <v>32317</v>
          </cell>
          <cell r="P57">
            <v>32317</v>
          </cell>
          <cell r="Q57">
            <v>32317</v>
          </cell>
          <cell r="R57">
            <v>32317</v>
          </cell>
          <cell r="S57">
            <v>32317</v>
          </cell>
          <cell r="T57">
            <v>32317</v>
          </cell>
          <cell r="U57">
            <v>32317</v>
          </cell>
          <cell r="V57">
            <v>32317</v>
          </cell>
          <cell r="W57">
            <v>32317</v>
          </cell>
          <cell r="X57">
            <v>32317</v>
          </cell>
          <cell r="Y57">
            <v>32317</v>
          </cell>
          <cell r="Z57">
            <v>32317</v>
          </cell>
          <cell r="AA57">
            <v>32317</v>
          </cell>
          <cell r="AB57">
            <v>32317</v>
          </cell>
        </row>
        <row r="60">
          <cell r="G60">
            <v>30000</v>
          </cell>
          <cell r="H60">
            <v>30000</v>
          </cell>
          <cell r="I60">
            <v>30000</v>
          </cell>
          <cell r="J60">
            <v>30000</v>
          </cell>
          <cell r="K60">
            <v>30000</v>
          </cell>
          <cell r="L60">
            <v>30000</v>
          </cell>
          <cell r="M60">
            <v>30000</v>
          </cell>
          <cell r="N60">
            <v>30000</v>
          </cell>
          <cell r="O60">
            <v>30000</v>
          </cell>
          <cell r="P60">
            <v>30000</v>
          </cell>
          <cell r="Q60">
            <v>30000</v>
          </cell>
          <cell r="R60">
            <v>30000</v>
          </cell>
          <cell r="S60">
            <v>30000</v>
          </cell>
          <cell r="T60">
            <v>30000</v>
          </cell>
          <cell r="U60">
            <v>30000</v>
          </cell>
          <cell r="V60">
            <v>30000</v>
          </cell>
          <cell r="W60">
            <v>30000</v>
          </cell>
          <cell r="X60">
            <v>30000</v>
          </cell>
          <cell r="Y60">
            <v>30000</v>
          </cell>
          <cell r="Z60">
            <v>30000</v>
          </cell>
          <cell r="AA60">
            <v>30000</v>
          </cell>
          <cell r="AB60">
            <v>30000</v>
          </cell>
        </row>
        <row r="61">
          <cell r="G61">
            <v>60000</v>
          </cell>
          <cell r="H61">
            <v>60000</v>
          </cell>
          <cell r="I61">
            <v>60000</v>
          </cell>
          <cell r="J61">
            <v>60000</v>
          </cell>
          <cell r="K61">
            <v>60000</v>
          </cell>
          <cell r="L61">
            <v>60000</v>
          </cell>
          <cell r="M61">
            <v>60000</v>
          </cell>
          <cell r="N61">
            <v>60000</v>
          </cell>
          <cell r="O61">
            <v>60000</v>
          </cell>
          <cell r="P61">
            <v>60000</v>
          </cell>
          <cell r="Q61">
            <v>60000</v>
          </cell>
          <cell r="R61">
            <v>60000</v>
          </cell>
          <cell r="S61">
            <v>60000</v>
          </cell>
          <cell r="T61">
            <v>60000</v>
          </cell>
          <cell r="U61">
            <v>60000</v>
          </cell>
          <cell r="V61">
            <v>60000</v>
          </cell>
          <cell r="W61">
            <v>60000</v>
          </cell>
          <cell r="X61">
            <v>60000</v>
          </cell>
          <cell r="Y61">
            <v>60000</v>
          </cell>
          <cell r="Z61">
            <v>60000</v>
          </cell>
          <cell r="AA61">
            <v>60000</v>
          </cell>
          <cell r="AB61">
            <v>60000</v>
          </cell>
        </row>
        <row r="62">
          <cell r="G62">
            <v>120000</v>
          </cell>
          <cell r="H62">
            <v>120000</v>
          </cell>
          <cell r="I62">
            <v>120000</v>
          </cell>
          <cell r="J62">
            <v>120000</v>
          </cell>
          <cell r="K62">
            <v>120000</v>
          </cell>
          <cell r="L62">
            <v>120000</v>
          </cell>
          <cell r="M62">
            <v>120000</v>
          </cell>
          <cell r="N62">
            <v>120000</v>
          </cell>
          <cell r="O62">
            <v>120000</v>
          </cell>
          <cell r="P62">
            <v>120000</v>
          </cell>
          <cell r="Q62">
            <v>120000</v>
          </cell>
          <cell r="R62">
            <v>120000</v>
          </cell>
          <cell r="S62">
            <v>120000</v>
          </cell>
          <cell r="T62">
            <v>120000</v>
          </cell>
          <cell r="U62">
            <v>120000</v>
          </cell>
          <cell r="V62">
            <v>120000</v>
          </cell>
          <cell r="W62">
            <v>120000</v>
          </cell>
          <cell r="X62">
            <v>120000</v>
          </cell>
          <cell r="Y62">
            <v>120000</v>
          </cell>
          <cell r="Z62">
            <v>120000</v>
          </cell>
          <cell r="AA62">
            <v>120000</v>
          </cell>
          <cell r="AB62">
            <v>120000</v>
          </cell>
        </row>
        <row r="63">
          <cell r="G63">
            <v>240000</v>
          </cell>
          <cell r="H63">
            <v>240000</v>
          </cell>
          <cell r="I63">
            <v>240000</v>
          </cell>
          <cell r="J63">
            <v>240000</v>
          </cell>
          <cell r="K63">
            <v>240000</v>
          </cell>
          <cell r="L63">
            <v>240000</v>
          </cell>
          <cell r="M63">
            <v>240000</v>
          </cell>
          <cell r="N63">
            <v>240000</v>
          </cell>
          <cell r="O63">
            <v>240000</v>
          </cell>
          <cell r="P63">
            <v>240000</v>
          </cell>
          <cell r="Q63">
            <v>240000</v>
          </cell>
          <cell r="R63">
            <v>240000</v>
          </cell>
          <cell r="S63">
            <v>240000</v>
          </cell>
          <cell r="T63">
            <v>240000</v>
          </cell>
          <cell r="U63">
            <v>240000</v>
          </cell>
          <cell r="V63">
            <v>240000</v>
          </cell>
          <cell r="W63">
            <v>240000</v>
          </cell>
          <cell r="X63">
            <v>240000</v>
          </cell>
          <cell r="Y63">
            <v>240000</v>
          </cell>
          <cell r="Z63">
            <v>240000</v>
          </cell>
          <cell r="AA63">
            <v>240000</v>
          </cell>
          <cell r="AB63">
            <v>240000</v>
          </cell>
        </row>
        <row r="66">
          <cell r="G66">
            <v>77468</v>
          </cell>
          <cell r="H66">
            <v>77468</v>
          </cell>
          <cell r="I66">
            <v>77468</v>
          </cell>
          <cell r="J66">
            <v>77468</v>
          </cell>
          <cell r="K66">
            <v>77468</v>
          </cell>
          <cell r="L66">
            <v>77468</v>
          </cell>
          <cell r="M66">
            <v>77468</v>
          </cell>
          <cell r="N66">
            <v>77468</v>
          </cell>
          <cell r="O66">
            <v>77468</v>
          </cell>
          <cell r="P66">
            <v>77468</v>
          </cell>
          <cell r="Q66">
            <v>77468</v>
          </cell>
          <cell r="R66">
            <v>77468</v>
          </cell>
          <cell r="S66">
            <v>77468</v>
          </cell>
          <cell r="T66">
            <v>77468</v>
          </cell>
          <cell r="U66">
            <v>77468</v>
          </cell>
          <cell r="V66">
            <v>77468</v>
          </cell>
          <cell r="W66">
            <v>77468</v>
          </cell>
          <cell r="X66">
            <v>77468</v>
          </cell>
          <cell r="Y66">
            <v>77468</v>
          </cell>
          <cell r="Z66">
            <v>77468</v>
          </cell>
          <cell r="AA66">
            <v>77468</v>
          </cell>
          <cell r="AB66">
            <v>77468</v>
          </cell>
        </row>
        <row r="67">
          <cell r="G67">
            <v>77468</v>
          </cell>
          <cell r="H67">
            <v>77468</v>
          </cell>
          <cell r="I67">
            <v>77468</v>
          </cell>
          <cell r="J67">
            <v>77468</v>
          </cell>
          <cell r="K67">
            <v>77468</v>
          </cell>
          <cell r="L67">
            <v>77468</v>
          </cell>
          <cell r="M67">
            <v>77468</v>
          </cell>
          <cell r="N67">
            <v>77468</v>
          </cell>
          <cell r="O67">
            <v>77468</v>
          </cell>
          <cell r="P67">
            <v>77468</v>
          </cell>
          <cell r="Q67">
            <v>77468</v>
          </cell>
          <cell r="R67">
            <v>77468</v>
          </cell>
          <cell r="S67">
            <v>77468</v>
          </cell>
          <cell r="T67">
            <v>77468</v>
          </cell>
          <cell r="U67">
            <v>77468</v>
          </cell>
          <cell r="V67">
            <v>77468</v>
          </cell>
          <cell r="W67">
            <v>77468</v>
          </cell>
          <cell r="X67">
            <v>77468</v>
          </cell>
          <cell r="Y67">
            <v>77468</v>
          </cell>
          <cell r="Z67">
            <v>77468</v>
          </cell>
          <cell r="AA67">
            <v>77468</v>
          </cell>
          <cell r="AB67">
            <v>77468</v>
          </cell>
        </row>
        <row r="68">
          <cell r="G68">
            <v>84395</v>
          </cell>
          <cell r="H68">
            <v>84395</v>
          </cell>
          <cell r="I68">
            <v>84395</v>
          </cell>
          <cell r="J68">
            <v>84395</v>
          </cell>
          <cell r="K68">
            <v>84395</v>
          </cell>
          <cell r="L68">
            <v>84395</v>
          </cell>
          <cell r="M68">
            <v>84395</v>
          </cell>
          <cell r="N68">
            <v>84395</v>
          </cell>
          <cell r="O68">
            <v>84395</v>
          </cell>
          <cell r="P68">
            <v>84395</v>
          </cell>
          <cell r="Q68">
            <v>84395</v>
          </cell>
          <cell r="R68">
            <v>84395</v>
          </cell>
          <cell r="S68">
            <v>84395</v>
          </cell>
          <cell r="T68">
            <v>84395</v>
          </cell>
          <cell r="U68">
            <v>84395</v>
          </cell>
          <cell r="V68">
            <v>84395</v>
          </cell>
          <cell r="W68">
            <v>84395</v>
          </cell>
          <cell r="X68">
            <v>84395</v>
          </cell>
          <cell r="Y68">
            <v>84395</v>
          </cell>
          <cell r="Z68">
            <v>84395</v>
          </cell>
          <cell r="AA68">
            <v>84395</v>
          </cell>
          <cell r="AB68">
            <v>84395</v>
          </cell>
        </row>
        <row r="69">
          <cell r="G69">
            <v>148526</v>
          </cell>
          <cell r="H69">
            <v>148526</v>
          </cell>
          <cell r="I69">
            <v>148526</v>
          </cell>
          <cell r="J69">
            <v>148526</v>
          </cell>
          <cell r="K69">
            <v>148526</v>
          </cell>
          <cell r="L69">
            <v>148526</v>
          </cell>
          <cell r="M69">
            <v>148526</v>
          </cell>
          <cell r="N69">
            <v>148526</v>
          </cell>
          <cell r="O69">
            <v>148526</v>
          </cell>
          <cell r="P69">
            <v>148526</v>
          </cell>
          <cell r="Q69">
            <v>148526</v>
          </cell>
          <cell r="R69">
            <v>148526</v>
          </cell>
          <cell r="S69">
            <v>148526</v>
          </cell>
          <cell r="T69">
            <v>148526</v>
          </cell>
          <cell r="U69">
            <v>148526</v>
          </cell>
          <cell r="V69">
            <v>148526</v>
          </cell>
          <cell r="W69">
            <v>148526</v>
          </cell>
          <cell r="X69">
            <v>148526</v>
          </cell>
          <cell r="Y69">
            <v>148526</v>
          </cell>
          <cell r="Z69">
            <v>148526</v>
          </cell>
          <cell r="AA69">
            <v>148526</v>
          </cell>
          <cell r="AB69">
            <v>148526</v>
          </cell>
        </row>
        <row r="70">
          <cell r="G70">
            <v>24000</v>
          </cell>
          <cell r="H70">
            <v>24000</v>
          </cell>
          <cell r="I70">
            <v>24000</v>
          </cell>
          <cell r="J70">
            <v>24000</v>
          </cell>
          <cell r="K70">
            <v>24000</v>
          </cell>
          <cell r="L70">
            <v>24000</v>
          </cell>
          <cell r="M70">
            <v>24000</v>
          </cell>
          <cell r="N70">
            <v>24000</v>
          </cell>
          <cell r="O70">
            <v>24000</v>
          </cell>
          <cell r="P70">
            <v>24000</v>
          </cell>
          <cell r="Q70">
            <v>24000</v>
          </cell>
          <cell r="R70">
            <v>24000</v>
          </cell>
          <cell r="S70">
            <v>24000</v>
          </cell>
          <cell r="T70">
            <v>24000</v>
          </cell>
          <cell r="U70">
            <v>24000</v>
          </cell>
          <cell r="V70">
            <v>24000</v>
          </cell>
          <cell r="W70">
            <v>24000</v>
          </cell>
          <cell r="X70">
            <v>24000</v>
          </cell>
          <cell r="Y70">
            <v>24000</v>
          </cell>
          <cell r="Z70">
            <v>24000</v>
          </cell>
          <cell r="AA70">
            <v>24000</v>
          </cell>
          <cell r="AB70">
            <v>24000</v>
          </cell>
        </row>
        <row r="71">
          <cell r="G71">
            <v>10000</v>
          </cell>
          <cell r="H71">
            <v>10000</v>
          </cell>
          <cell r="I71">
            <v>10000</v>
          </cell>
          <cell r="J71">
            <v>10000</v>
          </cell>
          <cell r="K71">
            <v>10000</v>
          </cell>
          <cell r="L71">
            <v>10000</v>
          </cell>
          <cell r="M71">
            <v>10000</v>
          </cell>
          <cell r="N71">
            <v>10000</v>
          </cell>
          <cell r="O71">
            <v>10000</v>
          </cell>
          <cell r="P71">
            <v>10000</v>
          </cell>
          <cell r="Q71">
            <v>10000</v>
          </cell>
          <cell r="R71">
            <v>10000</v>
          </cell>
          <cell r="S71">
            <v>10000</v>
          </cell>
          <cell r="T71">
            <v>10000</v>
          </cell>
          <cell r="U71">
            <v>10000</v>
          </cell>
          <cell r="V71">
            <v>10000</v>
          </cell>
          <cell r="W71">
            <v>10000</v>
          </cell>
          <cell r="X71">
            <v>10000</v>
          </cell>
          <cell r="Y71">
            <v>10000</v>
          </cell>
          <cell r="Z71">
            <v>10000</v>
          </cell>
          <cell r="AA71">
            <v>10000</v>
          </cell>
          <cell r="AB71">
            <v>10000</v>
          </cell>
        </row>
        <row r="77">
          <cell r="G77">
            <v>1</v>
          </cell>
          <cell r="H77">
            <v>1</v>
          </cell>
          <cell r="I77">
            <v>1</v>
          </cell>
          <cell r="J77">
            <v>1</v>
          </cell>
          <cell r="K77">
            <v>1</v>
          </cell>
          <cell r="L77">
            <v>1</v>
          </cell>
          <cell r="M77">
            <v>1</v>
          </cell>
          <cell r="N77">
            <v>1</v>
          </cell>
          <cell r="O77">
            <v>1</v>
          </cell>
          <cell r="P77">
            <v>1</v>
          </cell>
          <cell r="Q77">
            <v>1</v>
          </cell>
          <cell r="R77">
            <v>0.96436507609929545</v>
          </cell>
          <cell r="S77">
            <v>0.92999999999999994</v>
          </cell>
          <cell r="T77">
            <v>0.89685952077234465</v>
          </cell>
          <cell r="U77">
            <v>0.86489999999999978</v>
          </cell>
          <cell r="V77">
            <v>0.8340793543182804</v>
          </cell>
          <cell r="W77">
            <v>0.80435699999999966</v>
          </cell>
          <cell r="X77">
            <v>0.7756937995160007</v>
          </cell>
          <cell r="Y77">
            <v>0.74805200999999966</v>
          </cell>
          <cell r="Z77">
            <v>0.72139523354988055</v>
          </cell>
          <cell r="AA77">
            <v>0.69568836929999955</v>
          </cell>
          <cell r="AB77">
            <v>0.67089756720138882</v>
          </cell>
        </row>
        <row r="88">
          <cell r="G88">
            <v>0</v>
          </cell>
          <cell r="H88">
            <v>1</v>
          </cell>
          <cell r="I88">
            <v>0</v>
          </cell>
          <cell r="J88">
            <v>0</v>
          </cell>
          <cell r="K88">
            <v>1</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G89">
            <v>0</v>
          </cell>
          <cell r="H89">
            <v>0</v>
          </cell>
          <cell r="I89">
            <v>0</v>
          </cell>
          <cell r="J89">
            <v>0</v>
          </cell>
          <cell r="K89">
            <v>0</v>
          </cell>
          <cell r="L89">
            <v>0</v>
          </cell>
          <cell r="M89">
            <v>0</v>
          </cell>
          <cell r="N89">
            <v>1</v>
          </cell>
          <cell r="O89">
            <v>0</v>
          </cell>
          <cell r="P89">
            <v>0</v>
          </cell>
          <cell r="Q89">
            <v>0</v>
          </cell>
          <cell r="R89">
            <v>0</v>
          </cell>
          <cell r="S89">
            <v>0</v>
          </cell>
          <cell r="T89">
            <v>1</v>
          </cell>
          <cell r="U89">
            <v>0</v>
          </cell>
          <cell r="V89">
            <v>0</v>
          </cell>
          <cell r="W89">
            <v>0</v>
          </cell>
          <cell r="X89">
            <v>0</v>
          </cell>
          <cell r="Y89">
            <v>0</v>
          </cell>
          <cell r="Z89">
            <v>0</v>
          </cell>
          <cell r="AA89">
            <v>0</v>
          </cell>
          <cell r="AB89">
            <v>0</v>
          </cell>
        </row>
        <row r="93">
          <cell r="G93">
            <v>1</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row>
        <row r="97">
          <cell r="G97">
            <v>0</v>
          </cell>
          <cell r="H97">
            <v>0</v>
          </cell>
          <cell r="I97">
            <v>1</v>
          </cell>
          <cell r="J97">
            <v>0</v>
          </cell>
          <cell r="K97">
            <v>0</v>
          </cell>
          <cell r="L97">
            <v>0</v>
          </cell>
          <cell r="M97">
            <v>0</v>
          </cell>
          <cell r="N97">
            <v>0</v>
          </cell>
          <cell r="O97">
            <v>0</v>
          </cell>
          <cell r="P97">
            <v>0</v>
          </cell>
          <cell r="Q97">
            <v>0</v>
          </cell>
          <cell r="R97">
            <v>0</v>
          </cell>
          <cell r="S97">
            <v>1</v>
          </cell>
          <cell r="T97">
            <v>0</v>
          </cell>
          <cell r="U97">
            <v>0</v>
          </cell>
          <cell r="V97">
            <v>0</v>
          </cell>
          <cell r="W97">
            <v>0</v>
          </cell>
          <cell r="X97">
            <v>0</v>
          </cell>
          <cell r="Y97">
            <v>0</v>
          </cell>
          <cell r="Z97">
            <v>0</v>
          </cell>
          <cell r="AA97">
            <v>0</v>
          </cell>
          <cell r="AB97">
            <v>0</v>
          </cell>
        </row>
        <row r="101">
          <cell r="G101">
            <v>1</v>
          </cell>
          <cell r="H101">
            <v>2</v>
          </cell>
          <cell r="I101">
            <v>3</v>
          </cell>
          <cell r="J101">
            <v>3</v>
          </cell>
          <cell r="K101">
            <v>4</v>
          </cell>
          <cell r="L101">
            <v>4</v>
          </cell>
          <cell r="M101">
            <v>4</v>
          </cell>
          <cell r="N101">
            <v>5</v>
          </cell>
          <cell r="O101">
            <v>5</v>
          </cell>
          <cell r="P101">
            <v>5</v>
          </cell>
          <cell r="Q101">
            <v>5</v>
          </cell>
          <cell r="R101">
            <v>5</v>
          </cell>
          <cell r="S101">
            <v>6</v>
          </cell>
          <cell r="T101">
            <v>7</v>
          </cell>
          <cell r="U101">
            <v>7</v>
          </cell>
          <cell r="V101">
            <v>7</v>
          </cell>
          <cell r="W101">
            <v>7</v>
          </cell>
          <cell r="X101">
            <v>7</v>
          </cell>
          <cell r="Y101">
            <v>7</v>
          </cell>
          <cell r="Z101">
            <v>7</v>
          </cell>
          <cell r="AA101">
            <v>7</v>
          </cell>
          <cell r="AB101">
            <v>7</v>
          </cell>
        </row>
        <row r="102">
          <cell r="G102">
            <v>2525442</v>
          </cell>
          <cell r="H102">
            <v>4577955</v>
          </cell>
          <cell r="I102">
            <v>2525442</v>
          </cell>
          <cell r="J102">
            <v>0</v>
          </cell>
          <cell r="K102">
            <v>4577955</v>
          </cell>
          <cell r="L102">
            <v>0</v>
          </cell>
          <cell r="M102">
            <v>0</v>
          </cell>
          <cell r="N102">
            <v>2525442</v>
          </cell>
          <cell r="O102">
            <v>0</v>
          </cell>
          <cell r="P102">
            <v>0</v>
          </cell>
          <cell r="Q102">
            <v>0</v>
          </cell>
          <cell r="R102">
            <v>0</v>
          </cell>
          <cell r="S102">
            <v>2348661.06</v>
          </cell>
          <cell r="T102">
            <v>2264966.7018583515</v>
          </cell>
          <cell r="U102">
            <v>0</v>
          </cell>
          <cell r="V102">
            <v>0</v>
          </cell>
          <cell r="W102">
            <v>0</v>
          </cell>
          <cell r="X102">
            <v>0</v>
          </cell>
          <cell r="Y102">
            <v>0</v>
          </cell>
          <cell r="Z102">
            <v>0</v>
          </cell>
          <cell r="AA102">
            <v>0</v>
          </cell>
          <cell r="AB102">
            <v>0</v>
          </cell>
        </row>
        <row r="112">
          <cell r="G112">
            <v>1</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7">
          <cell r="G117">
            <v>0</v>
          </cell>
          <cell r="H117">
            <v>1</v>
          </cell>
          <cell r="I117">
            <v>0</v>
          </cell>
          <cell r="J117">
            <v>1</v>
          </cell>
          <cell r="K117">
            <v>2</v>
          </cell>
          <cell r="L117">
            <v>3</v>
          </cell>
          <cell r="M117">
            <v>19</v>
          </cell>
          <cell r="N117">
            <v>36</v>
          </cell>
          <cell r="O117">
            <v>25</v>
          </cell>
          <cell r="P117">
            <v>31</v>
          </cell>
          <cell r="Q117">
            <v>9</v>
          </cell>
          <cell r="R117">
            <v>9</v>
          </cell>
          <cell r="S117">
            <v>9</v>
          </cell>
          <cell r="T117">
            <v>8</v>
          </cell>
          <cell r="U117">
            <v>8</v>
          </cell>
          <cell r="V117">
            <v>7</v>
          </cell>
          <cell r="W117">
            <v>7</v>
          </cell>
          <cell r="X117">
            <v>7</v>
          </cell>
          <cell r="Y117">
            <v>6</v>
          </cell>
          <cell r="Z117">
            <v>6</v>
          </cell>
          <cell r="AA117">
            <v>6</v>
          </cell>
          <cell r="AB117">
            <v>5</v>
          </cell>
        </row>
        <row r="118">
          <cell r="G118">
            <v>0</v>
          </cell>
          <cell r="H118">
            <v>8</v>
          </cell>
          <cell r="I118">
            <v>44</v>
          </cell>
          <cell r="J118">
            <v>60</v>
          </cell>
          <cell r="K118">
            <v>83</v>
          </cell>
          <cell r="L118">
            <v>109</v>
          </cell>
          <cell r="M118">
            <v>147</v>
          </cell>
          <cell r="N118">
            <v>190</v>
          </cell>
          <cell r="O118">
            <v>247</v>
          </cell>
          <cell r="P118">
            <v>312</v>
          </cell>
          <cell r="Q118">
            <v>417</v>
          </cell>
          <cell r="R118">
            <v>521</v>
          </cell>
          <cell r="S118">
            <v>653</v>
          </cell>
          <cell r="T118">
            <v>804</v>
          </cell>
          <cell r="U118">
            <v>1002</v>
          </cell>
          <cell r="V118">
            <v>1227</v>
          </cell>
          <cell r="W118">
            <v>1488</v>
          </cell>
          <cell r="X118">
            <v>1804</v>
          </cell>
          <cell r="Y118">
            <v>1832</v>
          </cell>
          <cell r="Z118">
            <v>1936</v>
          </cell>
          <cell r="AA118">
            <v>1623</v>
          </cell>
          <cell r="AB118">
            <v>1770</v>
          </cell>
        </row>
        <row r="122">
          <cell r="G122">
            <v>1156409</v>
          </cell>
          <cell r="H122">
            <v>4680</v>
          </cell>
          <cell r="I122">
            <v>44</v>
          </cell>
          <cell r="J122">
            <v>4732</v>
          </cell>
          <cell r="K122">
            <v>9427</v>
          </cell>
          <cell r="L122">
            <v>14125</v>
          </cell>
          <cell r="M122">
            <v>88915</v>
          </cell>
          <cell r="N122">
            <v>168382</v>
          </cell>
          <cell r="O122">
            <v>117047</v>
          </cell>
          <cell r="P122">
            <v>145144</v>
          </cell>
          <cell r="Q122">
            <v>42465</v>
          </cell>
          <cell r="R122">
            <v>42569</v>
          </cell>
          <cell r="S122">
            <v>42701</v>
          </cell>
          <cell r="T122">
            <v>38180</v>
          </cell>
          <cell r="U122">
            <v>38378</v>
          </cell>
          <cell r="V122">
            <v>33931</v>
          </cell>
          <cell r="W122">
            <v>34192</v>
          </cell>
          <cell r="X122">
            <v>34508</v>
          </cell>
          <cell r="Y122">
            <v>29864</v>
          </cell>
          <cell r="Z122">
            <v>29968</v>
          </cell>
          <cell r="AA122">
            <v>29655</v>
          </cell>
          <cell r="AB122">
            <v>25130</v>
          </cell>
        </row>
        <row r="136">
          <cell r="G136">
            <v>1</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G137">
            <v>960</v>
          </cell>
          <cell r="H137">
            <v>0</v>
          </cell>
          <cell r="I137">
            <v>844</v>
          </cell>
          <cell r="J137">
            <v>842</v>
          </cell>
          <cell r="K137">
            <v>162</v>
          </cell>
          <cell r="L137">
            <v>156</v>
          </cell>
          <cell r="M137">
            <v>210</v>
          </cell>
          <cell r="N137">
            <v>210</v>
          </cell>
          <cell r="O137">
            <v>169</v>
          </cell>
          <cell r="P137">
            <v>168</v>
          </cell>
          <cell r="Q137">
            <v>173</v>
          </cell>
          <cell r="R137">
            <v>146</v>
          </cell>
          <cell r="S137">
            <v>142</v>
          </cell>
          <cell r="T137">
            <v>125</v>
          </cell>
          <cell r="U137">
            <v>127</v>
          </cell>
          <cell r="V137">
            <v>110</v>
          </cell>
          <cell r="W137">
            <v>85</v>
          </cell>
          <cell r="X137">
            <v>83</v>
          </cell>
          <cell r="Y137">
            <v>84</v>
          </cell>
          <cell r="Z137">
            <v>69</v>
          </cell>
          <cell r="AA137">
            <v>70</v>
          </cell>
          <cell r="AB137">
            <v>69</v>
          </cell>
        </row>
        <row r="138">
          <cell r="G138">
            <v>4</v>
          </cell>
          <cell r="H138">
            <v>0</v>
          </cell>
          <cell r="I138">
            <v>1</v>
          </cell>
          <cell r="J138">
            <v>2</v>
          </cell>
          <cell r="K138">
            <v>0</v>
          </cell>
          <cell r="L138">
            <v>1</v>
          </cell>
          <cell r="M138">
            <v>0</v>
          </cell>
          <cell r="N138">
            <v>0</v>
          </cell>
          <cell r="O138">
            <v>1</v>
          </cell>
          <cell r="P138">
            <v>0</v>
          </cell>
          <cell r="Q138">
            <v>0</v>
          </cell>
          <cell r="R138">
            <v>0</v>
          </cell>
          <cell r="S138">
            <v>1</v>
          </cell>
          <cell r="T138">
            <v>0</v>
          </cell>
          <cell r="U138">
            <v>0</v>
          </cell>
          <cell r="V138">
            <v>1</v>
          </cell>
          <cell r="W138">
            <v>0</v>
          </cell>
          <cell r="X138">
            <v>0</v>
          </cell>
          <cell r="Y138">
            <v>0</v>
          </cell>
          <cell r="Z138">
            <v>0</v>
          </cell>
          <cell r="AA138">
            <v>0</v>
          </cell>
          <cell r="AB138">
            <v>1</v>
          </cell>
        </row>
        <row r="147">
          <cell r="G147">
            <v>6311241</v>
          </cell>
          <cell r="H147">
            <v>7049142</v>
          </cell>
          <cell r="I147">
            <v>3042860.5</v>
          </cell>
          <cell r="J147">
            <v>654688</v>
          </cell>
          <cell r="K147">
            <v>2594412.5</v>
          </cell>
          <cell r="L147">
            <v>204384</v>
          </cell>
          <cell r="M147">
            <v>97440</v>
          </cell>
          <cell r="N147">
            <v>97440</v>
          </cell>
          <cell r="O147">
            <v>210416</v>
          </cell>
          <cell r="P147">
            <v>77952</v>
          </cell>
          <cell r="Q147">
            <v>80272</v>
          </cell>
          <cell r="R147">
            <v>67744</v>
          </cell>
          <cell r="S147">
            <v>197888</v>
          </cell>
          <cell r="T147">
            <v>58000</v>
          </cell>
          <cell r="U147">
            <v>58928</v>
          </cell>
          <cell r="V147">
            <v>183040</v>
          </cell>
          <cell r="W147">
            <v>39440</v>
          </cell>
          <cell r="X147">
            <v>38512</v>
          </cell>
          <cell r="Y147">
            <v>38976</v>
          </cell>
          <cell r="Z147">
            <v>32016</v>
          </cell>
          <cell r="AA147">
            <v>32480</v>
          </cell>
          <cell r="AB147">
            <v>164016</v>
          </cell>
        </row>
        <row r="151">
          <cell r="G151">
            <v>1</v>
          </cell>
          <cell r="H151">
            <v>1</v>
          </cell>
          <cell r="I151">
            <v>1</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v>1</v>
          </cell>
          <cell r="AB151">
            <v>1</v>
          </cell>
        </row>
        <row r="153">
          <cell r="G153">
            <v>1</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row>
        <row r="154">
          <cell r="G154">
            <v>0</v>
          </cell>
          <cell r="H154">
            <v>12.440902162973185</v>
          </cell>
          <cell r="I154">
            <v>72.577540463759874</v>
          </cell>
          <cell r="J154">
            <v>66.829880218103582</v>
          </cell>
          <cell r="K154">
            <v>66.509719370087396</v>
          </cell>
          <cell r="L154">
            <v>61.229312271875955</v>
          </cell>
          <cell r="M154">
            <v>54.740586047841589</v>
          </cell>
          <cell r="N154">
            <v>50.854603141787379</v>
          </cell>
          <cell r="O154">
            <v>42.95287764222445</v>
          </cell>
          <cell r="P154">
            <v>41.118129623005814</v>
          </cell>
          <cell r="Q154">
            <v>37.574809844102958</v>
          </cell>
          <cell r="R154">
            <v>36.069933617611184</v>
          </cell>
          <cell r="S154">
            <v>34.083133389748923</v>
          </cell>
          <cell r="T154">
            <v>32.637468740767417</v>
          </cell>
          <cell r="U154">
            <v>30.776673498680111</v>
          </cell>
          <cell r="V154">
            <v>29.472394801353175</v>
          </cell>
          <cell r="W154">
            <v>27.761427443538309</v>
          </cell>
          <cell r="X154">
            <v>26.639627790922532</v>
          </cell>
          <cell r="Y154">
            <v>25.091806210559071</v>
          </cell>
          <cell r="Z154">
            <v>24.21125089522252</v>
          </cell>
          <cell r="AA154">
            <v>23.257661116675763</v>
          </cell>
          <cell r="AB154">
            <v>22.535245392571483</v>
          </cell>
        </row>
        <row r="155">
          <cell r="G155">
            <v>592993</v>
          </cell>
          <cell r="H155">
            <v>45819.842666230237</v>
          </cell>
          <cell r="I155">
            <v>267303.0815280276</v>
          </cell>
          <cell r="J155">
            <v>246134.44884327549</v>
          </cell>
          <cell r="K155">
            <v>244955.29644003187</v>
          </cell>
          <cell r="L155">
            <v>225507.55709731914</v>
          </cell>
          <cell r="M155">
            <v>201609.57841420057</v>
          </cell>
          <cell r="N155">
            <v>187297.50337120291</v>
          </cell>
          <cell r="O155">
            <v>158195.44835631264</v>
          </cell>
          <cell r="P155">
            <v>151438.07140153041</v>
          </cell>
          <cell r="Q155">
            <v>138388.02465583119</v>
          </cell>
          <cell r="R155">
            <v>132845.565513662</v>
          </cell>
          <cell r="S155">
            <v>125528.18027444529</v>
          </cell>
          <cell r="T155">
            <v>120203.79737224639</v>
          </cell>
          <cell r="U155">
            <v>113350.48849563886</v>
          </cell>
          <cell r="V155">
            <v>108546.83005338375</v>
          </cell>
          <cell r="W155">
            <v>102245.3372745516</v>
          </cell>
          <cell r="X155">
            <v>98113.749153967685</v>
          </cell>
          <cell r="Y155">
            <v>92413.122273489062</v>
          </cell>
          <cell r="Z155">
            <v>89170.037047104546</v>
          </cell>
          <cell r="AA155">
            <v>85657.965892716835</v>
          </cell>
          <cell r="AB155">
            <v>82997.308780840773</v>
          </cell>
        </row>
        <row r="156">
          <cell r="G156">
            <v>10586085</v>
          </cell>
          <cell r="H156">
            <v>11677596.842666231</v>
          </cell>
          <cell r="I156">
            <v>5835649.5815280275</v>
          </cell>
          <cell r="J156">
            <v>905554.44884327543</v>
          </cell>
          <cell r="K156">
            <v>7426749.7964400323</v>
          </cell>
          <cell r="L156">
            <v>444016.55709731916</v>
          </cell>
          <cell r="M156">
            <v>387964.57841420057</v>
          </cell>
          <cell r="N156">
            <v>2978561.5033712029</v>
          </cell>
          <cell r="O156">
            <v>485658.44835631264</v>
          </cell>
          <cell r="P156">
            <v>374534.07140153041</v>
          </cell>
          <cell r="Q156">
            <v>261125.02465583119</v>
          </cell>
          <cell r="R156">
            <v>243158.565513662</v>
          </cell>
          <cell r="S156">
            <v>2714778.2402744452</v>
          </cell>
          <cell r="T156">
            <v>2481350.4992305981</v>
          </cell>
          <cell r="U156">
            <v>210656.48849563886</v>
          </cell>
          <cell r="V156">
            <v>325517.83005338372</v>
          </cell>
          <cell r="W156">
            <v>175877.3372745516</v>
          </cell>
          <cell r="X156">
            <v>171133.74915396768</v>
          </cell>
          <cell r="Y156">
            <v>161253.12227348908</v>
          </cell>
          <cell r="Z156">
            <v>151154.03704710456</v>
          </cell>
          <cell r="AA156">
            <v>147792.96589271683</v>
          </cell>
          <cell r="AB156">
            <v>272143.30878084077</v>
          </cell>
        </row>
        <row r="163">
          <cell r="G163">
            <v>800</v>
          </cell>
          <cell r="H163">
            <v>802</v>
          </cell>
          <cell r="I163">
            <v>804.00999999999988</v>
          </cell>
          <cell r="J163">
            <v>806.03004999999985</v>
          </cell>
          <cell r="K163">
            <v>808.06020024999975</v>
          </cell>
          <cell r="L163">
            <v>810.10050125124974</v>
          </cell>
          <cell r="M163">
            <v>812.15100375750592</v>
          </cell>
          <cell r="N163">
            <v>814.21175877629344</v>
          </cell>
          <cell r="O163">
            <v>816.28281757017476</v>
          </cell>
          <cell r="P163">
            <v>818.36423165802557</v>
          </cell>
          <cell r="Q163">
            <v>820.45605281631572</v>
          </cell>
          <cell r="R163">
            <v>822.55833308039723</v>
          </cell>
          <cell r="S163">
            <v>824.67112474579915</v>
          </cell>
          <cell r="T163">
            <v>826.79448036952817</v>
          </cell>
          <cell r="U163">
            <v>828.92845277137576</v>
          </cell>
          <cell r="V163">
            <v>831.07309503523254</v>
          </cell>
          <cell r="W163">
            <v>833.22846051040869</v>
          </cell>
          <cell r="X163">
            <v>835.39460281296056</v>
          </cell>
          <cell r="Y163">
            <v>837.5715758270253</v>
          </cell>
          <cell r="Z163">
            <v>839.75943370616051</v>
          </cell>
          <cell r="AA163">
            <v>840.85883229042588</v>
          </cell>
          <cell r="AB163">
            <v>841.96097937115178</v>
          </cell>
        </row>
        <row r="164">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row>
        <row r="165">
          <cell r="G165">
            <v>560</v>
          </cell>
          <cell r="H165">
            <v>562.79999999999995</v>
          </cell>
          <cell r="I165">
            <v>565.61399999999992</v>
          </cell>
          <cell r="J165">
            <v>568.44206999999983</v>
          </cell>
          <cell r="K165">
            <v>571.28428034999979</v>
          </cell>
          <cell r="L165">
            <v>574.1407017517497</v>
          </cell>
          <cell r="M165">
            <v>577.01140526050835</v>
          </cell>
          <cell r="N165">
            <v>579.89646228681079</v>
          </cell>
          <cell r="O165">
            <v>582.79594459824477</v>
          </cell>
          <cell r="P165">
            <v>585.70992432123592</v>
          </cell>
          <cell r="Q165">
            <v>588.63847394284198</v>
          </cell>
          <cell r="R165">
            <v>591.58166631255608</v>
          </cell>
          <cell r="S165">
            <v>594.53957464411883</v>
          </cell>
          <cell r="T165">
            <v>597.5122725173394</v>
          </cell>
          <cell r="U165">
            <v>600.49983387992609</v>
          </cell>
          <cell r="V165">
            <v>603.50233304932567</v>
          </cell>
          <cell r="W165">
            <v>606.51984471457229</v>
          </cell>
          <cell r="X165">
            <v>609.55244393814507</v>
          </cell>
          <cell r="Y165">
            <v>612.60020615783571</v>
          </cell>
          <cell r="Z165">
            <v>615.66320718862482</v>
          </cell>
          <cell r="AA165">
            <v>617.20236520659637</v>
          </cell>
          <cell r="AB165">
            <v>618.74537111961286</v>
          </cell>
        </row>
        <row r="166">
          <cell r="G166">
            <v>225</v>
          </cell>
          <cell r="H166">
            <v>222.74999999999997</v>
          </cell>
          <cell r="I166">
            <v>219.43500987742283</v>
          </cell>
          <cell r="J166">
            <v>216.16404455729719</v>
          </cell>
          <cell r="K166">
            <v>212.95407555764859</v>
          </cell>
          <cell r="L166">
            <v>209.78668953353724</v>
          </cell>
          <cell r="M166">
            <v>206.67824540676384</v>
          </cell>
          <cell r="N166">
            <v>203.6109914935725</v>
          </cell>
          <cell r="O166">
            <v>200.60069620828642</v>
          </cell>
          <cell r="P166">
            <v>197.63024572955669</v>
          </cell>
          <cell r="Q166">
            <v>194.71483925697058</v>
          </cell>
          <cell r="R166">
            <v>191.83797788926321</v>
          </cell>
          <cell r="S166">
            <v>189.01431213669844</v>
          </cell>
          <cell r="T166">
            <v>186.22793590139602</v>
          </cell>
          <cell r="U166">
            <v>183.49297079002264</v>
          </cell>
          <cell r="V166">
            <v>180.79408218728662</v>
          </cell>
          <cell r="W166">
            <v>178.14488186894562</v>
          </cell>
          <cell r="X166">
            <v>175.53058614875272</v>
          </cell>
          <cell r="Y166">
            <v>172.9643153568943</v>
          </cell>
          <cell r="Z166">
            <v>170.43181692225824</v>
          </cell>
          <cell r="AA166">
            <v>168.79394824742246</v>
          </cell>
          <cell r="AB166">
            <v>167.16819746391201</v>
          </cell>
        </row>
        <row r="167">
          <cell r="G167">
            <v>600</v>
          </cell>
          <cell r="H167">
            <v>602.99999999999989</v>
          </cell>
          <cell r="I167">
            <v>606.01499999999987</v>
          </cell>
          <cell r="J167">
            <v>609.04507499999977</v>
          </cell>
          <cell r="K167">
            <v>612.09030037499974</v>
          </cell>
          <cell r="L167">
            <v>615.15075187687466</v>
          </cell>
          <cell r="M167">
            <v>618.22650563625893</v>
          </cell>
          <cell r="N167">
            <v>621.31763816444015</v>
          </cell>
          <cell r="O167">
            <v>624.42422635526225</v>
          </cell>
          <cell r="P167">
            <v>627.54634748703847</v>
          </cell>
          <cell r="Q167">
            <v>630.68407922447363</v>
          </cell>
          <cell r="R167">
            <v>633.83749962059596</v>
          </cell>
          <cell r="S167">
            <v>637.00668711869889</v>
          </cell>
          <cell r="T167">
            <v>640.19172055429237</v>
          </cell>
          <cell r="U167">
            <v>643.39267915706375</v>
          </cell>
          <cell r="V167">
            <v>646.60964255284898</v>
          </cell>
          <cell r="W167">
            <v>649.84269076561316</v>
          </cell>
          <cell r="X167">
            <v>653.09190421944118</v>
          </cell>
          <cell r="Y167">
            <v>656.35736374053829</v>
          </cell>
          <cell r="Z167">
            <v>659.63915055924087</v>
          </cell>
          <cell r="AA167">
            <v>661.28824843563893</v>
          </cell>
          <cell r="AB167">
            <v>662.94146905672801</v>
          </cell>
        </row>
        <row r="168">
          <cell r="G168">
            <v>275</v>
          </cell>
          <cell r="H168">
            <v>272.25</v>
          </cell>
          <cell r="I168">
            <v>268.19834540573902</v>
          </cell>
          <cell r="J168">
            <v>264.20049890336327</v>
          </cell>
          <cell r="K168">
            <v>260.27720345934836</v>
          </cell>
          <cell r="L168">
            <v>256.40595387432336</v>
          </cell>
          <cell r="M168">
            <v>252.60674438604474</v>
          </cell>
          <cell r="N168">
            <v>248.85787849214421</v>
          </cell>
          <cell r="O168">
            <v>245.17862869901677</v>
          </cell>
          <cell r="P168">
            <v>241.54807811390262</v>
          </cell>
          <cell r="Q168">
            <v>237.98480353629739</v>
          </cell>
          <cell r="R168">
            <v>234.46863964243283</v>
          </cell>
          <cell r="S168">
            <v>231.01749261152025</v>
          </cell>
          <cell r="T168">
            <v>227.6119216572618</v>
          </cell>
          <cell r="U168">
            <v>224.26918652113881</v>
          </cell>
          <cell r="V168">
            <v>220.97054489557252</v>
          </cell>
          <cell r="W168">
            <v>217.73263339537795</v>
          </cell>
          <cell r="X168">
            <v>214.53738307069773</v>
          </cell>
          <cell r="Y168">
            <v>211.40082988064859</v>
          </cell>
          <cell r="Z168">
            <v>208.30555401609331</v>
          </cell>
          <cell r="AA168">
            <v>206.30371452462737</v>
          </cell>
          <cell r="AB168">
            <v>204.31668578922572</v>
          </cell>
        </row>
        <row r="170">
          <cell r="G170">
            <v>20</v>
          </cell>
          <cell r="H170">
            <v>20</v>
          </cell>
          <cell r="I170">
            <v>20</v>
          </cell>
          <cell r="J170">
            <v>20</v>
          </cell>
          <cell r="K170">
            <v>20</v>
          </cell>
          <cell r="L170">
            <v>20</v>
          </cell>
          <cell r="M170">
            <v>20</v>
          </cell>
          <cell r="N170">
            <v>20</v>
          </cell>
          <cell r="O170">
            <v>20</v>
          </cell>
          <cell r="P170">
            <v>20</v>
          </cell>
          <cell r="Q170">
            <v>20</v>
          </cell>
          <cell r="R170">
            <v>20</v>
          </cell>
          <cell r="S170">
            <v>20</v>
          </cell>
          <cell r="T170">
            <v>20</v>
          </cell>
          <cell r="U170">
            <v>20</v>
          </cell>
          <cell r="V170">
            <v>20</v>
          </cell>
          <cell r="W170">
            <v>20</v>
          </cell>
          <cell r="X170">
            <v>20</v>
          </cell>
          <cell r="Y170">
            <v>20</v>
          </cell>
          <cell r="Z170">
            <v>20</v>
          </cell>
          <cell r="AA170">
            <v>20</v>
          </cell>
          <cell r="AB170">
            <v>20</v>
          </cell>
        </row>
        <row r="171">
          <cell r="G171">
            <v>0.1</v>
          </cell>
          <cell r="H171">
            <v>0.1</v>
          </cell>
          <cell r="I171">
            <v>0.1</v>
          </cell>
          <cell r="J171">
            <v>0.1</v>
          </cell>
          <cell r="K171">
            <v>0.1</v>
          </cell>
          <cell r="L171">
            <v>0.1</v>
          </cell>
          <cell r="M171">
            <v>0.1</v>
          </cell>
          <cell r="N171">
            <v>0.1</v>
          </cell>
          <cell r="O171">
            <v>0.1</v>
          </cell>
          <cell r="P171">
            <v>0.1</v>
          </cell>
          <cell r="Q171">
            <v>0.1</v>
          </cell>
          <cell r="R171">
            <v>0.1</v>
          </cell>
          <cell r="S171">
            <v>0.1</v>
          </cell>
          <cell r="T171">
            <v>0.1</v>
          </cell>
          <cell r="U171">
            <v>0.1</v>
          </cell>
          <cell r="V171">
            <v>0.1</v>
          </cell>
          <cell r="W171">
            <v>0.1</v>
          </cell>
          <cell r="X171">
            <v>0.1</v>
          </cell>
          <cell r="Y171">
            <v>0.1</v>
          </cell>
          <cell r="Z171">
            <v>0.1</v>
          </cell>
          <cell r="AA171">
            <v>0.1</v>
          </cell>
          <cell r="AB171">
            <v>0.1</v>
          </cell>
        </row>
        <row r="185">
          <cell r="G185">
            <v>0</v>
          </cell>
          <cell r="H185">
            <v>0.1096476750528083</v>
          </cell>
          <cell r="I185">
            <v>0.8624475094114008</v>
          </cell>
          <cell r="J185">
            <v>2.1265171339708169</v>
          </cell>
          <cell r="K185">
            <v>3.3817780824551922</v>
          </cell>
          <cell r="L185">
            <v>4.6301496992991078</v>
          </cell>
          <cell r="M185">
            <v>5.8135208846509761</v>
          </cell>
          <cell r="N185">
            <v>6.9401154659422275</v>
          </cell>
          <cell r="O185">
            <v>7.9921643254986448</v>
          </cell>
          <cell r="P185">
            <v>8.9844078576688258</v>
          </cell>
          <cell r="Q185">
            <v>9.9578681073262061</v>
          </cell>
          <cell r="R185">
            <v>10.913671742004265</v>
          </cell>
          <cell r="S185">
            <v>11.854979783535159</v>
          </cell>
          <cell r="T185">
            <v>12.778791637313264</v>
          </cell>
          <cell r="U185">
            <v>13.68817803483245</v>
          </cell>
          <cell r="V185">
            <v>14.583328652149008</v>
          </cell>
          <cell r="W185">
            <v>15.46936601712912</v>
          </cell>
          <cell r="X185">
            <v>16.348111318583964</v>
          </cell>
          <cell r="Y185">
            <v>17.209587643190112</v>
          </cell>
          <cell r="Z185">
            <v>18.054681713252631</v>
          </cell>
          <cell r="AA185">
            <v>18.807662257463893</v>
          </cell>
          <cell r="AB185">
            <v>19.54813750880637</v>
          </cell>
        </row>
        <row r="188">
          <cell r="G188">
            <v>6.6666666666666666E-2</v>
          </cell>
          <cell r="H188">
            <v>6.6833333333333342E-2</v>
          </cell>
          <cell r="I188">
            <v>6.7000833333333329E-2</v>
          </cell>
          <cell r="J188">
            <v>6.7169170833333319E-2</v>
          </cell>
          <cell r="K188">
            <v>6.7338350020833326E-2</v>
          </cell>
          <cell r="L188">
            <v>6.7508375104270824E-2</v>
          </cell>
          <cell r="M188">
            <v>6.7679250313125508E-2</v>
          </cell>
          <cell r="N188">
            <v>6.7850979898024452E-2</v>
          </cell>
          <cell r="O188">
            <v>6.8023568130847895E-2</v>
          </cell>
          <cell r="P188">
            <v>6.8197019304835474E-2</v>
          </cell>
          <cell r="Q188">
            <v>6.8371337734692977E-2</v>
          </cell>
          <cell r="R188">
            <v>6.8546527756699768E-2</v>
          </cell>
          <cell r="S188">
            <v>6.8722593728816603E-2</v>
          </cell>
          <cell r="T188">
            <v>6.8899540030794029E-2</v>
          </cell>
          <cell r="U188">
            <v>6.9077371064281329E-2</v>
          </cell>
          <cell r="V188">
            <v>6.9256091252936053E-2</v>
          </cell>
          <cell r="W188">
            <v>6.943570504253406E-2</v>
          </cell>
          <cell r="X188">
            <v>6.9616216901080052E-2</v>
          </cell>
          <cell r="Y188">
            <v>6.9797631318918779E-2</v>
          </cell>
          <cell r="Z188">
            <v>6.997995280884671E-2</v>
          </cell>
          <cell r="AA188">
            <v>7.0071569357535501E-2</v>
          </cell>
          <cell r="AB188">
            <v>7.0163414947595995E-2</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row>
        <row r="190">
          <cell r="G190">
            <v>4.6666666666666669E-2</v>
          </cell>
          <cell r="H190">
            <v>4.6900000000000004E-2</v>
          </cell>
          <cell r="I190">
            <v>4.7134499999999996E-2</v>
          </cell>
          <cell r="J190">
            <v>4.7370172499999988E-2</v>
          </cell>
          <cell r="K190">
            <v>4.7607023362499987E-2</v>
          </cell>
          <cell r="L190">
            <v>4.7845058479312481E-2</v>
          </cell>
          <cell r="M190">
            <v>4.8084283771709035E-2</v>
          </cell>
          <cell r="N190">
            <v>4.8324705190567571E-2</v>
          </cell>
          <cell r="O190">
            <v>4.8566328716520404E-2</v>
          </cell>
          <cell r="P190">
            <v>4.8809160360102993E-2</v>
          </cell>
          <cell r="Q190">
            <v>4.90532061619035E-2</v>
          </cell>
          <cell r="R190">
            <v>4.9298472192713008E-2</v>
          </cell>
          <cell r="S190">
            <v>4.9544964553676581E-2</v>
          </cell>
          <cell r="T190">
            <v>4.9792689376444953E-2</v>
          </cell>
          <cell r="U190">
            <v>5.0041652823327176E-2</v>
          </cell>
          <cell r="V190">
            <v>5.0291861087443802E-2</v>
          </cell>
          <cell r="W190">
            <v>5.0543320392881022E-2</v>
          </cell>
          <cell r="X190">
            <v>5.0796036994845431E-2</v>
          </cell>
          <cell r="Y190">
            <v>5.1050017179819648E-2</v>
          </cell>
          <cell r="Z190">
            <v>5.130526726571874E-2</v>
          </cell>
          <cell r="AA190">
            <v>5.1433530433883032E-2</v>
          </cell>
          <cell r="AB190">
            <v>5.1562114259967741E-2</v>
          </cell>
        </row>
        <row r="191">
          <cell r="G191">
            <v>1.8749999999999999E-2</v>
          </cell>
          <cell r="H191">
            <v>1.8562499999999999E-2</v>
          </cell>
          <cell r="I191">
            <v>1.828625082311857E-2</v>
          </cell>
          <cell r="J191">
            <v>1.8013670379774766E-2</v>
          </cell>
          <cell r="K191">
            <v>1.7746172963137387E-2</v>
          </cell>
          <cell r="L191">
            <v>1.7482224127794772E-2</v>
          </cell>
          <cell r="M191">
            <v>1.722318711723032E-2</v>
          </cell>
          <cell r="N191">
            <v>1.6967582624464374E-2</v>
          </cell>
          <cell r="O191">
            <v>1.6716724684023868E-2</v>
          </cell>
          <cell r="P191">
            <v>1.6469187144129725E-2</v>
          </cell>
          <cell r="Q191">
            <v>1.6226236604747549E-2</v>
          </cell>
          <cell r="R191">
            <v>1.5986498157438599E-2</v>
          </cell>
          <cell r="S191">
            <v>1.5751192678058204E-2</v>
          </cell>
          <cell r="T191">
            <v>1.5518994658449668E-2</v>
          </cell>
          <cell r="U191">
            <v>1.5291080899168552E-2</v>
          </cell>
          <cell r="V191">
            <v>1.5066173515607219E-2</v>
          </cell>
          <cell r="W191">
            <v>1.4845406822412135E-2</v>
          </cell>
          <cell r="X191">
            <v>1.4627548845729395E-2</v>
          </cell>
          <cell r="Y191">
            <v>1.4413692946407857E-2</v>
          </cell>
          <cell r="Z191">
            <v>1.4202651410188187E-2</v>
          </cell>
          <cell r="AA191">
            <v>1.4066162353951871E-2</v>
          </cell>
          <cell r="AB191">
            <v>1.3930683121992669E-2</v>
          </cell>
        </row>
        <row r="192">
          <cell r="G192">
            <v>0.05</v>
          </cell>
          <cell r="H192">
            <v>5.0249999999999996E-2</v>
          </cell>
          <cell r="I192">
            <v>5.0501249999999991E-2</v>
          </cell>
          <cell r="J192">
            <v>5.075375624999999E-2</v>
          </cell>
          <cell r="K192">
            <v>5.100752503124998E-2</v>
          </cell>
          <cell r="L192">
            <v>5.1262562656406226E-2</v>
          </cell>
          <cell r="M192">
            <v>5.1518875469688245E-2</v>
          </cell>
          <cell r="N192">
            <v>5.1776469847036682E-2</v>
          </cell>
          <cell r="O192">
            <v>5.203535219627186E-2</v>
          </cell>
          <cell r="P192">
            <v>5.2295528957253208E-2</v>
          </cell>
          <cell r="Q192">
            <v>5.255700660203947E-2</v>
          </cell>
          <cell r="R192">
            <v>5.281979163504967E-2</v>
          </cell>
          <cell r="S192">
            <v>5.3083890593224908E-2</v>
          </cell>
          <cell r="T192">
            <v>5.3349310046191034E-2</v>
          </cell>
          <cell r="U192">
            <v>5.3616056596421983E-2</v>
          </cell>
          <cell r="V192">
            <v>5.3884136879404083E-2</v>
          </cell>
          <cell r="W192">
            <v>5.4153557563801101E-2</v>
          </cell>
          <cell r="X192">
            <v>5.4424325351620104E-2</v>
          </cell>
          <cell r="Y192">
            <v>5.4696446978378194E-2</v>
          </cell>
          <cell r="Z192">
            <v>5.4969929213270076E-2</v>
          </cell>
          <cell r="AA192">
            <v>5.5107354036303249E-2</v>
          </cell>
          <cell r="AB192">
            <v>5.5245122421394004E-2</v>
          </cell>
        </row>
        <row r="193">
          <cell r="G193">
            <v>2.2916666666666665E-2</v>
          </cell>
          <cell r="H193">
            <v>2.2687500000000003E-2</v>
          </cell>
          <cell r="I193">
            <v>2.2349862117144917E-2</v>
          </cell>
          <cell r="J193">
            <v>2.2016708241946941E-2</v>
          </cell>
          <cell r="K193">
            <v>2.1689766954945695E-2</v>
          </cell>
          <cell r="L193">
            <v>2.1367162822860278E-2</v>
          </cell>
          <cell r="M193">
            <v>2.1050562032170397E-2</v>
          </cell>
          <cell r="N193">
            <v>2.0738156541012017E-2</v>
          </cell>
          <cell r="O193">
            <v>2.0431552391584732E-2</v>
          </cell>
          <cell r="P193">
            <v>2.0129006509491888E-2</v>
          </cell>
          <cell r="Q193">
            <v>1.9832066961358117E-2</v>
          </cell>
          <cell r="R193">
            <v>1.9539053303536072E-2</v>
          </cell>
          <cell r="S193">
            <v>1.925145771762669E-2</v>
          </cell>
          <cell r="T193">
            <v>1.896766013810515E-2</v>
          </cell>
          <cell r="U193">
            <v>1.8689098876761567E-2</v>
          </cell>
          <cell r="V193">
            <v>1.8414212074631044E-2</v>
          </cell>
          <cell r="W193">
            <v>1.8144386116281497E-2</v>
          </cell>
          <cell r="X193">
            <v>1.7878115255891482E-2</v>
          </cell>
          <cell r="Y193">
            <v>1.7616735823387384E-2</v>
          </cell>
          <cell r="Z193">
            <v>1.7358796168007777E-2</v>
          </cell>
          <cell r="AA193">
            <v>1.7191976210385613E-2</v>
          </cell>
          <cell r="AB193">
            <v>1.7026390482435479E-2</v>
          </cell>
        </row>
        <row r="197">
          <cell r="G197">
            <v>0</v>
          </cell>
          <cell r="H197">
            <v>654.97391976845267</v>
          </cell>
          <cell r="I197">
            <v>3674.8407803039377</v>
          </cell>
          <cell r="J197">
            <v>6683.064493445725</v>
          </cell>
          <cell r="K197">
            <v>9829.4740692695414</v>
          </cell>
          <cell r="L197">
            <v>12926.044798311275</v>
          </cell>
          <cell r="M197">
            <v>16189.968243378848</v>
          </cell>
          <cell r="N197">
            <v>19366.004238404665</v>
          </cell>
          <cell r="O197">
            <v>22629.783057283006</v>
          </cell>
          <cell r="P197">
            <v>25781.801100213546</v>
          </cell>
          <cell r="Q197">
            <v>29260.753805918448</v>
          </cell>
          <cell r="R197">
            <v>32589.416996954016</v>
          </cell>
          <cell r="S197">
            <v>35702.603390537675</v>
          </cell>
          <cell r="T197">
            <v>38549.503488797651</v>
          </cell>
          <cell r="U197">
            <v>41269.948742901077</v>
          </cell>
          <cell r="V197">
            <v>43728.453801290743</v>
          </cell>
          <cell r="W197">
            <v>46244.931596765884</v>
          </cell>
          <cell r="X197">
            <v>48550.948388150646</v>
          </cell>
          <cell r="Y197">
            <v>50430.167827529178</v>
          </cell>
          <cell r="Z197">
            <v>52105.681153698555</v>
          </cell>
          <cell r="AA197">
            <v>53575.19480677275</v>
          </cell>
          <cell r="AB197">
            <v>54881.424454165972</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row>
        <row r="199">
          <cell r="G199">
            <v>0</v>
          </cell>
          <cell r="H199">
            <v>249.99626768762113</v>
          </cell>
          <cell r="I199">
            <v>1391.3355143236136</v>
          </cell>
          <cell r="J199">
            <v>2499.0708635746778</v>
          </cell>
          <cell r="K199">
            <v>3605.9234036717476</v>
          </cell>
          <cell r="L199">
            <v>4660.8826492318094</v>
          </cell>
          <cell r="M199">
            <v>5700.9480299555707</v>
          </cell>
          <cell r="N199">
            <v>6674.0320235429072</v>
          </cell>
          <cell r="O199">
            <v>7596.7185009980085</v>
          </cell>
          <cell r="P199">
            <v>8445.3238267289853</v>
          </cell>
          <cell r="Q199">
            <v>9292.1470178581058</v>
          </cell>
          <cell r="R199">
            <v>10049.680634438244</v>
          </cell>
          <cell r="S199">
            <v>10771.975589566951</v>
          </cell>
          <cell r="T199">
            <v>11394.270329706716</v>
          </cell>
          <cell r="U199">
            <v>11943.780478161327</v>
          </cell>
          <cell r="V199">
            <v>12394.890213075429</v>
          </cell>
          <cell r="W199">
            <v>12772.702464894764</v>
          </cell>
          <cell r="X199">
            <v>13059.780693132867</v>
          </cell>
          <cell r="Y199">
            <v>13252.539338838098</v>
          </cell>
          <cell r="Z199">
            <v>13371.36482258831</v>
          </cell>
          <cell r="AA199">
            <v>13414.436660141446</v>
          </cell>
          <cell r="AB199">
            <v>13396.34192571536</v>
          </cell>
        </row>
        <row r="200">
          <cell r="G200">
            <v>0</v>
          </cell>
          <cell r="H200">
            <v>1406.6492492088985</v>
          </cell>
          <cell r="I200">
            <v>12078.124779919781</v>
          </cell>
          <cell r="J200">
            <v>21578.573580626922</v>
          </cell>
          <cell r="K200">
            <v>30877.582721833471</v>
          </cell>
          <cell r="L200">
            <v>39228.30308185707</v>
          </cell>
          <cell r="M200">
            <v>46581.840604558965</v>
          </cell>
          <cell r="N200">
            <v>53309.24288140158</v>
          </cell>
          <cell r="O200">
            <v>58765.241322398324</v>
          </cell>
          <cell r="P200">
            <v>63999.244734473439</v>
          </cell>
          <cell r="Q200">
            <v>68667.292263668598</v>
          </cell>
          <cell r="R200">
            <v>73202.759847373003</v>
          </cell>
          <cell r="S200">
            <v>77442.887849154475</v>
          </cell>
          <cell r="T200">
            <v>81580.590336158726</v>
          </cell>
          <cell r="U200">
            <v>85485.924125681471</v>
          </cell>
          <cell r="V200">
            <v>89313.057791257903</v>
          </cell>
          <cell r="W200">
            <v>92960.082644232127</v>
          </cell>
          <cell r="X200">
            <v>96548.492742515038</v>
          </cell>
          <cell r="Y200">
            <v>100000.73899020655</v>
          </cell>
          <cell r="Z200">
            <v>103410.33743441409</v>
          </cell>
          <cell r="AA200">
            <v>107017.3398153586</v>
          </cell>
          <cell r="AB200">
            <v>110555.55485837933</v>
          </cell>
        </row>
        <row r="201">
          <cell r="G201">
            <v>0</v>
          </cell>
          <cell r="H201">
            <v>2121.3237093556686</v>
          </cell>
          <cell r="I201">
            <v>11582.130515848994</v>
          </cell>
          <cell r="J201">
            <v>20180.449227764802</v>
          </cell>
          <cell r="K201">
            <v>27990.299586363264</v>
          </cell>
          <cell r="L201">
            <v>35000.703669290669</v>
          </cell>
          <cell r="M201">
            <v>41397.581663743011</v>
          </cell>
          <cell r="N201">
            <v>47081.488483484769</v>
          </cell>
          <cell r="O201">
            <v>52267.412678050998</v>
          </cell>
          <cell r="P201">
            <v>56833.230046577613</v>
          </cell>
          <cell r="Q201">
            <v>61399.193353881616</v>
          </cell>
          <cell r="R201">
            <v>65348.080165244028</v>
          </cell>
          <cell r="S201">
            <v>69747.097995796576</v>
          </cell>
          <cell r="T201">
            <v>73614.139236732706</v>
          </cell>
          <cell r="U201">
            <v>77550.524169076089</v>
          </cell>
          <cell r="V201">
            <v>80997.662891607615</v>
          </cell>
          <cell r="W201">
            <v>84149.682101286206</v>
          </cell>
          <cell r="X201">
            <v>86856.276252851269</v>
          </cell>
          <cell r="Y201">
            <v>89690.840373500134</v>
          </cell>
          <cell r="Z201">
            <v>92230.060297508753</v>
          </cell>
          <cell r="AA201">
            <v>94681.420938839539</v>
          </cell>
          <cell r="AB201">
            <v>96920.070800855581</v>
          </cell>
        </row>
        <row r="202">
          <cell r="G202">
            <v>0</v>
          </cell>
          <cell r="H202">
            <v>8007.9590169525436</v>
          </cell>
          <cell r="I202">
            <v>56292.011036336713</v>
          </cell>
          <cell r="J202">
            <v>100907.16467942453</v>
          </cell>
          <cell r="K202">
            <v>146054.762433786</v>
          </cell>
          <cell r="L202">
            <v>187771.42028810913</v>
          </cell>
          <cell r="M202">
            <v>224457.60199300514</v>
          </cell>
          <cell r="N202">
            <v>258751.77604959504</v>
          </cell>
          <cell r="O202">
            <v>286876.26575992303</v>
          </cell>
          <cell r="P202">
            <v>314193.95123366563</v>
          </cell>
          <cell r="Q202">
            <v>338208.97434443544</v>
          </cell>
          <cell r="R202">
            <v>361708.35675936402</v>
          </cell>
          <cell r="S202">
            <v>383316.86296806659</v>
          </cell>
          <cell r="T202">
            <v>404480.39314249391</v>
          </cell>
          <cell r="U202">
            <v>424145.39251674979</v>
          </cell>
          <cell r="V202">
            <v>443433.9001366914</v>
          </cell>
          <cell r="W202">
            <v>461501.99347028235</v>
          </cell>
          <cell r="X202">
            <v>479253.52199173404</v>
          </cell>
          <cell r="Y202">
            <v>495986.53974886902</v>
          </cell>
          <cell r="Z202">
            <v>512454.63346595573</v>
          </cell>
          <cell r="AA202">
            <v>528141.34606972884</v>
          </cell>
          <cell r="AB202">
            <v>543611.59164429631</v>
          </cell>
        </row>
        <row r="204">
          <cell r="G204">
            <v>0</v>
          </cell>
          <cell r="H204">
            <v>2.9634780995690247E-4</v>
          </cell>
          <cell r="I204">
            <v>3.6289832517541498E-4</v>
          </cell>
          <cell r="J204">
            <v>5.0583301946559994E-4</v>
          </cell>
          <cell r="K204">
            <v>5.6546572750532423E-4</v>
          </cell>
          <cell r="L204">
            <v>6.0983902783957433E-4</v>
          </cell>
          <cell r="M204">
            <v>6.4339693124691234E-4</v>
          </cell>
          <cell r="N204">
            <v>6.7042983427792978E-4</v>
          </cell>
          <cell r="O204">
            <v>6.9619741857348649E-4</v>
          </cell>
          <cell r="P204">
            <v>7.1703249541879425E-4</v>
          </cell>
          <cell r="Q204">
            <v>7.3680572112640576E-4</v>
          </cell>
          <cell r="R204">
            <v>7.5633888149293069E-4</v>
          </cell>
          <cell r="S204">
            <v>7.7479470789260378E-4</v>
          </cell>
          <cell r="T204">
            <v>7.9363824117025547E-4</v>
          </cell>
          <cell r="U204">
            <v>8.1215162542140347E-4</v>
          </cell>
          <cell r="V204">
            <v>8.3133841086115666E-4</v>
          </cell>
          <cell r="W204">
            <v>8.5076924317888461E-4</v>
          </cell>
          <cell r="X204">
            <v>8.7110118820880021E-4</v>
          </cell>
          <cell r="Y204">
            <v>8.9175906678944843E-4</v>
          </cell>
          <cell r="Z204">
            <v>9.1256212310599958E-4</v>
          </cell>
          <cell r="AA204">
            <v>9.2805772690320899E-4</v>
          </cell>
          <cell r="AB204">
            <v>9.4384475564309801E-4</v>
          </cell>
        </row>
        <row r="205">
          <cell r="G205">
            <v>0</v>
          </cell>
          <cell r="H205">
            <v>369.99657621480054</v>
          </cell>
          <cell r="I205">
            <v>2376.5541188279599</v>
          </cell>
          <cell r="J205">
            <v>4203.9903528192553</v>
          </cell>
          <cell r="K205">
            <v>5980.5182134992447</v>
          </cell>
          <cell r="L205">
            <v>7592.4128957471803</v>
          </cell>
          <cell r="M205">
            <v>9035.6677228539011</v>
          </cell>
          <cell r="N205">
            <v>10351.740198759071</v>
          </cell>
          <cell r="O205">
            <v>11479.738522838315</v>
          </cell>
          <cell r="P205">
            <v>12529.987016029641</v>
          </cell>
          <cell r="Q205">
            <v>13514.916920165775</v>
          </cell>
          <cell r="R205">
            <v>14429.605576354694</v>
          </cell>
          <cell r="S205">
            <v>15300.801183554815</v>
          </cell>
          <cell r="T205">
            <v>16101.53212686722</v>
          </cell>
          <cell r="U205">
            <v>16854.214910584</v>
          </cell>
          <cell r="V205">
            <v>17541.988270507805</v>
          </cell>
          <cell r="W205">
            <v>18182.798850753115</v>
          </cell>
          <cell r="X205">
            <v>18767.178302442371</v>
          </cell>
          <cell r="Y205">
            <v>19298.472293810089</v>
          </cell>
          <cell r="Z205">
            <v>19784.605624219483</v>
          </cell>
          <cell r="AA205">
            <v>20265.616795436068</v>
          </cell>
          <cell r="AB205">
            <v>20711.178816146574</v>
          </cell>
        </row>
        <row r="215">
          <cell r="G215">
            <v>0</v>
          </cell>
          <cell r="H215">
            <v>161.27948190513504</v>
          </cell>
          <cell r="I215">
            <v>1077.8215871151656</v>
          </cell>
          <cell r="J215">
            <v>2328.0694406560578</v>
          </cell>
          <cell r="K215">
            <v>4057.2467461427477</v>
          </cell>
          <cell r="L215">
            <v>6330.0145961090229</v>
          </cell>
          <cell r="M215">
            <v>9395.6229139467468</v>
          </cell>
          <cell r="N215">
            <v>13333.762191185147</v>
          </cell>
          <cell r="O215">
            <v>18482.488408370926</v>
          </cell>
          <cell r="P215">
            <v>24999.146987087879</v>
          </cell>
          <cell r="Q215">
            <v>33669.632040726552</v>
          </cell>
          <cell r="R215">
            <v>44534.584761393817</v>
          </cell>
          <cell r="S215">
            <v>58141.779083775415</v>
          </cell>
          <cell r="T215">
            <v>74879.31981030773</v>
          </cell>
          <cell r="U215">
            <v>95765.452040233009</v>
          </cell>
          <cell r="V215">
            <v>121313.03627013219</v>
          </cell>
          <cell r="W215">
            <v>152318.40580084207</v>
          </cell>
          <cell r="X215">
            <v>189902.12899309187</v>
          </cell>
          <cell r="Y215">
            <v>228076.02688055279</v>
          </cell>
          <cell r="Z215">
            <v>268413.97407729935</v>
          </cell>
          <cell r="AA215">
            <v>302227.58508688404</v>
          </cell>
          <cell r="AB215">
            <v>339102.66305072361</v>
          </cell>
        </row>
        <row r="218">
          <cell r="G218">
            <v>20</v>
          </cell>
          <cell r="H218">
            <v>20</v>
          </cell>
          <cell r="I218">
            <v>20</v>
          </cell>
          <cell r="J218">
            <v>20</v>
          </cell>
          <cell r="K218">
            <v>20</v>
          </cell>
          <cell r="L218">
            <v>20</v>
          </cell>
          <cell r="M218">
            <v>20</v>
          </cell>
          <cell r="N218">
            <v>20</v>
          </cell>
          <cell r="O218">
            <v>20</v>
          </cell>
          <cell r="P218">
            <v>20</v>
          </cell>
          <cell r="Q218">
            <v>20</v>
          </cell>
          <cell r="R218">
            <v>20</v>
          </cell>
          <cell r="S218">
            <v>20</v>
          </cell>
          <cell r="T218">
            <v>20</v>
          </cell>
          <cell r="U218">
            <v>20</v>
          </cell>
          <cell r="V218">
            <v>20</v>
          </cell>
          <cell r="W218">
            <v>20</v>
          </cell>
          <cell r="X218">
            <v>20</v>
          </cell>
          <cell r="Y218">
            <v>20</v>
          </cell>
          <cell r="Z218">
            <v>20</v>
          </cell>
          <cell r="AA218">
            <v>20</v>
          </cell>
          <cell r="AB218">
            <v>20</v>
          </cell>
        </row>
        <row r="219">
          <cell r="G219">
            <v>0.1</v>
          </cell>
          <cell r="H219">
            <v>0.1</v>
          </cell>
          <cell r="I219">
            <v>0.1</v>
          </cell>
          <cell r="J219">
            <v>0.1</v>
          </cell>
          <cell r="K219">
            <v>0.1</v>
          </cell>
          <cell r="L219">
            <v>0.1</v>
          </cell>
          <cell r="M219">
            <v>0.1</v>
          </cell>
          <cell r="N219">
            <v>0.1</v>
          </cell>
          <cell r="O219">
            <v>0.1</v>
          </cell>
          <cell r="P219">
            <v>0.1</v>
          </cell>
          <cell r="Q219">
            <v>0.1</v>
          </cell>
          <cell r="R219">
            <v>0.1</v>
          </cell>
          <cell r="S219">
            <v>0.1</v>
          </cell>
          <cell r="T219">
            <v>0.1</v>
          </cell>
          <cell r="U219">
            <v>0.1</v>
          </cell>
          <cell r="V219">
            <v>0.1</v>
          </cell>
          <cell r="W219">
            <v>0.1</v>
          </cell>
          <cell r="X219">
            <v>0.1</v>
          </cell>
          <cell r="Y219">
            <v>0.1</v>
          </cell>
          <cell r="Z219">
            <v>0.1</v>
          </cell>
          <cell r="AA219">
            <v>0.1</v>
          </cell>
          <cell r="AB219">
            <v>0.1</v>
          </cell>
        </row>
        <row r="225">
          <cell r="G225">
            <v>0</v>
          </cell>
          <cell r="H225">
            <v>0.21068308010689218</v>
          </cell>
          <cell r="I225">
            <v>1.4079830186501363</v>
          </cell>
          <cell r="J225">
            <v>3.041210417259725</v>
          </cell>
          <cell r="K225">
            <v>5.3000743252251494</v>
          </cell>
          <cell r="L225">
            <v>8.2690430082995707</v>
          </cell>
          <cell r="M225">
            <v>12.273717348605697</v>
          </cell>
          <cell r="N225">
            <v>17.418198859939835</v>
          </cell>
          <cell r="O225">
            <v>24.144097810321259</v>
          </cell>
          <cell r="P225">
            <v>32.656958126779003</v>
          </cell>
          <cell r="Q225">
            <v>43.983411284632361</v>
          </cell>
          <cell r="R225">
            <v>58.1765478037115</v>
          </cell>
          <cell r="S225">
            <v>75.951937317540882</v>
          </cell>
          <cell r="T225">
            <v>97.816570016166281</v>
          </cell>
          <cell r="U225">
            <v>125.10060278797779</v>
          </cell>
          <cell r="V225">
            <v>158.47399704287375</v>
          </cell>
          <cell r="W225">
            <v>198.97702120576545</v>
          </cell>
          <cell r="X225">
            <v>248.07349938446876</v>
          </cell>
          <cell r="Y225">
            <v>297.94093628104133</v>
          </cell>
          <cell r="Z225">
            <v>350.63532034161642</v>
          </cell>
          <cell r="AA225">
            <v>394.80681465002408</v>
          </cell>
          <cell r="AB225">
            <v>442.9775733406629</v>
          </cell>
        </row>
        <row r="234">
          <cell r="G234">
            <v>266</v>
          </cell>
          <cell r="H234">
            <v>266</v>
          </cell>
          <cell r="I234">
            <v>424</v>
          </cell>
          <cell r="J234">
            <v>582</v>
          </cell>
          <cell r="K234">
            <v>588</v>
          </cell>
          <cell r="L234">
            <v>594</v>
          </cell>
          <cell r="M234">
            <v>594</v>
          </cell>
          <cell r="N234">
            <v>594</v>
          </cell>
          <cell r="O234">
            <v>594</v>
          </cell>
          <cell r="P234">
            <v>594</v>
          </cell>
          <cell r="Q234">
            <v>594</v>
          </cell>
          <cell r="R234">
            <v>594</v>
          </cell>
          <cell r="S234">
            <v>594</v>
          </cell>
          <cell r="T234">
            <v>594</v>
          </cell>
          <cell r="U234">
            <v>594</v>
          </cell>
          <cell r="V234">
            <v>594</v>
          </cell>
          <cell r="W234">
            <v>594</v>
          </cell>
          <cell r="X234">
            <v>594</v>
          </cell>
          <cell r="Y234">
            <v>594</v>
          </cell>
          <cell r="Z234">
            <v>594</v>
          </cell>
          <cell r="AA234">
            <v>594</v>
          </cell>
          <cell r="AB234">
            <v>594</v>
          </cell>
        </row>
        <row r="235">
          <cell r="G235">
            <v>0</v>
          </cell>
          <cell r="H235">
            <v>0</v>
          </cell>
          <cell r="I235">
            <v>392.5</v>
          </cell>
          <cell r="J235">
            <v>785</v>
          </cell>
          <cell r="K235">
            <v>1087.5</v>
          </cell>
          <cell r="L235">
            <v>1390</v>
          </cell>
          <cell r="M235">
            <v>1853</v>
          </cell>
          <cell r="N235">
            <v>2316</v>
          </cell>
          <cell r="O235">
            <v>2316</v>
          </cell>
          <cell r="P235">
            <v>2316</v>
          </cell>
          <cell r="Q235">
            <v>2316</v>
          </cell>
          <cell r="R235">
            <v>2316</v>
          </cell>
          <cell r="S235">
            <v>2316</v>
          </cell>
          <cell r="T235">
            <v>2316</v>
          </cell>
          <cell r="U235">
            <v>2316</v>
          </cell>
          <cell r="V235">
            <v>2316</v>
          </cell>
          <cell r="W235">
            <v>2316</v>
          </cell>
          <cell r="X235">
            <v>2316</v>
          </cell>
          <cell r="Y235">
            <v>2316</v>
          </cell>
          <cell r="Z235">
            <v>2316</v>
          </cell>
          <cell r="AA235">
            <v>2316</v>
          </cell>
          <cell r="AB235">
            <v>2316</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G237">
            <v>0</v>
          </cell>
          <cell r="H237">
            <v>0</v>
          </cell>
          <cell r="I237">
            <v>500</v>
          </cell>
          <cell r="J237">
            <v>1000</v>
          </cell>
          <cell r="K237">
            <v>1000</v>
          </cell>
          <cell r="L237">
            <v>1000</v>
          </cell>
          <cell r="M237">
            <v>1000</v>
          </cell>
          <cell r="N237">
            <v>1000</v>
          </cell>
          <cell r="O237">
            <v>1000</v>
          </cell>
          <cell r="P237">
            <v>1000</v>
          </cell>
          <cell r="Q237">
            <v>1000</v>
          </cell>
          <cell r="R237">
            <v>1000</v>
          </cell>
          <cell r="S237">
            <v>1000</v>
          </cell>
          <cell r="T237">
            <v>1000</v>
          </cell>
          <cell r="U237">
            <v>1000</v>
          </cell>
          <cell r="V237">
            <v>1000</v>
          </cell>
          <cell r="W237">
            <v>1000</v>
          </cell>
          <cell r="X237">
            <v>1000</v>
          </cell>
          <cell r="Y237">
            <v>1000</v>
          </cell>
          <cell r="Z237">
            <v>1000</v>
          </cell>
          <cell r="AA237">
            <v>1000</v>
          </cell>
          <cell r="AB237">
            <v>1000</v>
          </cell>
        </row>
        <row r="238">
          <cell r="G238">
            <v>266</v>
          </cell>
          <cell r="H238">
            <v>266</v>
          </cell>
          <cell r="I238">
            <v>816.5</v>
          </cell>
          <cell r="J238">
            <v>1367</v>
          </cell>
          <cell r="K238">
            <v>1675.5</v>
          </cell>
          <cell r="L238">
            <v>1984</v>
          </cell>
          <cell r="M238">
            <v>2447</v>
          </cell>
          <cell r="N238">
            <v>2910</v>
          </cell>
          <cell r="O238">
            <v>2910</v>
          </cell>
          <cell r="P238">
            <v>2910</v>
          </cell>
          <cell r="Q238">
            <v>2910</v>
          </cell>
          <cell r="R238">
            <v>2910</v>
          </cell>
          <cell r="S238">
            <v>2910</v>
          </cell>
          <cell r="T238">
            <v>2910</v>
          </cell>
          <cell r="U238">
            <v>2910</v>
          </cell>
          <cell r="V238">
            <v>2910</v>
          </cell>
          <cell r="W238">
            <v>2910</v>
          </cell>
          <cell r="X238">
            <v>2910</v>
          </cell>
          <cell r="Y238">
            <v>2910</v>
          </cell>
          <cell r="Z238">
            <v>2910</v>
          </cell>
          <cell r="AA238">
            <v>2910</v>
          </cell>
          <cell r="AB238">
            <v>2910</v>
          </cell>
        </row>
        <row r="247">
          <cell r="G247">
            <v>1</v>
          </cell>
          <cell r="H247">
            <v>1</v>
          </cell>
          <cell r="I247">
            <v>0.95573525682567406</v>
          </cell>
          <cell r="J247">
            <v>0.93678322803911307</v>
          </cell>
          <cell r="K247">
            <v>0.91531755915317559</v>
          </cell>
          <cell r="L247">
            <v>0.89521871820956256</v>
          </cell>
          <cell r="M247">
            <v>0.8650380456547857</v>
          </cell>
          <cell r="N247">
            <v>0.83682597823407179</v>
          </cell>
          <cell r="O247">
            <v>0.83682597823407179</v>
          </cell>
          <cell r="P247">
            <v>0.83682597823407179</v>
          </cell>
          <cell r="Q247">
            <v>0.83682597823407179</v>
          </cell>
          <cell r="R247">
            <v>0.83682597823407179</v>
          </cell>
          <cell r="S247">
            <v>0.83682597823407179</v>
          </cell>
          <cell r="T247">
            <v>0.83682597823407179</v>
          </cell>
          <cell r="U247">
            <v>0.83682597823407179</v>
          </cell>
          <cell r="V247">
            <v>0.83682597823407179</v>
          </cell>
          <cell r="W247">
            <v>0.83682597823407179</v>
          </cell>
          <cell r="X247">
            <v>0.83682597823407179</v>
          </cell>
          <cell r="Y247">
            <v>0.83682597823407179</v>
          </cell>
          <cell r="Z247">
            <v>0.83682597823407179</v>
          </cell>
          <cell r="AA247">
            <v>0.83682597823407179</v>
          </cell>
          <cell r="AB247">
            <v>0.83682597823407179</v>
          </cell>
        </row>
        <row r="248">
          <cell r="G248">
            <v>0</v>
          </cell>
          <cell r="H248">
            <v>0</v>
          </cell>
          <cell r="I248">
            <v>4.4236567016990226E-2</v>
          </cell>
          <cell r="J248">
            <v>6.317653213150376E-2</v>
          </cell>
          <cell r="K248">
            <v>8.4643524283935248E-2</v>
          </cell>
          <cell r="L248">
            <v>0.10474360423495724</v>
          </cell>
          <cell r="M248">
            <v>0.13492554702006043</v>
          </cell>
          <cell r="N248">
            <v>0.16313880181734935</v>
          </cell>
          <cell r="O248">
            <v>0.16313880181734935</v>
          </cell>
          <cell r="P248">
            <v>0.16313880181734935</v>
          </cell>
          <cell r="Q248">
            <v>0.16313880181734935</v>
          </cell>
          <cell r="R248">
            <v>0.16313880181734935</v>
          </cell>
          <cell r="S248">
            <v>0.16313880181734935</v>
          </cell>
          <cell r="T248">
            <v>0.16313880181734935</v>
          </cell>
          <cell r="U248">
            <v>0.16313880181734935</v>
          </cell>
          <cell r="V248">
            <v>0.16313880181734935</v>
          </cell>
          <cell r="W248">
            <v>0.16313880181734935</v>
          </cell>
          <cell r="X248">
            <v>0.16313880181734935</v>
          </cell>
          <cell r="Y248">
            <v>0.16313880181734935</v>
          </cell>
          <cell r="Z248">
            <v>0.16313880181734935</v>
          </cell>
          <cell r="AA248">
            <v>0.16313880181734935</v>
          </cell>
          <cell r="AB248">
            <v>0.16313880181734935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G250">
            <v>0</v>
          </cell>
          <cell r="H250">
            <v>0</v>
          </cell>
          <cell r="I250">
            <v>2.8176157335662564E-5</v>
          </cell>
          <cell r="J250">
            <v>4.0239829383123417E-5</v>
          </cell>
          <cell r="K250">
            <v>3.8916562889165629E-5</v>
          </cell>
          <cell r="L250">
            <v>3.7677555480200444E-5</v>
          </cell>
          <cell r="M250">
            <v>3.6407325153820947E-5</v>
          </cell>
          <cell r="N250">
            <v>3.5219948578875072E-5</v>
          </cell>
          <cell r="O250">
            <v>3.5219948578875072E-5</v>
          </cell>
          <cell r="P250">
            <v>3.5219948578875072E-5</v>
          </cell>
          <cell r="Q250">
            <v>3.5219948578875072E-5</v>
          </cell>
          <cell r="R250">
            <v>3.5219948578875072E-5</v>
          </cell>
          <cell r="S250">
            <v>3.5219948578875072E-5</v>
          </cell>
          <cell r="T250">
            <v>3.5219948578875072E-5</v>
          </cell>
          <cell r="U250">
            <v>3.5219948578875072E-5</v>
          </cell>
          <cell r="V250">
            <v>3.5219948578875072E-5</v>
          </cell>
          <cell r="W250">
            <v>3.5219948578875072E-5</v>
          </cell>
          <cell r="X250">
            <v>3.5219948578875072E-5</v>
          </cell>
          <cell r="Y250">
            <v>3.5219948578875072E-5</v>
          </cell>
          <cell r="Z250">
            <v>3.5219948578875072E-5</v>
          </cell>
          <cell r="AA250">
            <v>3.5219948578875072E-5</v>
          </cell>
          <cell r="AB250">
            <v>3.5219948578875072E-5</v>
          </cell>
        </row>
        <row r="254">
          <cell r="G254">
            <v>0</v>
          </cell>
          <cell r="H254">
            <v>369.99657621480054</v>
          </cell>
          <cell r="I254">
            <v>2271.3565611181539</v>
          </cell>
          <cell r="J254">
            <v>3938.2276533593117</v>
          </cell>
          <cell r="K254">
            <v>5474.0733336512385</v>
          </cell>
          <cell r="L254">
            <v>6796.8701406485443</v>
          </cell>
          <cell r="M254">
            <v>7816.1963481635667</v>
          </cell>
          <cell r="N254">
            <v>8662.6051182515239</v>
          </cell>
          <cell r="O254">
            <v>9606.5434192455323</v>
          </cell>
          <cell r="P254">
            <v>10485.418641949223</v>
          </cell>
          <cell r="Q254">
            <v>11309.633572469933</v>
          </cell>
          <cell r="R254">
            <v>12075.068801964833</v>
          </cell>
          <cell r="S254">
            <v>12804.107918193302</v>
          </cell>
          <cell r="T254">
            <v>13474.180373132996</v>
          </cell>
          <cell r="U254">
            <v>14104.044879916735</v>
          </cell>
          <cell r="V254">
            <v>14679.591494638307</v>
          </cell>
          <cell r="W254">
            <v>15215.838435314832</v>
          </cell>
          <cell r="X254">
            <v>15704.862341634584</v>
          </cell>
          <cell r="Y254">
            <v>16149.46295569076</v>
          </cell>
          <cell r="Z254">
            <v>16556.271955462787</v>
          </cell>
          <cell r="AA254">
            <v>16958.794599357621</v>
          </cell>
          <cell r="AB254">
            <v>17331.652473202641</v>
          </cell>
        </row>
        <row r="255">
          <cell r="G255">
            <v>0</v>
          </cell>
          <cell r="H255">
            <v>0</v>
          </cell>
          <cell r="I255">
            <v>105.1305955470372</v>
          </cell>
          <cell r="J255">
            <v>265.59353160541752</v>
          </cell>
          <cell r="K255">
            <v>506.21213863484036</v>
          </cell>
          <cell r="L255">
            <v>795.25669154052832</v>
          </cell>
          <cell r="M255">
            <v>1219.1424101975665</v>
          </cell>
          <cell r="N255">
            <v>1688.7704927500447</v>
          </cell>
          <cell r="O255">
            <v>1872.7907877923108</v>
          </cell>
          <cell r="P255">
            <v>2044.1270685820202</v>
          </cell>
          <cell r="Q255">
            <v>2204.8073530168658</v>
          </cell>
          <cell r="R255">
            <v>2354.0285644234473</v>
          </cell>
          <cell r="S255">
            <v>2496.1543719306133</v>
          </cell>
          <cell r="T255">
            <v>2626.7846586006749</v>
          </cell>
          <cell r="U255">
            <v>2749.5764260847777</v>
          </cell>
          <cell r="V255">
            <v>2861.7789479446396</v>
          </cell>
          <cell r="W255">
            <v>2966.32001819774</v>
          </cell>
          <cell r="X255">
            <v>3061.6549817530049</v>
          </cell>
          <cell r="Y255">
            <v>3148.3296469174916</v>
          </cell>
          <cell r="Z255">
            <v>3227.6368559639577</v>
          </cell>
          <cell r="AA255">
            <v>3306.1084420969914</v>
          </cell>
          <cell r="AB255">
            <v>3378.7968962910199</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row>
        <row r="257">
          <cell r="G257">
            <v>0</v>
          </cell>
          <cell r="H257">
            <v>0</v>
          </cell>
          <cell r="I257">
            <v>6.6962162768813505E-2</v>
          </cell>
          <cell r="J257">
            <v>0.16916785452574365</v>
          </cell>
          <cell r="K257">
            <v>0.23274121316544383</v>
          </cell>
          <cell r="L257">
            <v>0.28606355810810369</v>
          </cell>
          <cell r="M257">
            <v>0.32896449276782685</v>
          </cell>
          <cell r="N257">
            <v>0.36458775750216849</v>
          </cell>
          <cell r="O257">
            <v>0.40431580047329674</v>
          </cell>
          <cell r="P257">
            <v>0.44130549839853628</v>
          </cell>
          <cell r="Q257">
            <v>0.47599467897600728</v>
          </cell>
          <cell r="R257">
            <v>0.50820996641266136</v>
          </cell>
          <cell r="S257">
            <v>0.53889343090039143</v>
          </cell>
          <cell r="T257">
            <v>0.56709513354936847</v>
          </cell>
          <cell r="U257">
            <v>0.59360458248807801</v>
          </cell>
          <cell r="V257">
            <v>0.61782792485851457</v>
          </cell>
          <cell r="W257">
            <v>0.64039724054355351</v>
          </cell>
          <cell r="X257">
            <v>0.66097905478260033</v>
          </cell>
          <cell r="Y257">
            <v>0.67969120183883658</v>
          </cell>
          <cell r="Z257">
            <v>0.69681279273833274</v>
          </cell>
          <cell r="AA257">
            <v>0.71375398145444535</v>
          </cell>
          <cell r="AB257">
            <v>0.72944665291256905</v>
          </cell>
        </row>
        <row r="260">
          <cell r="G260">
            <v>0</v>
          </cell>
          <cell r="H260">
            <v>0.21068308010689218</v>
          </cell>
          <cell r="I260">
            <v>1.3456590119357759</v>
          </cell>
          <cell r="J260">
            <v>2.848954911826743</v>
          </cell>
          <cell r="K260">
            <v>4.8512510946954981</v>
          </cell>
          <cell r="L260">
            <v>7.402602082709687</v>
          </cell>
          <cell r="M260">
            <v>10.617232468157111</v>
          </cell>
          <cell r="N260">
            <v>14.576001300044746</v>
          </cell>
          <cell r="O260">
            <v>20.204408268701197</v>
          </cell>
          <cell r="P260">
            <v>27.32819093059096</v>
          </cell>
          <cell r="Q260">
            <v>36.80646117433399</v>
          </cell>
          <cell r="R260">
            <v>48.683646526122118</v>
          </cell>
          <cell r="S260">
            <v>63.558554244524053</v>
          </cell>
          <cell r="T260">
            <v>81.855446891279925</v>
          </cell>
          <cell r="U260">
            <v>104.68743430572157</v>
          </cell>
          <cell r="V260">
            <v>132.61515760006623</v>
          </cell>
          <cell r="W260">
            <v>166.50914041661633</v>
          </cell>
          <cell r="X260">
            <v>207.59434879635748</v>
          </cell>
          <cell r="Y260">
            <v>249.32471545935766</v>
          </cell>
          <cell r="Z260">
            <v>293.42074494829029</v>
          </cell>
          <cell r="AA260">
            <v>330.38459888298428</v>
          </cell>
          <cell r="AB260">
            <v>370.6951411465555</v>
          </cell>
        </row>
        <row r="261">
          <cell r="G261">
            <v>0</v>
          </cell>
          <cell r="H261">
            <v>0</v>
          </cell>
          <cell r="I261">
            <v>6.2284335163300952E-2</v>
          </cell>
          <cell r="J261">
            <v>0.19213312764467297</v>
          </cell>
          <cell r="K261">
            <v>0.44861696985385668</v>
          </cell>
          <cell r="L261">
            <v>0.86612936826317044</v>
          </cell>
          <cell r="M261">
            <v>1.6560380272302293</v>
          </cell>
          <cell r="N261">
            <v>2.8415840918269053</v>
          </cell>
          <cell r="O261">
            <v>3.9388391877366984</v>
          </cell>
          <cell r="P261">
            <v>5.3276170198020765</v>
          </cell>
          <cell r="Q261">
            <v>7.1754010168146056</v>
          </cell>
          <cell r="R261">
            <v>9.4908523025672409</v>
          </cell>
          <cell r="S261">
            <v>12.390708049690042</v>
          </cell>
          <cell r="T261">
            <v>15.957678030320228</v>
          </cell>
          <cell r="U261">
            <v>20.408762445458851</v>
          </cell>
          <cell r="V261">
            <v>25.853257996780588</v>
          </cell>
          <cell r="W261">
            <v>32.460872828693887</v>
          </cell>
          <cell r="X261">
            <v>40.470413452219184</v>
          </cell>
          <cell r="Y261">
            <v>48.605727357228311</v>
          </cell>
          <cell r="Z261">
            <v>57.202226035373769</v>
          </cell>
          <cell r="AA261">
            <v>64.408310691329262</v>
          </cell>
          <cell r="AB261">
            <v>72.266830546752743</v>
          </cell>
        </row>
        <row r="262">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row>
        <row r="263">
          <cell r="G263">
            <v>0</v>
          </cell>
          <cell r="H263">
            <v>0</v>
          </cell>
          <cell r="I263">
            <v>3.9671551059427358E-5</v>
          </cell>
          <cell r="J263">
            <v>1.223777883087089E-4</v>
          </cell>
          <cell r="K263">
            <v>2.0626067579487662E-4</v>
          </cell>
          <cell r="L263">
            <v>3.1155732671337067E-4</v>
          </cell>
          <cell r="M263">
            <v>4.4685321835678072E-4</v>
          </cell>
          <cell r="N263">
            <v>6.1346806818370135E-4</v>
          </cell>
          <cell r="O263">
            <v>8.5035388336284498E-4</v>
          </cell>
          <cell r="P263">
            <v>1.1501763859676328E-3</v>
          </cell>
          <cell r="Q263">
            <v>1.5490934837682653E-3</v>
          </cell>
          <cell r="R263">
            <v>2.0489750221431863E-3</v>
          </cell>
          <cell r="S263">
            <v>2.6750233267897323E-3</v>
          </cell>
          <cell r="T263">
            <v>3.4450945661313095E-3</v>
          </cell>
          <cell r="U263">
            <v>4.4060367973788534E-3</v>
          </cell>
          <cell r="V263">
            <v>5.5814460269388135E-3</v>
          </cell>
          <cell r="W263">
            <v>7.0079604552447938E-3</v>
          </cell>
          <cell r="X263">
            <v>8.7371358921025863E-3</v>
          </cell>
          <cell r="Y263">
            <v>1.0493464455360171E-2</v>
          </cell>
          <cell r="Z263">
            <v>1.2349357952369119E-2</v>
          </cell>
          <cell r="AA263">
            <v>1.3905075710563309E-2</v>
          </cell>
          <cell r="AB263">
            <v>1.5601647354653008E-2</v>
          </cell>
        </row>
        <row r="315">
          <cell r="G315">
            <v>160</v>
          </cell>
          <cell r="H315">
            <v>160</v>
          </cell>
          <cell r="I315">
            <v>255</v>
          </cell>
          <cell r="J315">
            <v>350</v>
          </cell>
          <cell r="K315">
            <v>354</v>
          </cell>
          <cell r="L315">
            <v>357</v>
          </cell>
          <cell r="M315">
            <v>357</v>
          </cell>
          <cell r="N315">
            <v>357</v>
          </cell>
          <cell r="O315">
            <v>357</v>
          </cell>
          <cell r="P315">
            <v>357</v>
          </cell>
          <cell r="Q315">
            <v>357</v>
          </cell>
          <cell r="R315">
            <v>357</v>
          </cell>
          <cell r="S315">
            <v>357</v>
          </cell>
          <cell r="T315">
            <v>357</v>
          </cell>
          <cell r="U315">
            <v>357</v>
          </cell>
          <cell r="V315">
            <v>357</v>
          </cell>
          <cell r="W315">
            <v>357</v>
          </cell>
          <cell r="X315">
            <v>357</v>
          </cell>
          <cell r="Y315">
            <v>357</v>
          </cell>
          <cell r="Z315">
            <v>357</v>
          </cell>
          <cell r="AA315">
            <v>357</v>
          </cell>
          <cell r="AB315">
            <v>357</v>
          </cell>
        </row>
        <row r="316">
          <cell r="G316">
            <v>0</v>
          </cell>
          <cell r="H316">
            <v>0</v>
          </cell>
          <cell r="I316">
            <v>30</v>
          </cell>
          <cell r="J316">
            <v>60</v>
          </cell>
          <cell r="K316">
            <v>83</v>
          </cell>
          <cell r="L316">
            <v>106</v>
          </cell>
          <cell r="M316">
            <v>141</v>
          </cell>
          <cell r="N316">
            <v>176</v>
          </cell>
          <cell r="O316">
            <v>176</v>
          </cell>
          <cell r="P316">
            <v>176</v>
          </cell>
          <cell r="Q316">
            <v>176</v>
          </cell>
          <cell r="R316">
            <v>176</v>
          </cell>
          <cell r="S316">
            <v>176</v>
          </cell>
          <cell r="T316">
            <v>176</v>
          </cell>
          <cell r="U316">
            <v>176</v>
          </cell>
          <cell r="V316">
            <v>176</v>
          </cell>
          <cell r="W316">
            <v>176</v>
          </cell>
          <cell r="X316">
            <v>176</v>
          </cell>
          <cell r="Y316">
            <v>176</v>
          </cell>
          <cell r="Z316">
            <v>176</v>
          </cell>
          <cell r="AA316">
            <v>176</v>
          </cell>
          <cell r="AB316">
            <v>176</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G318">
            <v>0</v>
          </cell>
          <cell r="H318">
            <v>0</v>
          </cell>
          <cell r="I318">
            <v>47</v>
          </cell>
          <cell r="J318">
            <v>93</v>
          </cell>
          <cell r="K318">
            <v>93</v>
          </cell>
          <cell r="L318">
            <v>93</v>
          </cell>
          <cell r="M318">
            <v>93</v>
          </cell>
          <cell r="N318">
            <v>93</v>
          </cell>
          <cell r="O318">
            <v>93</v>
          </cell>
          <cell r="P318">
            <v>93</v>
          </cell>
          <cell r="Q318">
            <v>93</v>
          </cell>
          <cell r="R318">
            <v>93</v>
          </cell>
          <cell r="S318">
            <v>93</v>
          </cell>
          <cell r="T318">
            <v>93</v>
          </cell>
          <cell r="U318">
            <v>93</v>
          </cell>
          <cell r="V318">
            <v>93</v>
          </cell>
          <cell r="W318">
            <v>93</v>
          </cell>
          <cell r="X318">
            <v>93</v>
          </cell>
          <cell r="Y318">
            <v>93</v>
          </cell>
          <cell r="Z318">
            <v>93</v>
          </cell>
          <cell r="AA318">
            <v>93</v>
          </cell>
          <cell r="AB318">
            <v>93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row>
        <row r="356">
          <cell r="G356">
            <v>0.9</v>
          </cell>
          <cell r="H356">
            <v>0.9</v>
          </cell>
          <cell r="I356">
            <v>0.9</v>
          </cell>
          <cell r="J356">
            <v>0.9</v>
          </cell>
          <cell r="K356">
            <v>0.9</v>
          </cell>
          <cell r="L356">
            <v>0.9</v>
          </cell>
          <cell r="M356">
            <v>0.9</v>
          </cell>
          <cell r="N356">
            <v>0.9</v>
          </cell>
          <cell r="O356">
            <v>0.9</v>
          </cell>
          <cell r="P356">
            <v>0.9</v>
          </cell>
          <cell r="Q356">
            <v>0.9</v>
          </cell>
          <cell r="R356">
            <v>0.9</v>
          </cell>
          <cell r="S356">
            <v>0.9</v>
          </cell>
          <cell r="T356">
            <v>0.9</v>
          </cell>
          <cell r="U356">
            <v>0.9</v>
          </cell>
          <cell r="V356">
            <v>0.9</v>
          </cell>
          <cell r="W356">
            <v>0.9</v>
          </cell>
          <cell r="X356">
            <v>0.9</v>
          </cell>
          <cell r="Y356">
            <v>0.9</v>
          </cell>
          <cell r="Z356">
            <v>0.9</v>
          </cell>
          <cell r="AA356">
            <v>0.9</v>
          </cell>
          <cell r="AB356">
            <v>0.9</v>
          </cell>
        </row>
        <row r="357">
          <cell r="G357">
            <v>0.9</v>
          </cell>
          <cell r="H357">
            <v>0.9</v>
          </cell>
          <cell r="I357">
            <v>0.9</v>
          </cell>
          <cell r="J357">
            <v>0.9</v>
          </cell>
          <cell r="K357">
            <v>0.9</v>
          </cell>
          <cell r="L357">
            <v>0.9</v>
          </cell>
          <cell r="M357">
            <v>0.9</v>
          </cell>
          <cell r="N357">
            <v>0.9</v>
          </cell>
          <cell r="O357">
            <v>0.9</v>
          </cell>
          <cell r="P357">
            <v>0.9</v>
          </cell>
          <cell r="Q357">
            <v>0.9</v>
          </cell>
          <cell r="R357">
            <v>0.9</v>
          </cell>
          <cell r="S357">
            <v>0.9</v>
          </cell>
          <cell r="T357">
            <v>0.9</v>
          </cell>
          <cell r="U357">
            <v>0.9</v>
          </cell>
          <cell r="V357">
            <v>0.9</v>
          </cell>
          <cell r="W357">
            <v>0.9</v>
          </cell>
          <cell r="X357">
            <v>0.9</v>
          </cell>
          <cell r="Y357">
            <v>0.9</v>
          </cell>
          <cell r="Z357">
            <v>0.9</v>
          </cell>
          <cell r="AA357">
            <v>0.9</v>
          </cell>
          <cell r="AB357">
            <v>0.9</v>
          </cell>
        </row>
        <row r="444">
          <cell r="G444">
            <v>160</v>
          </cell>
          <cell r="H444">
            <v>160</v>
          </cell>
          <cell r="I444">
            <v>255</v>
          </cell>
          <cell r="J444">
            <v>350</v>
          </cell>
          <cell r="K444">
            <v>354</v>
          </cell>
          <cell r="L444">
            <v>357</v>
          </cell>
          <cell r="M444">
            <v>357</v>
          </cell>
          <cell r="N444">
            <v>357</v>
          </cell>
          <cell r="O444">
            <v>357</v>
          </cell>
          <cell r="P444">
            <v>357</v>
          </cell>
          <cell r="Q444">
            <v>357</v>
          </cell>
          <cell r="R444">
            <v>357</v>
          </cell>
          <cell r="S444">
            <v>357</v>
          </cell>
          <cell r="T444">
            <v>357</v>
          </cell>
          <cell r="U444">
            <v>357</v>
          </cell>
          <cell r="V444">
            <v>357</v>
          </cell>
          <cell r="W444">
            <v>357</v>
          </cell>
          <cell r="X444">
            <v>357</v>
          </cell>
          <cell r="Y444">
            <v>357</v>
          </cell>
          <cell r="Z444">
            <v>357</v>
          </cell>
          <cell r="AA444">
            <v>357</v>
          </cell>
          <cell r="AB444">
            <v>357</v>
          </cell>
        </row>
        <row r="445">
          <cell r="G445">
            <v>0</v>
          </cell>
          <cell r="H445">
            <v>0</v>
          </cell>
          <cell r="I445">
            <v>30</v>
          </cell>
          <cell r="J445">
            <v>60</v>
          </cell>
          <cell r="K445">
            <v>83</v>
          </cell>
          <cell r="L445">
            <v>106</v>
          </cell>
          <cell r="M445">
            <v>141</v>
          </cell>
          <cell r="N445">
            <v>176</v>
          </cell>
          <cell r="O445">
            <v>176</v>
          </cell>
          <cell r="P445">
            <v>176</v>
          </cell>
          <cell r="Q445">
            <v>176</v>
          </cell>
          <cell r="R445">
            <v>176</v>
          </cell>
          <cell r="S445">
            <v>176</v>
          </cell>
          <cell r="T445">
            <v>176</v>
          </cell>
          <cell r="U445">
            <v>176</v>
          </cell>
          <cell r="V445">
            <v>176</v>
          </cell>
          <cell r="W445">
            <v>176</v>
          </cell>
          <cell r="X445">
            <v>176</v>
          </cell>
          <cell r="Y445">
            <v>176</v>
          </cell>
          <cell r="Z445">
            <v>176</v>
          </cell>
          <cell r="AA445">
            <v>176</v>
          </cell>
          <cell r="AB445">
            <v>176</v>
          </cell>
        </row>
        <row r="446">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row>
        <row r="447">
          <cell r="G447">
            <v>0</v>
          </cell>
          <cell r="H447">
            <v>0</v>
          </cell>
          <cell r="I447">
            <v>47</v>
          </cell>
          <cell r="J447">
            <v>93</v>
          </cell>
          <cell r="K447">
            <v>93</v>
          </cell>
          <cell r="L447">
            <v>93</v>
          </cell>
          <cell r="M447">
            <v>93</v>
          </cell>
          <cell r="N447">
            <v>93</v>
          </cell>
          <cell r="O447">
            <v>93</v>
          </cell>
          <cell r="P447">
            <v>93</v>
          </cell>
          <cell r="Q447">
            <v>93</v>
          </cell>
          <cell r="R447">
            <v>93</v>
          </cell>
          <cell r="S447">
            <v>93</v>
          </cell>
          <cell r="T447">
            <v>93</v>
          </cell>
          <cell r="U447">
            <v>93</v>
          </cell>
          <cell r="V447">
            <v>93</v>
          </cell>
          <cell r="W447">
            <v>93</v>
          </cell>
          <cell r="X447">
            <v>93</v>
          </cell>
          <cell r="Y447">
            <v>93</v>
          </cell>
          <cell r="Z447">
            <v>93</v>
          </cell>
          <cell r="AA447">
            <v>93</v>
          </cell>
          <cell r="AB447">
            <v>93</v>
          </cell>
        </row>
        <row r="449">
          <cell r="G449">
            <v>0</v>
          </cell>
          <cell r="H449">
            <v>0</v>
          </cell>
          <cell r="I449">
            <v>0</v>
          </cell>
          <cell r="J449">
            <v>0</v>
          </cell>
          <cell r="K449">
            <v>0</v>
          </cell>
          <cell r="L449">
            <v>0</v>
          </cell>
          <cell r="M449">
            <v>0</v>
          </cell>
          <cell r="N449">
            <v>0</v>
          </cell>
          <cell r="O449">
            <v>0</v>
          </cell>
          <cell r="P449">
            <v>0</v>
          </cell>
          <cell r="Q449">
            <v>5</v>
          </cell>
          <cell r="R449">
            <v>11</v>
          </cell>
          <cell r="S449">
            <v>12</v>
          </cell>
          <cell r="T449">
            <v>12</v>
          </cell>
          <cell r="U449">
            <v>13</v>
          </cell>
          <cell r="V449">
            <v>13</v>
          </cell>
          <cell r="W449">
            <v>14</v>
          </cell>
          <cell r="X449">
            <v>14</v>
          </cell>
          <cell r="Y449">
            <v>15</v>
          </cell>
          <cell r="Z449">
            <v>15</v>
          </cell>
          <cell r="AA449">
            <v>16</v>
          </cell>
          <cell r="AB449">
            <v>16</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row>
        <row r="452">
          <cell r="G452">
            <v>0</v>
          </cell>
          <cell r="H452">
            <v>0</v>
          </cell>
          <cell r="I452">
            <v>0</v>
          </cell>
          <cell r="J452">
            <v>0</v>
          </cell>
          <cell r="K452">
            <v>0</v>
          </cell>
          <cell r="L452">
            <v>0</v>
          </cell>
          <cell r="M452">
            <v>0</v>
          </cell>
          <cell r="N452">
            <v>0</v>
          </cell>
          <cell r="O452">
            <v>0</v>
          </cell>
          <cell r="P452">
            <v>0</v>
          </cell>
          <cell r="Q452">
            <v>3</v>
          </cell>
          <cell r="R452">
            <v>6</v>
          </cell>
          <cell r="S452">
            <v>6</v>
          </cell>
          <cell r="T452">
            <v>6</v>
          </cell>
          <cell r="U452">
            <v>7</v>
          </cell>
          <cell r="V452">
            <v>7</v>
          </cell>
          <cell r="W452">
            <v>7</v>
          </cell>
          <cell r="X452">
            <v>7</v>
          </cell>
          <cell r="Y452">
            <v>8</v>
          </cell>
          <cell r="Z452">
            <v>8</v>
          </cell>
          <cell r="AA452">
            <v>8</v>
          </cell>
          <cell r="AB452">
            <v>8</v>
          </cell>
        </row>
        <row r="453">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row>
        <row r="460">
          <cell r="G460">
            <v>0</v>
          </cell>
          <cell r="H460">
            <v>0</v>
          </cell>
          <cell r="I460">
            <v>0</v>
          </cell>
          <cell r="J460">
            <v>0</v>
          </cell>
          <cell r="K460">
            <v>0</v>
          </cell>
          <cell r="L460">
            <v>0</v>
          </cell>
          <cell r="M460">
            <v>0</v>
          </cell>
          <cell r="N460">
            <v>0</v>
          </cell>
          <cell r="O460">
            <v>0</v>
          </cell>
          <cell r="P460">
            <v>0</v>
          </cell>
          <cell r="Q460">
            <v>5</v>
          </cell>
          <cell r="R460">
            <v>11</v>
          </cell>
          <cell r="S460">
            <v>12</v>
          </cell>
          <cell r="T460">
            <v>12</v>
          </cell>
          <cell r="U460">
            <v>13</v>
          </cell>
          <cell r="V460">
            <v>13</v>
          </cell>
          <cell r="W460">
            <v>14</v>
          </cell>
          <cell r="X460">
            <v>14</v>
          </cell>
          <cell r="Y460">
            <v>15</v>
          </cell>
          <cell r="Z460">
            <v>15</v>
          </cell>
          <cell r="AA460">
            <v>16</v>
          </cell>
          <cell r="AB460">
            <v>16</v>
          </cell>
        </row>
        <row r="461">
          <cell r="G461">
            <v>0</v>
          </cell>
          <cell r="H461">
            <v>0</v>
          </cell>
          <cell r="I461">
            <v>0</v>
          </cell>
          <cell r="J461">
            <v>0</v>
          </cell>
          <cell r="K461">
            <v>0</v>
          </cell>
          <cell r="L461">
            <v>0</v>
          </cell>
          <cell r="M461">
            <v>0</v>
          </cell>
          <cell r="N461">
            <v>0</v>
          </cell>
          <cell r="O461">
            <v>0</v>
          </cell>
          <cell r="P461">
            <v>0</v>
          </cell>
          <cell r="Q461">
            <v>3</v>
          </cell>
          <cell r="R461">
            <v>6</v>
          </cell>
          <cell r="S461">
            <v>6</v>
          </cell>
          <cell r="T461">
            <v>6</v>
          </cell>
          <cell r="U461">
            <v>7</v>
          </cell>
          <cell r="V461">
            <v>7</v>
          </cell>
          <cell r="W461">
            <v>7</v>
          </cell>
          <cell r="X461">
            <v>7</v>
          </cell>
          <cell r="Y461">
            <v>8</v>
          </cell>
          <cell r="Z461">
            <v>8</v>
          </cell>
          <cell r="AA461">
            <v>8</v>
          </cell>
          <cell r="AB461">
            <v>8</v>
          </cell>
        </row>
        <row r="462">
          <cell r="G462">
            <v>160</v>
          </cell>
          <cell r="H462">
            <v>160</v>
          </cell>
          <cell r="I462">
            <v>332</v>
          </cell>
          <cell r="J462">
            <v>503</v>
          </cell>
          <cell r="K462">
            <v>530</v>
          </cell>
          <cell r="L462">
            <v>556</v>
          </cell>
          <cell r="M462">
            <v>591</v>
          </cell>
          <cell r="N462">
            <v>626</v>
          </cell>
          <cell r="O462">
            <v>626</v>
          </cell>
          <cell r="P462">
            <v>626</v>
          </cell>
          <cell r="Q462">
            <v>626</v>
          </cell>
          <cell r="R462">
            <v>626</v>
          </cell>
          <cell r="S462">
            <v>626</v>
          </cell>
          <cell r="T462">
            <v>626</v>
          </cell>
          <cell r="U462">
            <v>626</v>
          </cell>
          <cell r="V462">
            <v>626</v>
          </cell>
          <cell r="W462">
            <v>626</v>
          </cell>
          <cell r="X462">
            <v>626</v>
          </cell>
          <cell r="Y462">
            <v>626</v>
          </cell>
          <cell r="Z462">
            <v>626</v>
          </cell>
          <cell r="AA462">
            <v>626</v>
          </cell>
          <cell r="AB462">
            <v>626</v>
          </cell>
        </row>
        <row r="575">
          <cell r="G575">
            <v>960</v>
          </cell>
          <cell r="H575">
            <v>960</v>
          </cell>
          <cell r="I575">
            <v>1804</v>
          </cell>
          <cell r="J575">
            <v>2646</v>
          </cell>
          <cell r="K575">
            <v>2808</v>
          </cell>
          <cell r="L575">
            <v>2964</v>
          </cell>
          <cell r="M575">
            <v>3174</v>
          </cell>
          <cell r="N575">
            <v>3384</v>
          </cell>
          <cell r="O575">
            <v>3553</v>
          </cell>
          <cell r="P575">
            <v>3721</v>
          </cell>
          <cell r="Q575">
            <v>3894</v>
          </cell>
          <cell r="R575">
            <v>4040</v>
          </cell>
          <cell r="S575">
            <v>4182</v>
          </cell>
          <cell r="T575">
            <v>4307</v>
          </cell>
          <cell r="U575">
            <v>4434</v>
          </cell>
          <cell r="V575">
            <v>4544</v>
          </cell>
          <cell r="W575">
            <v>4629</v>
          </cell>
          <cell r="X575">
            <v>4712</v>
          </cell>
          <cell r="Y575">
            <v>4796</v>
          </cell>
          <cell r="Z575">
            <v>4865</v>
          </cell>
          <cell r="AA575">
            <v>4935</v>
          </cell>
          <cell r="AB575">
            <v>5004</v>
          </cell>
        </row>
        <row r="579">
          <cell r="G579">
            <v>1</v>
          </cell>
          <cell r="H579">
            <v>1</v>
          </cell>
          <cell r="I579">
            <v>1</v>
          </cell>
          <cell r="J579">
            <v>1</v>
          </cell>
          <cell r="K579">
            <v>1</v>
          </cell>
          <cell r="L579">
            <v>1</v>
          </cell>
          <cell r="M579">
            <v>1</v>
          </cell>
          <cell r="N579">
            <v>1</v>
          </cell>
          <cell r="O579">
            <v>1</v>
          </cell>
          <cell r="P579">
            <v>1</v>
          </cell>
          <cell r="Q579">
            <v>1</v>
          </cell>
          <cell r="R579">
            <v>0.95916630466254393</v>
          </cell>
          <cell r="S579">
            <v>0.92</v>
          </cell>
          <cell r="T579">
            <v>0.88243300028954041</v>
          </cell>
          <cell r="U579">
            <v>0.84640000000000004</v>
          </cell>
          <cell r="V579">
            <v>0.81183836026637723</v>
          </cell>
          <cell r="W579">
            <v>0.77868800000000005</v>
          </cell>
          <cell r="X579">
            <v>0.74689129144506705</v>
          </cell>
          <cell r="Y579">
            <v>0.71639296000000008</v>
          </cell>
          <cell r="Z579">
            <v>0.68713998812946175</v>
          </cell>
          <cell r="AA579">
            <v>0.65908152320000013</v>
          </cell>
          <cell r="AB579">
            <v>0.63216878907910479</v>
          </cell>
        </row>
        <row r="583">
          <cell r="G583">
            <v>160</v>
          </cell>
          <cell r="H583">
            <v>0</v>
          </cell>
          <cell r="I583">
            <v>95</v>
          </cell>
          <cell r="J583">
            <v>95</v>
          </cell>
          <cell r="K583">
            <v>4</v>
          </cell>
          <cell r="L583">
            <v>3</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row>
        <row r="585">
          <cell r="G585">
            <v>12394880</v>
          </cell>
          <cell r="H585">
            <v>0</v>
          </cell>
          <cell r="I585">
            <v>7359460</v>
          </cell>
          <cell r="J585">
            <v>7359460</v>
          </cell>
          <cell r="K585">
            <v>309872</v>
          </cell>
          <cell r="L585">
            <v>232404</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row>
        <row r="586">
          <cell r="G586">
            <v>16923360</v>
          </cell>
          <cell r="H586">
            <v>0</v>
          </cell>
          <cell r="I586">
            <v>10048245</v>
          </cell>
          <cell r="J586">
            <v>10048245</v>
          </cell>
          <cell r="K586">
            <v>423084</v>
          </cell>
          <cell r="L586">
            <v>317313</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row>
        <row r="590">
          <cell r="G590">
            <v>0</v>
          </cell>
          <cell r="H590">
            <v>0</v>
          </cell>
          <cell r="I590">
            <v>30</v>
          </cell>
          <cell r="J590">
            <v>30</v>
          </cell>
          <cell r="K590">
            <v>23</v>
          </cell>
          <cell r="L590">
            <v>23</v>
          </cell>
          <cell r="M590">
            <v>35</v>
          </cell>
          <cell r="N590">
            <v>35</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row>
        <row r="592">
          <cell r="G592">
            <v>0</v>
          </cell>
          <cell r="H592">
            <v>0</v>
          </cell>
          <cell r="I592">
            <v>2324040</v>
          </cell>
          <cell r="J592">
            <v>2324040</v>
          </cell>
          <cell r="K592">
            <v>1781764</v>
          </cell>
          <cell r="L592">
            <v>1781764</v>
          </cell>
          <cell r="M592">
            <v>2711380</v>
          </cell>
          <cell r="N592">
            <v>2711380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row>
        <row r="593">
          <cell r="G593">
            <v>0</v>
          </cell>
          <cell r="H593">
            <v>0</v>
          </cell>
          <cell r="I593">
            <v>3212940</v>
          </cell>
          <cell r="J593">
            <v>3212940</v>
          </cell>
          <cell r="K593">
            <v>2463254</v>
          </cell>
          <cell r="L593">
            <v>2463254</v>
          </cell>
          <cell r="M593">
            <v>3748430</v>
          </cell>
          <cell r="N593">
            <v>3748430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row>
        <row r="604">
          <cell r="G604">
            <v>0</v>
          </cell>
          <cell r="H604">
            <v>0</v>
          </cell>
          <cell r="I604">
            <v>47</v>
          </cell>
          <cell r="J604">
            <v>46</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row>
        <row r="606">
          <cell r="G606">
            <v>0</v>
          </cell>
          <cell r="H606">
            <v>0</v>
          </cell>
          <cell r="I606">
            <v>6980722</v>
          </cell>
          <cell r="J606">
            <v>6832196</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row>
        <row r="607">
          <cell r="G607">
            <v>0</v>
          </cell>
          <cell r="H607">
            <v>0</v>
          </cell>
          <cell r="I607">
            <v>8310305</v>
          </cell>
          <cell r="J607">
            <v>8133490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row>
        <row r="611">
          <cell r="G611">
            <v>0</v>
          </cell>
          <cell r="H611">
            <v>0</v>
          </cell>
          <cell r="I611">
            <v>0</v>
          </cell>
          <cell r="J611">
            <v>0</v>
          </cell>
          <cell r="K611">
            <v>0</v>
          </cell>
          <cell r="L611">
            <v>0</v>
          </cell>
          <cell r="M611">
            <v>0</v>
          </cell>
          <cell r="N611">
            <v>0</v>
          </cell>
          <cell r="O611">
            <v>0</v>
          </cell>
          <cell r="P611">
            <v>0</v>
          </cell>
          <cell r="Q611">
            <v>5</v>
          </cell>
          <cell r="R611">
            <v>6</v>
          </cell>
          <cell r="S611">
            <v>1</v>
          </cell>
          <cell r="T611">
            <v>0</v>
          </cell>
          <cell r="U611">
            <v>1</v>
          </cell>
          <cell r="V611">
            <v>0</v>
          </cell>
          <cell r="W611">
            <v>1</v>
          </cell>
          <cell r="X611">
            <v>0</v>
          </cell>
          <cell r="Y611">
            <v>1</v>
          </cell>
          <cell r="Z611">
            <v>0</v>
          </cell>
          <cell r="AA611">
            <v>1</v>
          </cell>
          <cell r="AB611">
            <v>0</v>
          </cell>
        </row>
        <row r="613">
          <cell r="G613">
            <v>0</v>
          </cell>
          <cell r="H613">
            <v>0</v>
          </cell>
          <cell r="I613">
            <v>0</v>
          </cell>
          <cell r="J613">
            <v>0</v>
          </cell>
          <cell r="K613">
            <v>0</v>
          </cell>
          <cell r="L613">
            <v>0</v>
          </cell>
          <cell r="M613">
            <v>0</v>
          </cell>
          <cell r="N613">
            <v>0</v>
          </cell>
          <cell r="O613">
            <v>0</v>
          </cell>
          <cell r="P613">
            <v>0</v>
          </cell>
          <cell r="Q613">
            <v>50000</v>
          </cell>
          <cell r="R613">
            <v>60000</v>
          </cell>
          <cell r="S613">
            <v>10000</v>
          </cell>
          <cell r="T613">
            <v>0</v>
          </cell>
          <cell r="U613">
            <v>10000</v>
          </cell>
          <cell r="V613">
            <v>0</v>
          </cell>
          <cell r="W613">
            <v>10000</v>
          </cell>
          <cell r="X613">
            <v>0</v>
          </cell>
          <cell r="Y613">
            <v>10000</v>
          </cell>
          <cell r="Z613">
            <v>0</v>
          </cell>
          <cell r="AA613">
            <v>10000</v>
          </cell>
          <cell r="AB613">
            <v>0</v>
          </cell>
        </row>
        <row r="614">
          <cell r="G614">
            <v>0</v>
          </cell>
          <cell r="H614">
            <v>0</v>
          </cell>
          <cell r="I614">
            <v>0</v>
          </cell>
          <cell r="J614">
            <v>0</v>
          </cell>
          <cell r="K614">
            <v>0</v>
          </cell>
          <cell r="L614">
            <v>0</v>
          </cell>
          <cell r="M614">
            <v>0</v>
          </cell>
          <cell r="N614">
            <v>0</v>
          </cell>
          <cell r="O614">
            <v>0</v>
          </cell>
          <cell r="P614">
            <v>0</v>
          </cell>
          <cell r="Q614">
            <v>100000</v>
          </cell>
          <cell r="R614">
            <v>117549.97827975263</v>
          </cell>
          <cell r="S614">
            <v>19200</v>
          </cell>
          <cell r="T614">
            <v>0</v>
          </cell>
          <cell r="U614">
            <v>18464</v>
          </cell>
          <cell r="V614">
            <v>0</v>
          </cell>
          <cell r="W614">
            <v>17786.88</v>
          </cell>
          <cell r="X614">
            <v>0</v>
          </cell>
          <cell r="Y614">
            <v>17163.929599999999</v>
          </cell>
          <cell r="Z614">
            <v>0</v>
          </cell>
          <cell r="AA614">
            <v>16590.815232000001</v>
          </cell>
          <cell r="AB614">
            <v>0</v>
          </cell>
        </row>
        <row r="618">
          <cell r="G618">
            <v>0</v>
          </cell>
          <cell r="H618">
            <v>0</v>
          </cell>
          <cell r="I618">
            <v>0</v>
          </cell>
          <cell r="J618">
            <v>0</v>
          </cell>
          <cell r="K618">
            <v>0</v>
          </cell>
          <cell r="L618">
            <v>0</v>
          </cell>
          <cell r="M618">
            <v>0</v>
          </cell>
          <cell r="N618">
            <v>0</v>
          </cell>
          <cell r="O618">
            <v>0</v>
          </cell>
          <cell r="P618">
            <v>0</v>
          </cell>
          <cell r="Q618">
            <v>3</v>
          </cell>
          <cell r="R618">
            <v>3</v>
          </cell>
          <cell r="S618">
            <v>0</v>
          </cell>
          <cell r="T618">
            <v>0</v>
          </cell>
          <cell r="U618">
            <v>1</v>
          </cell>
          <cell r="V618">
            <v>0</v>
          </cell>
          <cell r="W618">
            <v>0</v>
          </cell>
          <cell r="X618">
            <v>0</v>
          </cell>
          <cell r="Y618">
            <v>1</v>
          </cell>
          <cell r="Z618">
            <v>0</v>
          </cell>
          <cell r="AA618">
            <v>0</v>
          </cell>
          <cell r="AB618">
            <v>0</v>
          </cell>
        </row>
        <row r="620">
          <cell r="G620">
            <v>0</v>
          </cell>
          <cell r="H620">
            <v>0</v>
          </cell>
          <cell r="I620">
            <v>0</v>
          </cell>
          <cell r="J620">
            <v>0</v>
          </cell>
          <cell r="K620">
            <v>0</v>
          </cell>
          <cell r="L620">
            <v>0</v>
          </cell>
          <cell r="M620">
            <v>0</v>
          </cell>
          <cell r="N620">
            <v>0</v>
          </cell>
          <cell r="O620">
            <v>0</v>
          </cell>
          <cell r="P620">
            <v>0</v>
          </cell>
          <cell r="Q620">
            <v>72000</v>
          </cell>
          <cell r="R620">
            <v>72000</v>
          </cell>
          <cell r="S620">
            <v>0</v>
          </cell>
          <cell r="T620">
            <v>0</v>
          </cell>
          <cell r="U620">
            <v>24000</v>
          </cell>
          <cell r="V620">
            <v>0</v>
          </cell>
          <cell r="W620">
            <v>0</v>
          </cell>
          <cell r="X620">
            <v>0</v>
          </cell>
          <cell r="Y620">
            <v>24000</v>
          </cell>
          <cell r="Z620">
            <v>0</v>
          </cell>
          <cell r="AA620">
            <v>0</v>
          </cell>
          <cell r="AB620">
            <v>0</v>
          </cell>
        </row>
        <row r="621">
          <cell r="G621">
            <v>0</v>
          </cell>
          <cell r="H621">
            <v>0</v>
          </cell>
          <cell r="I621">
            <v>0</v>
          </cell>
          <cell r="J621">
            <v>0</v>
          </cell>
          <cell r="K621">
            <v>0</v>
          </cell>
          <cell r="L621">
            <v>0</v>
          </cell>
          <cell r="M621">
            <v>0</v>
          </cell>
          <cell r="N621">
            <v>0</v>
          </cell>
          <cell r="O621">
            <v>0</v>
          </cell>
          <cell r="P621">
            <v>0</v>
          </cell>
          <cell r="Q621">
            <v>117000</v>
          </cell>
          <cell r="R621">
            <v>115162.48370981448</v>
          </cell>
          <cell r="S621">
            <v>0</v>
          </cell>
          <cell r="T621">
            <v>0</v>
          </cell>
          <cell r="U621">
            <v>36696</v>
          </cell>
          <cell r="V621">
            <v>0</v>
          </cell>
          <cell r="W621">
            <v>0</v>
          </cell>
          <cell r="X621">
            <v>0</v>
          </cell>
          <cell r="Y621">
            <v>34745.894400000005</v>
          </cell>
          <cell r="Z621">
            <v>0</v>
          </cell>
          <cell r="AA621">
            <v>0</v>
          </cell>
          <cell r="AB621">
            <v>0</v>
          </cell>
        </row>
        <row r="625">
          <cell r="G625">
            <v>960</v>
          </cell>
          <cell r="H625">
            <v>0</v>
          </cell>
          <cell r="I625">
            <v>844</v>
          </cell>
          <cell r="J625">
            <v>842</v>
          </cell>
          <cell r="K625">
            <v>162</v>
          </cell>
          <cell r="L625">
            <v>156</v>
          </cell>
          <cell r="M625">
            <v>210</v>
          </cell>
          <cell r="N625">
            <v>210</v>
          </cell>
          <cell r="O625">
            <v>169</v>
          </cell>
          <cell r="P625">
            <v>168</v>
          </cell>
          <cell r="Q625">
            <v>173</v>
          </cell>
          <cell r="R625">
            <v>146</v>
          </cell>
          <cell r="S625">
            <v>142</v>
          </cell>
          <cell r="T625">
            <v>125</v>
          </cell>
          <cell r="U625">
            <v>127</v>
          </cell>
          <cell r="V625">
            <v>110</v>
          </cell>
          <cell r="W625">
            <v>85</v>
          </cell>
          <cell r="X625">
            <v>83</v>
          </cell>
          <cell r="Y625">
            <v>84</v>
          </cell>
          <cell r="Z625">
            <v>69</v>
          </cell>
          <cell r="AA625">
            <v>70</v>
          </cell>
          <cell r="AB625">
            <v>69</v>
          </cell>
        </row>
        <row r="626">
          <cell r="G626">
            <v>7628160</v>
          </cell>
          <cell r="H626">
            <v>0</v>
          </cell>
          <cell r="I626">
            <v>6706424</v>
          </cell>
          <cell r="J626">
            <v>6690532</v>
          </cell>
          <cell r="K626">
            <v>1287252</v>
          </cell>
          <cell r="L626">
            <v>1239576</v>
          </cell>
          <cell r="M626">
            <v>1668660</v>
          </cell>
          <cell r="N626">
            <v>1668660</v>
          </cell>
          <cell r="O626">
            <v>1342874</v>
          </cell>
          <cell r="P626">
            <v>1334928</v>
          </cell>
          <cell r="Q626">
            <v>1374658</v>
          </cell>
          <cell r="R626">
            <v>1112744.1766998919</v>
          </cell>
          <cell r="S626">
            <v>1038065.4400000001</v>
          </cell>
          <cell r="T626">
            <v>876476.57753758598</v>
          </cell>
          <cell r="U626">
            <v>854137.7888000001</v>
          </cell>
          <cell r="V626">
            <v>709595.43717442965</v>
          </cell>
          <cell r="W626">
            <v>525933.66208000004</v>
          </cell>
          <cell r="X626">
            <v>492588.25075126771</v>
          </cell>
          <cell r="Y626">
            <v>478166.51065344003</v>
          </cell>
          <cell r="Z626">
            <v>376740.98985169252</v>
          </cell>
          <cell r="AA626">
            <v>366594.32483430405</v>
          </cell>
          <cell r="AB626">
            <v>346601.71066355711</v>
          </cell>
        </row>
        <row r="628">
          <cell r="G628">
            <v>24551520</v>
          </cell>
          <cell r="H628">
            <v>0</v>
          </cell>
          <cell r="I628">
            <v>28277914</v>
          </cell>
          <cell r="J628">
            <v>28085207</v>
          </cell>
          <cell r="K628">
            <v>4173590</v>
          </cell>
          <cell r="L628">
            <v>4020143</v>
          </cell>
          <cell r="M628">
            <v>5417090</v>
          </cell>
          <cell r="N628">
            <v>5417090</v>
          </cell>
          <cell r="O628">
            <v>1342874</v>
          </cell>
          <cell r="P628">
            <v>1334928</v>
          </cell>
          <cell r="Q628">
            <v>1591658</v>
          </cell>
          <cell r="R628">
            <v>1345456.6386894591</v>
          </cell>
          <cell r="S628">
            <v>1057265.44</v>
          </cell>
          <cell r="T628">
            <v>876476.57753758598</v>
          </cell>
          <cell r="U628">
            <v>909297.7888000001</v>
          </cell>
          <cell r="V628">
            <v>709595.43717442965</v>
          </cell>
          <cell r="W628">
            <v>543720.54208000004</v>
          </cell>
          <cell r="X628">
            <v>492588.25075126771</v>
          </cell>
          <cell r="Y628">
            <v>530076.33465344005</v>
          </cell>
          <cell r="Z628">
            <v>376740.98985169252</v>
          </cell>
          <cell r="AA628">
            <v>383185.14006630407</v>
          </cell>
          <cell r="AB628">
            <v>346601.71066355711</v>
          </cell>
        </row>
        <row r="649">
          <cell r="G649">
            <v>1</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row>
        <row r="650">
          <cell r="G650">
            <v>0</v>
          </cell>
          <cell r="H650">
            <v>0</v>
          </cell>
          <cell r="I650">
            <v>1</v>
          </cell>
          <cell r="J650">
            <v>1</v>
          </cell>
          <cell r="K650">
            <v>0</v>
          </cell>
          <cell r="L650">
            <v>0</v>
          </cell>
          <cell r="M650">
            <v>0</v>
          </cell>
          <cell r="N650">
            <v>0</v>
          </cell>
          <cell r="O650">
            <v>1</v>
          </cell>
          <cell r="P650">
            <v>0</v>
          </cell>
          <cell r="Q650">
            <v>0</v>
          </cell>
          <cell r="R650">
            <v>0</v>
          </cell>
          <cell r="S650">
            <v>0</v>
          </cell>
          <cell r="T650">
            <v>0</v>
          </cell>
          <cell r="U650">
            <v>0</v>
          </cell>
          <cell r="V650">
            <v>1</v>
          </cell>
          <cell r="W650">
            <v>0</v>
          </cell>
          <cell r="X650">
            <v>0</v>
          </cell>
          <cell r="Y650">
            <v>0</v>
          </cell>
          <cell r="Z650">
            <v>0</v>
          </cell>
          <cell r="AA650">
            <v>0</v>
          </cell>
          <cell r="AB650">
            <v>0</v>
          </cell>
        </row>
        <row r="651">
          <cell r="G651">
            <v>2</v>
          </cell>
          <cell r="H651">
            <v>0</v>
          </cell>
          <cell r="I651">
            <v>0</v>
          </cell>
          <cell r="J651">
            <v>0</v>
          </cell>
          <cell r="K651">
            <v>0</v>
          </cell>
          <cell r="L651">
            <v>1</v>
          </cell>
          <cell r="M651">
            <v>0</v>
          </cell>
          <cell r="N651">
            <v>0</v>
          </cell>
          <cell r="O651">
            <v>0</v>
          </cell>
          <cell r="P651">
            <v>0</v>
          </cell>
          <cell r="Q651">
            <v>0</v>
          </cell>
          <cell r="R651">
            <v>0</v>
          </cell>
          <cell r="S651">
            <v>1</v>
          </cell>
          <cell r="T651">
            <v>0</v>
          </cell>
          <cell r="U651">
            <v>0</v>
          </cell>
          <cell r="V651">
            <v>0</v>
          </cell>
          <cell r="W651">
            <v>0</v>
          </cell>
          <cell r="X651">
            <v>0</v>
          </cell>
          <cell r="Y651">
            <v>0</v>
          </cell>
          <cell r="Z651">
            <v>0</v>
          </cell>
          <cell r="AA651">
            <v>0</v>
          </cell>
          <cell r="AB651">
            <v>0</v>
          </cell>
        </row>
        <row r="652">
          <cell r="G652">
            <v>1</v>
          </cell>
          <cell r="H652">
            <v>0</v>
          </cell>
          <cell r="I652">
            <v>0</v>
          </cell>
          <cell r="J652">
            <v>1</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1</v>
          </cell>
        </row>
        <row r="653">
          <cell r="G653">
            <v>4</v>
          </cell>
          <cell r="H653">
            <v>4</v>
          </cell>
          <cell r="I653">
            <v>5</v>
          </cell>
          <cell r="J653">
            <v>7</v>
          </cell>
          <cell r="K653">
            <v>7</v>
          </cell>
          <cell r="L653">
            <v>8</v>
          </cell>
          <cell r="M653">
            <v>8</v>
          </cell>
          <cell r="N653">
            <v>8</v>
          </cell>
          <cell r="O653">
            <v>9</v>
          </cell>
          <cell r="P653">
            <v>9</v>
          </cell>
          <cell r="Q653">
            <v>9</v>
          </cell>
          <cell r="R653">
            <v>9</v>
          </cell>
          <cell r="S653">
            <v>10</v>
          </cell>
          <cell r="T653">
            <v>10</v>
          </cell>
          <cell r="U653">
            <v>10</v>
          </cell>
          <cell r="V653">
            <v>11</v>
          </cell>
          <cell r="W653">
            <v>11</v>
          </cell>
          <cell r="X653">
            <v>11</v>
          </cell>
          <cell r="Y653">
            <v>11</v>
          </cell>
          <cell r="Z653">
            <v>11</v>
          </cell>
          <cell r="AA653">
            <v>11</v>
          </cell>
          <cell r="AB653">
            <v>12</v>
          </cell>
        </row>
        <row r="654">
          <cell r="G654">
            <v>4</v>
          </cell>
          <cell r="H654">
            <v>0</v>
          </cell>
          <cell r="I654">
            <v>1</v>
          </cell>
          <cell r="J654">
            <v>2</v>
          </cell>
          <cell r="K654">
            <v>0</v>
          </cell>
          <cell r="L654">
            <v>1</v>
          </cell>
          <cell r="M654">
            <v>0</v>
          </cell>
          <cell r="N654">
            <v>0</v>
          </cell>
          <cell r="O654">
            <v>1</v>
          </cell>
          <cell r="P654">
            <v>0</v>
          </cell>
          <cell r="Q654">
            <v>0</v>
          </cell>
          <cell r="R654">
            <v>0</v>
          </cell>
          <cell r="S654">
            <v>1</v>
          </cell>
          <cell r="T654">
            <v>0</v>
          </cell>
          <cell r="U654">
            <v>0</v>
          </cell>
          <cell r="V654">
            <v>1</v>
          </cell>
          <cell r="W654">
            <v>0</v>
          </cell>
          <cell r="X654">
            <v>0</v>
          </cell>
          <cell r="Y654">
            <v>0</v>
          </cell>
          <cell r="Z654">
            <v>0</v>
          </cell>
          <cell r="AA654">
            <v>0</v>
          </cell>
          <cell r="AB654">
            <v>1</v>
          </cell>
        </row>
        <row r="655">
          <cell r="G655">
            <v>960</v>
          </cell>
          <cell r="H655">
            <v>0</v>
          </cell>
          <cell r="I655">
            <v>844</v>
          </cell>
          <cell r="J655">
            <v>842</v>
          </cell>
          <cell r="K655">
            <v>162</v>
          </cell>
          <cell r="L655">
            <v>156</v>
          </cell>
          <cell r="M655">
            <v>210</v>
          </cell>
          <cell r="N655">
            <v>210</v>
          </cell>
          <cell r="O655">
            <v>169</v>
          </cell>
          <cell r="P655">
            <v>168</v>
          </cell>
          <cell r="Q655">
            <v>173</v>
          </cell>
          <cell r="R655">
            <v>146</v>
          </cell>
          <cell r="S655">
            <v>142</v>
          </cell>
          <cell r="T655">
            <v>125</v>
          </cell>
          <cell r="U655">
            <v>127</v>
          </cell>
          <cell r="V655">
            <v>110</v>
          </cell>
          <cell r="W655">
            <v>85</v>
          </cell>
          <cell r="X655">
            <v>83</v>
          </cell>
          <cell r="Y655">
            <v>84</v>
          </cell>
          <cell r="Z655">
            <v>69</v>
          </cell>
          <cell r="AA655">
            <v>70</v>
          </cell>
          <cell r="AB655">
            <v>69</v>
          </cell>
        </row>
        <row r="656">
          <cell r="G656">
            <v>4613867.1016825</v>
          </cell>
          <cell r="H656">
            <v>0</v>
          </cell>
          <cell r="I656">
            <v>3193058</v>
          </cell>
          <cell r="J656">
            <v>3434631.1016825</v>
          </cell>
          <cell r="K656">
            <v>334854</v>
          </cell>
          <cell r="L656">
            <v>790117</v>
          </cell>
          <cell r="M656">
            <v>434070</v>
          </cell>
          <cell r="N656">
            <v>434070</v>
          </cell>
          <cell r="O656">
            <v>1797833</v>
          </cell>
          <cell r="P656">
            <v>347256</v>
          </cell>
          <cell r="Q656">
            <v>357591</v>
          </cell>
          <cell r="R656">
            <v>301782</v>
          </cell>
          <cell r="S656">
            <v>723765.8</v>
          </cell>
          <cell r="T656">
            <v>258375</v>
          </cell>
          <cell r="U656">
            <v>262509</v>
          </cell>
          <cell r="V656">
            <v>1403325.9832294502</v>
          </cell>
          <cell r="W656">
            <v>175695</v>
          </cell>
          <cell r="X656">
            <v>171561</v>
          </cell>
          <cell r="Y656">
            <v>173628</v>
          </cell>
          <cell r="Z656">
            <v>142623</v>
          </cell>
          <cell r="AA656">
            <v>144690</v>
          </cell>
          <cell r="AB656">
            <v>297951.36093876249</v>
          </cell>
        </row>
        <row r="657">
          <cell r="G657">
            <v>339551</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row>
        <row r="658">
          <cell r="G658">
            <v>29504938.101682499</v>
          </cell>
          <cell r="H658">
            <v>0</v>
          </cell>
          <cell r="I658">
            <v>31470972</v>
          </cell>
          <cell r="J658">
            <v>31519838.101682499</v>
          </cell>
          <cell r="K658">
            <v>4508444</v>
          </cell>
          <cell r="L658">
            <v>4810260</v>
          </cell>
          <cell r="M658">
            <v>5851160</v>
          </cell>
          <cell r="N658">
            <v>5851160</v>
          </cell>
          <cell r="O658">
            <v>3140707</v>
          </cell>
          <cell r="P658">
            <v>1682184</v>
          </cell>
          <cell r="Q658">
            <v>1949249</v>
          </cell>
          <cell r="R658">
            <v>1647238.6386894591</v>
          </cell>
          <cell r="S658">
            <v>1781031.24</v>
          </cell>
          <cell r="T658">
            <v>1134851.577537586</v>
          </cell>
          <cell r="U658">
            <v>1171806.7888000002</v>
          </cell>
          <cell r="V658">
            <v>2112921.4204038801</v>
          </cell>
          <cell r="W658">
            <v>719415.54208000004</v>
          </cell>
          <cell r="X658">
            <v>664149.25075126765</v>
          </cell>
          <cell r="Y658">
            <v>703704.33465344005</v>
          </cell>
          <cell r="Z658">
            <v>519363.98985169252</v>
          </cell>
          <cell r="AA658">
            <v>527875.14006630401</v>
          </cell>
          <cell r="AB658">
            <v>644553.0716023196</v>
          </cell>
        </row>
        <row r="675">
          <cell r="G675">
            <v>300</v>
          </cell>
          <cell r="H675">
            <v>550</v>
          </cell>
          <cell r="I675">
            <v>800</v>
          </cell>
          <cell r="J675">
            <v>800</v>
          </cell>
          <cell r="K675">
            <v>1050</v>
          </cell>
          <cell r="L675">
            <v>1050</v>
          </cell>
          <cell r="M675">
            <v>1050</v>
          </cell>
          <cell r="N675">
            <v>1300</v>
          </cell>
          <cell r="O675">
            <v>1300</v>
          </cell>
          <cell r="P675">
            <v>1300</v>
          </cell>
          <cell r="Q675">
            <v>1300</v>
          </cell>
          <cell r="R675">
            <v>1300</v>
          </cell>
          <cell r="S675">
            <v>1550</v>
          </cell>
          <cell r="T675">
            <v>1800</v>
          </cell>
          <cell r="U675">
            <v>1800</v>
          </cell>
          <cell r="V675">
            <v>1800</v>
          </cell>
          <cell r="W675">
            <v>1800</v>
          </cell>
          <cell r="X675">
            <v>1800</v>
          </cell>
          <cell r="Y675">
            <v>1800</v>
          </cell>
          <cell r="Z675">
            <v>1800</v>
          </cell>
          <cell r="AA675">
            <v>1800</v>
          </cell>
          <cell r="AB675">
            <v>1800</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row>
        <row r="678">
          <cell r="G678">
            <v>5000</v>
          </cell>
          <cell r="H678">
            <v>5024.9378105604446</v>
          </cell>
          <cell r="I678">
            <v>5049.9999999999991</v>
          </cell>
          <cell r="J678">
            <v>5075.1871886660483</v>
          </cell>
          <cell r="K678">
            <v>5100.4999999999982</v>
          </cell>
          <cell r="L678">
            <v>5125.9390605527078</v>
          </cell>
          <cell r="M678">
            <v>5151.5049999999974</v>
          </cell>
          <cell r="N678">
            <v>5177.1984511582341</v>
          </cell>
          <cell r="O678">
            <v>5203.0200499999964</v>
          </cell>
          <cell r="P678">
            <v>5228.9704356698157</v>
          </cell>
          <cell r="Q678">
            <v>5255.0502504999959</v>
          </cell>
          <cell r="R678">
            <v>5281.260140026513</v>
          </cell>
          <cell r="S678">
            <v>5307.6007530049947</v>
          </cell>
          <cell r="T678">
            <v>5334.0727414267767</v>
          </cell>
          <cell r="U678">
            <v>5360.6767605350433</v>
          </cell>
          <cell r="V678">
            <v>5387.4134688410441</v>
          </cell>
          <cell r="W678">
            <v>5414.2835281403932</v>
          </cell>
          <cell r="X678">
            <v>5441.2876035294539</v>
          </cell>
          <cell r="Y678">
            <v>5468.4263634217969</v>
          </cell>
          <cell r="Z678">
            <v>5495.7004795647481</v>
          </cell>
          <cell r="AA678">
            <v>5523.110627056014</v>
          </cell>
          <cell r="AB678">
            <v>5550.6574843603948</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row>
        <row r="683">
          <cell r="G683">
            <v>2</v>
          </cell>
          <cell r="H683">
            <v>2</v>
          </cell>
          <cell r="I683">
            <v>2</v>
          </cell>
          <cell r="J683">
            <v>2</v>
          </cell>
          <cell r="K683">
            <v>3</v>
          </cell>
          <cell r="L683">
            <v>4</v>
          </cell>
          <cell r="M683">
            <v>4</v>
          </cell>
          <cell r="N683">
            <v>4</v>
          </cell>
          <cell r="O683">
            <v>4</v>
          </cell>
          <cell r="P683">
            <v>4</v>
          </cell>
          <cell r="Q683">
            <v>4</v>
          </cell>
          <cell r="R683">
            <v>4</v>
          </cell>
          <cell r="S683">
            <v>4</v>
          </cell>
          <cell r="T683">
            <v>4</v>
          </cell>
          <cell r="U683">
            <v>4</v>
          </cell>
          <cell r="V683">
            <v>4</v>
          </cell>
          <cell r="W683">
            <v>4</v>
          </cell>
          <cell r="X683">
            <v>4</v>
          </cell>
          <cell r="Y683">
            <v>4</v>
          </cell>
          <cell r="Z683">
            <v>4</v>
          </cell>
          <cell r="AA683">
            <v>4</v>
          </cell>
          <cell r="AB683">
            <v>4</v>
          </cell>
        </row>
        <row r="684">
          <cell r="G684">
            <v>500</v>
          </cell>
          <cell r="H684">
            <v>500</v>
          </cell>
          <cell r="I684">
            <v>500</v>
          </cell>
          <cell r="J684">
            <v>500</v>
          </cell>
          <cell r="K684">
            <v>750</v>
          </cell>
          <cell r="L684">
            <v>1000</v>
          </cell>
          <cell r="M684">
            <v>1000</v>
          </cell>
          <cell r="N684">
            <v>1000</v>
          </cell>
          <cell r="O684">
            <v>1000</v>
          </cell>
          <cell r="P684">
            <v>1000</v>
          </cell>
          <cell r="Q684">
            <v>1000</v>
          </cell>
          <cell r="R684">
            <v>1000</v>
          </cell>
          <cell r="S684">
            <v>1000</v>
          </cell>
          <cell r="T684">
            <v>1000</v>
          </cell>
          <cell r="U684">
            <v>1000</v>
          </cell>
          <cell r="V684">
            <v>1000</v>
          </cell>
          <cell r="W684">
            <v>1000</v>
          </cell>
          <cell r="X684">
            <v>1000</v>
          </cell>
          <cell r="Y684">
            <v>1000</v>
          </cell>
          <cell r="Z684">
            <v>1000</v>
          </cell>
          <cell r="AA684">
            <v>1000</v>
          </cell>
          <cell r="AB684">
            <v>1000</v>
          </cell>
        </row>
        <row r="686">
          <cell r="G686">
            <v>150000</v>
          </cell>
          <cell r="H686">
            <v>150000</v>
          </cell>
          <cell r="I686">
            <v>150000</v>
          </cell>
          <cell r="J686">
            <v>150000</v>
          </cell>
          <cell r="K686">
            <v>150000</v>
          </cell>
          <cell r="L686">
            <v>150000</v>
          </cell>
          <cell r="M686">
            <v>150000</v>
          </cell>
          <cell r="N686">
            <v>150000</v>
          </cell>
          <cell r="O686">
            <v>150000</v>
          </cell>
          <cell r="P686">
            <v>150000</v>
          </cell>
          <cell r="Q686">
            <v>150000</v>
          </cell>
          <cell r="R686">
            <v>150000</v>
          </cell>
          <cell r="S686">
            <v>150000</v>
          </cell>
          <cell r="T686">
            <v>150000</v>
          </cell>
          <cell r="U686">
            <v>150000</v>
          </cell>
          <cell r="V686">
            <v>150000</v>
          </cell>
          <cell r="W686">
            <v>150000</v>
          </cell>
          <cell r="X686">
            <v>150000</v>
          </cell>
          <cell r="Y686">
            <v>150000</v>
          </cell>
          <cell r="Z686">
            <v>150000</v>
          </cell>
          <cell r="AA686">
            <v>150000</v>
          </cell>
          <cell r="AB686">
            <v>150000</v>
          </cell>
        </row>
        <row r="688">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row>
        <row r="691">
          <cell r="G691">
            <v>1</v>
          </cell>
          <cell r="H691">
            <v>1</v>
          </cell>
          <cell r="I691">
            <v>1</v>
          </cell>
          <cell r="J691">
            <v>1</v>
          </cell>
          <cell r="K691">
            <v>1</v>
          </cell>
          <cell r="L691">
            <v>1</v>
          </cell>
          <cell r="M691">
            <v>1</v>
          </cell>
          <cell r="N691">
            <v>1</v>
          </cell>
          <cell r="O691">
            <v>1</v>
          </cell>
          <cell r="P691">
            <v>1</v>
          </cell>
          <cell r="Q691">
            <v>1</v>
          </cell>
          <cell r="R691">
            <v>0.98994949366116658</v>
          </cell>
          <cell r="S691">
            <v>0.98000000000000009</v>
          </cell>
          <cell r="T691">
            <v>0.97015050378794332</v>
          </cell>
          <cell r="U691">
            <v>0.96040000000000014</v>
          </cell>
          <cell r="V691">
            <v>0.95074749371218448</v>
          </cell>
          <cell r="W691">
            <v>0.94119200000000014</v>
          </cell>
          <cell r="X691">
            <v>0.9317325438379408</v>
          </cell>
          <cell r="Y691">
            <v>0.92236816000000021</v>
          </cell>
          <cell r="Z691">
            <v>0.91309789296118204</v>
          </cell>
          <cell r="AA691">
            <v>0.90392079680000026</v>
          </cell>
          <cell r="AB691">
            <v>0.89483593510195847</v>
          </cell>
        </row>
        <row r="694">
          <cell r="G694">
            <v>0.9</v>
          </cell>
          <cell r="H694">
            <v>0.9</v>
          </cell>
          <cell r="I694">
            <v>0.9</v>
          </cell>
          <cell r="J694">
            <v>0.9</v>
          </cell>
          <cell r="K694">
            <v>0.9</v>
          </cell>
          <cell r="L694">
            <v>0.9</v>
          </cell>
          <cell r="M694">
            <v>0.9</v>
          </cell>
          <cell r="N694">
            <v>0.9</v>
          </cell>
          <cell r="O694">
            <v>0.9</v>
          </cell>
          <cell r="P694">
            <v>0.9</v>
          </cell>
          <cell r="Q694">
            <v>0.9</v>
          </cell>
          <cell r="R694">
            <v>0.9</v>
          </cell>
          <cell r="S694">
            <v>0.9</v>
          </cell>
          <cell r="T694">
            <v>0.9</v>
          </cell>
          <cell r="U694">
            <v>0.9</v>
          </cell>
          <cell r="V694">
            <v>0.9</v>
          </cell>
          <cell r="W694">
            <v>0.9</v>
          </cell>
          <cell r="X694">
            <v>0.9</v>
          </cell>
          <cell r="Y694">
            <v>0.9</v>
          </cell>
          <cell r="Z694">
            <v>0.9</v>
          </cell>
          <cell r="AA694">
            <v>0.9</v>
          </cell>
          <cell r="AB694">
            <v>0.9</v>
          </cell>
        </row>
        <row r="695">
          <cell r="G695">
            <v>0.9</v>
          </cell>
          <cell r="H695">
            <v>0.9</v>
          </cell>
          <cell r="I695">
            <v>0.9</v>
          </cell>
          <cell r="J695">
            <v>0.9</v>
          </cell>
          <cell r="K695">
            <v>0.9</v>
          </cell>
          <cell r="L695">
            <v>0.9</v>
          </cell>
          <cell r="M695">
            <v>0.9</v>
          </cell>
          <cell r="N695">
            <v>0.9</v>
          </cell>
          <cell r="O695">
            <v>0.9</v>
          </cell>
          <cell r="P695">
            <v>0.9</v>
          </cell>
          <cell r="Q695">
            <v>0.9</v>
          </cell>
          <cell r="R695">
            <v>0.9</v>
          </cell>
          <cell r="S695">
            <v>0.9</v>
          </cell>
          <cell r="T695">
            <v>0.9</v>
          </cell>
          <cell r="U695">
            <v>0.9</v>
          </cell>
          <cell r="V695">
            <v>0.9</v>
          </cell>
          <cell r="W695">
            <v>0.9</v>
          </cell>
          <cell r="X695">
            <v>0.9</v>
          </cell>
          <cell r="Y695">
            <v>0.9</v>
          </cell>
          <cell r="Z695">
            <v>0.9</v>
          </cell>
          <cell r="AA695">
            <v>0.9</v>
          </cell>
          <cell r="AB695">
            <v>0.9</v>
          </cell>
        </row>
        <row r="696">
          <cell r="G696">
            <v>16</v>
          </cell>
          <cell r="H696">
            <v>16</v>
          </cell>
          <cell r="I696">
            <v>33</v>
          </cell>
          <cell r="J696">
            <v>50</v>
          </cell>
          <cell r="K696">
            <v>53</v>
          </cell>
          <cell r="L696">
            <v>55</v>
          </cell>
          <cell r="M696">
            <v>59</v>
          </cell>
          <cell r="N696">
            <v>62</v>
          </cell>
          <cell r="O696">
            <v>62</v>
          </cell>
          <cell r="P696">
            <v>62</v>
          </cell>
          <cell r="Q696">
            <v>62</v>
          </cell>
          <cell r="R696">
            <v>62</v>
          </cell>
          <cell r="S696">
            <v>62</v>
          </cell>
          <cell r="T696">
            <v>62</v>
          </cell>
          <cell r="U696">
            <v>62</v>
          </cell>
          <cell r="V696">
            <v>62</v>
          </cell>
          <cell r="W696">
            <v>62</v>
          </cell>
          <cell r="X696">
            <v>62</v>
          </cell>
          <cell r="Y696">
            <v>62</v>
          </cell>
          <cell r="Z696">
            <v>62</v>
          </cell>
          <cell r="AA696">
            <v>62</v>
          </cell>
          <cell r="AB696">
            <v>62</v>
          </cell>
        </row>
        <row r="697">
          <cell r="G697">
            <v>0</v>
          </cell>
          <cell r="H697">
            <v>0</v>
          </cell>
          <cell r="I697">
            <v>0</v>
          </cell>
          <cell r="J697">
            <v>0</v>
          </cell>
          <cell r="K697">
            <v>0</v>
          </cell>
          <cell r="L697">
            <v>0</v>
          </cell>
          <cell r="M697">
            <v>0</v>
          </cell>
          <cell r="N697">
            <v>0</v>
          </cell>
          <cell r="O697">
            <v>0</v>
          </cell>
          <cell r="P697">
            <v>0</v>
          </cell>
          <cell r="Q697">
            <v>0</v>
          </cell>
          <cell r="R697">
            <v>1</v>
          </cell>
          <cell r="S697">
            <v>1</v>
          </cell>
          <cell r="T697">
            <v>1</v>
          </cell>
          <cell r="U697">
            <v>2</v>
          </cell>
          <cell r="V697">
            <v>2</v>
          </cell>
          <cell r="W697">
            <v>2</v>
          </cell>
          <cell r="X697">
            <v>2</v>
          </cell>
          <cell r="Y697">
            <v>2</v>
          </cell>
          <cell r="Z697">
            <v>2</v>
          </cell>
          <cell r="AA697">
            <v>2</v>
          </cell>
          <cell r="AB697">
            <v>2</v>
          </cell>
        </row>
        <row r="707">
          <cell r="G707">
            <v>2723472</v>
          </cell>
          <cell r="H707">
            <v>0</v>
          </cell>
          <cell r="I707">
            <v>2958004.5933734938</v>
          </cell>
          <cell r="J707">
            <v>2947344.7673956258</v>
          </cell>
          <cell r="K707">
            <v>461020.43320754712</v>
          </cell>
          <cell r="L707">
            <v>462565.71798561158</v>
          </cell>
          <cell r="M707">
            <v>600290.93959390861</v>
          </cell>
          <cell r="N707">
            <v>622231.65750798723</v>
          </cell>
          <cell r="O707">
            <v>0</v>
          </cell>
          <cell r="P707">
            <v>0</v>
          </cell>
          <cell r="Q707">
            <v>155557.91437699681</v>
          </cell>
          <cell r="R707">
            <v>153994.47857249511</v>
          </cell>
          <cell r="S707">
            <v>19055.844511182113</v>
          </cell>
          <cell r="T707">
            <v>0</v>
          </cell>
          <cell r="U707">
            <v>18674.727620958474</v>
          </cell>
          <cell r="V707">
            <v>0</v>
          </cell>
          <cell r="W707">
            <v>18301.233068539299</v>
          </cell>
          <cell r="X707">
            <v>0</v>
          </cell>
          <cell r="Y707">
            <v>35870.416814337033</v>
          </cell>
          <cell r="Z707">
            <v>0</v>
          </cell>
          <cell r="AA707">
            <v>17576.504239025151</v>
          </cell>
          <cell r="AB707">
            <v>0</v>
          </cell>
        </row>
        <row r="827">
          <cell r="G827">
            <v>0</v>
          </cell>
          <cell r="H827">
            <v>20</v>
          </cell>
          <cell r="I827">
            <v>118</v>
          </cell>
          <cell r="J827">
            <v>206</v>
          </cell>
          <cell r="K827">
            <v>277</v>
          </cell>
          <cell r="L827">
            <v>295</v>
          </cell>
          <cell r="M827">
            <v>349</v>
          </cell>
          <cell r="N827">
            <v>402</v>
          </cell>
          <cell r="O827">
            <v>446</v>
          </cell>
          <cell r="P827">
            <v>484</v>
          </cell>
          <cell r="Q827">
            <v>524</v>
          </cell>
          <cell r="R827">
            <v>562</v>
          </cell>
          <cell r="S827">
            <v>598</v>
          </cell>
          <cell r="T827">
            <v>632</v>
          </cell>
          <cell r="U827">
            <v>661</v>
          </cell>
          <cell r="V827">
            <v>687</v>
          </cell>
          <cell r="W827">
            <v>715</v>
          </cell>
          <cell r="X827">
            <v>741</v>
          </cell>
          <cell r="Y827">
            <v>769</v>
          </cell>
          <cell r="Z827">
            <v>787</v>
          </cell>
          <cell r="AA827">
            <v>815</v>
          </cell>
          <cell r="AB827">
            <v>833</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row>
        <row r="843">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row>
        <row r="860">
          <cell r="G860">
            <v>2723472</v>
          </cell>
          <cell r="H860">
            <v>0</v>
          </cell>
          <cell r="I860">
            <v>2958004.5933734938</v>
          </cell>
          <cell r="J860">
            <v>2947344.7673956258</v>
          </cell>
          <cell r="K860">
            <v>461020.43320754712</v>
          </cell>
          <cell r="L860">
            <v>462565.71798561158</v>
          </cell>
          <cell r="M860">
            <v>600290.93959390861</v>
          </cell>
          <cell r="N860">
            <v>622231.65750798723</v>
          </cell>
          <cell r="O860">
            <v>0</v>
          </cell>
          <cell r="P860">
            <v>0</v>
          </cell>
          <cell r="Q860">
            <v>155557.91437699681</v>
          </cell>
          <cell r="R860">
            <v>153994.47857249511</v>
          </cell>
          <cell r="S860">
            <v>19055.844511182113</v>
          </cell>
          <cell r="T860">
            <v>0</v>
          </cell>
          <cell r="U860">
            <v>18674.727620958474</v>
          </cell>
          <cell r="V860">
            <v>0</v>
          </cell>
          <cell r="W860">
            <v>18301.233068539299</v>
          </cell>
          <cell r="X860">
            <v>0</v>
          </cell>
          <cell r="Y860">
            <v>35870.416814337033</v>
          </cell>
          <cell r="Z860">
            <v>0</v>
          </cell>
          <cell r="AA860">
            <v>17576.504239025151</v>
          </cell>
          <cell r="AB860">
            <v>0</v>
          </cell>
        </row>
        <row r="864">
          <cell r="G864">
            <v>12394880</v>
          </cell>
          <cell r="H864">
            <v>0</v>
          </cell>
          <cell r="I864">
            <v>16664222</v>
          </cell>
          <cell r="J864">
            <v>16515696</v>
          </cell>
          <cell r="K864">
            <v>2091636</v>
          </cell>
          <cell r="L864">
            <v>2014168</v>
          </cell>
          <cell r="M864">
            <v>2711380</v>
          </cell>
          <cell r="N864">
            <v>2711380</v>
          </cell>
          <cell r="O864">
            <v>0</v>
          </cell>
          <cell r="P864">
            <v>0</v>
          </cell>
          <cell r="Q864">
            <v>122000</v>
          </cell>
          <cell r="R864">
            <v>132000</v>
          </cell>
          <cell r="S864">
            <v>10000</v>
          </cell>
          <cell r="T864">
            <v>0</v>
          </cell>
          <cell r="U864">
            <v>34000</v>
          </cell>
          <cell r="V864">
            <v>0</v>
          </cell>
          <cell r="W864">
            <v>10000</v>
          </cell>
          <cell r="X864">
            <v>0</v>
          </cell>
          <cell r="Y864">
            <v>34000</v>
          </cell>
          <cell r="Z864">
            <v>0</v>
          </cell>
          <cell r="AA864">
            <v>10000</v>
          </cell>
          <cell r="AB864">
            <v>0</v>
          </cell>
        </row>
        <row r="866">
          <cell r="G866">
            <v>428144.95101682498</v>
          </cell>
          <cell r="H866">
            <v>116775.96842666231</v>
          </cell>
          <cell r="I866">
            <v>402646.26174901525</v>
          </cell>
          <cell r="J866">
            <v>353727.37317921402</v>
          </cell>
          <cell r="K866">
            <v>123962.14229647579</v>
          </cell>
          <cell r="L866">
            <v>57168.422750829312</v>
          </cell>
          <cell r="M866">
            <v>68394.155180081099</v>
          </cell>
          <cell r="N866">
            <v>94519.531608791905</v>
          </cell>
          <cell r="O866">
            <v>36263.654483563128</v>
          </cell>
          <cell r="P866">
            <v>20567.180714015303</v>
          </cell>
          <cell r="Q866">
            <v>23659.319390328281</v>
          </cell>
          <cell r="R866">
            <v>20443.916827756162</v>
          </cell>
          <cell r="S866">
            <v>45148.653247856273</v>
          </cell>
          <cell r="T866">
            <v>36162.020767681839</v>
          </cell>
          <cell r="U866">
            <v>14011.380049165977</v>
          </cell>
          <cell r="V866">
            <v>24384.392504572636</v>
          </cell>
          <cell r="W866">
            <v>9135.9411242309106</v>
          </cell>
          <cell r="X866">
            <v>8352.8299990523537</v>
          </cell>
          <cell r="Y866">
            <v>9008.2787374126619</v>
          </cell>
          <cell r="Z866">
            <v>6705.1802689879714</v>
          </cell>
          <cell r="AA866">
            <v>6932.4461019804594</v>
          </cell>
          <cell r="AB866">
            <v>9166.9638038316043</v>
          </cell>
        </row>
        <row r="870">
          <cell r="Z870">
            <v>0.1</v>
          </cell>
          <cell r="AA870">
            <v>0.1</v>
          </cell>
          <cell r="AB870">
            <v>0.1</v>
          </cell>
        </row>
        <row r="892">
          <cell r="G892">
            <v>30847760.052699327</v>
          </cell>
          <cell r="H892">
            <v>11794372.811092893</v>
          </cell>
          <cell r="I892">
            <v>24003050.436650537</v>
          </cell>
          <cell r="J892">
            <v>19210768.691100612</v>
          </cell>
          <cell r="K892">
            <v>10428540.371944055</v>
          </cell>
          <cell r="L892">
            <v>3759842.6978337606</v>
          </cell>
          <cell r="M892">
            <v>4196429.67318819</v>
          </cell>
          <cell r="N892">
            <v>6835092.692487983</v>
          </cell>
          <cell r="O892">
            <v>3662629.102839876</v>
          </cell>
          <cell r="P892">
            <v>2077285.2521155458</v>
          </cell>
          <cell r="Q892">
            <v>2267591.2584231561</v>
          </cell>
          <cell r="R892">
            <v>1932835.5996033724</v>
          </cell>
          <cell r="S892">
            <v>4550013.978033484</v>
          </cell>
          <cell r="T892">
            <v>3652364.0975358658</v>
          </cell>
          <cell r="U892">
            <v>1381149.3849657637</v>
          </cell>
          <cell r="V892">
            <v>2462823.6429618364</v>
          </cell>
          <cell r="W892">
            <v>912730.05354732182</v>
          </cell>
          <cell r="X892">
            <v>843635.8299042877</v>
          </cell>
          <cell r="Y892">
            <v>875836.15247867873</v>
          </cell>
          <cell r="Z892">
            <v>677223.20716778515</v>
          </cell>
          <cell r="AA892">
            <v>690177.05630002648</v>
          </cell>
          <cell r="AB892">
            <v>925863.34418699204</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3084776.005269933</v>
          </cell>
          <cell r="AA897">
            <v>4264213.2863792218</v>
          </cell>
          <cell r="AB897">
            <v>6664518.3300442751</v>
          </cell>
        </row>
        <row r="900">
          <cell r="O900">
            <v>4200000</v>
          </cell>
          <cell r="P900">
            <v>4200000</v>
          </cell>
          <cell r="Q900">
            <v>4200000</v>
          </cell>
          <cell r="R900">
            <v>5700000</v>
          </cell>
          <cell r="S900">
            <v>2600000</v>
          </cell>
          <cell r="T900">
            <v>3000000</v>
          </cell>
          <cell r="U900">
            <v>4500000</v>
          </cell>
          <cell r="V900">
            <v>6100000</v>
          </cell>
          <cell r="W900">
            <v>7000000</v>
          </cell>
          <cell r="X900">
            <v>6000000</v>
          </cell>
          <cell r="Y900">
            <v>5000000</v>
          </cell>
          <cell r="Z900">
            <v>4700000</v>
          </cell>
          <cell r="AA900">
            <v>500000</v>
          </cell>
          <cell r="AB900">
            <v>1000000</v>
          </cell>
          <cell r="AE900">
            <v>0</v>
          </cell>
          <cell r="AF900">
            <v>0</v>
          </cell>
          <cell r="AG900">
            <v>0</v>
          </cell>
          <cell r="AH900">
            <v>0</v>
          </cell>
          <cell r="AI900">
            <v>8400000</v>
          </cell>
          <cell r="AJ900">
            <v>9900000</v>
          </cell>
          <cell r="AK900">
            <v>5600000</v>
          </cell>
          <cell r="AL900">
            <v>10600000</v>
          </cell>
          <cell r="AM900">
            <v>13000000</v>
          </cell>
          <cell r="AN900">
            <v>9700000</v>
          </cell>
          <cell r="AO900">
            <v>1500000</v>
          </cell>
        </row>
        <row r="906">
          <cell r="G906">
            <v>2776298.4047429394</v>
          </cell>
          <cell r="H906">
            <v>1061493.5529983602</v>
          </cell>
          <cell r="I906">
            <v>2160274.5392985484</v>
          </cell>
          <cell r="J906">
            <v>1728969.1821990551</v>
          </cell>
          <cell r="K906">
            <v>938568.63347496488</v>
          </cell>
          <cell r="L906">
            <v>338385.84280503844</v>
          </cell>
          <cell r="M906">
            <v>377678.67058693711</v>
          </cell>
          <cell r="N906">
            <v>615158.34232391848</v>
          </cell>
          <cell r="O906">
            <v>329636.6192555888</v>
          </cell>
          <cell r="P906">
            <v>186955.67269039911</v>
          </cell>
          <cell r="Q906">
            <v>204083.21325808406</v>
          </cell>
          <cell r="R906">
            <v>173955.20396430351</v>
          </cell>
          <cell r="S906">
            <v>409501.25802301354</v>
          </cell>
          <cell r="T906">
            <v>328712.76877822791</v>
          </cell>
          <cell r="U906">
            <v>124303.44464691872</v>
          </cell>
          <cell r="V906">
            <v>221654.12786656528</v>
          </cell>
          <cell r="W906">
            <v>82145.704819258957</v>
          </cell>
          <cell r="X906">
            <v>75927.224691385883</v>
          </cell>
          <cell r="Y906">
            <v>78825.253723081085</v>
          </cell>
          <cell r="Z906">
            <v>338579.92911939463</v>
          </cell>
          <cell r="AA906">
            <v>445895.13084113231</v>
          </cell>
          <cell r="AB906">
            <v>683134.35068081401</v>
          </cell>
        </row>
        <row r="911">
          <cell r="G911">
            <v>1542388.0026349663</v>
          </cell>
          <cell r="H911">
            <v>589718.64055464463</v>
          </cell>
          <cell r="I911">
            <v>1200152.5218325269</v>
          </cell>
          <cell r="J911">
            <v>960538.43455503066</v>
          </cell>
          <cell r="K911">
            <v>521427.01859720278</v>
          </cell>
          <cell r="L911">
            <v>187992.13489168801</v>
          </cell>
          <cell r="M911">
            <v>209821.48365940957</v>
          </cell>
          <cell r="N911">
            <v>341754.63462439913</v>
          </cell>
          <cell r="O911">
            <v>183131.45514199382</v>
          </cell>
          <cell r="P911">
            <v>103864.2626057773</v>
          </cell>
          <cell r="Q911">
            <v>113379.56292115781</v>
          </cell>
          <cell r="R911">
            <v>96641.77998016862</v>
          </cell>
          <cell r="S911">
            <v>227500.69890167416</v>
          </cell>
          <cell r="T911">
            <v>182618.20487679332</v>
          </cell>
          <cell r="U911">
            <v>69057.46924828818</v>
          </cell>
          <cell r="V911">
            <v>123141.18214809183</v>
          </cell>
          <cell r="W911">
            <v>45636.502677366094</v>
          </cell>
          <cell r="X911">
            <v>42181.791495214391</v>
          </cell>
          <cell r="Y911">
            <v>43791.807623933943</v>
          </cell>
          <cell r="Z911">
            <v>188099.96062188593</v>
          </cell>
          <cell r="AA911">
            <v>247719.51713396248</v>
          </cell>
          <cell r="AB911">
            <v>379519.08371156338</v>
          </cell>
        </row>
        <row r="915">
          <cell r="G915">
            <v>0</v>
          </cell>
        </row>
        <row r="934">
          <cell r="G934">
            <v>47225475.460077234</v>
          </cell>
          <cell r="H934">
            <v>13447655.504645897</v>
          </cell>
          <cell r="I934">
            <v>44036395.850281604</v>
          </cell>
          <cell r="J934">
            <v>38427048.043604702</v>
          </cell>
          <cell r="K934">
            <v>13991358.517123722</v>
          </cell>
          <cell r="L934">
            <v>6312396.4653528789</v>
          </cell>
          <cell r="M934">
            <v>7507225.3911250336</v>
          </cell>
          <cell r="N934">
            <v>10515983.259823557</v>
          </cell>
          <cell r="O934">
            <v>8387525.1723404927</v>
          </cell>
          <cell r="P934">
            <v>6580409.1467294209</v>
          </cell>
          <cell r="Q934">
            <v>6919701.9579383563</v>
          </cell>
          <cell r="R934">
            <v>8047955.9607391618</v>
          </cell>
          <cell r="S934">
            <v>7810115.2759334547</v>
          </cell>
          <cell r="T934">
            <v>7176555.5252597835</v>
          </cell>
          <cell r="U934">
            <v>6121987.884011182</v>
          </cell>
          <cell r="V934">
            <v>8921202.2897543218</v>
          </cell>
          <cell r="W934">
            <v>8064436.6324524162</v>
          </cell>
          <cell r="X934">
            <v>6975867.6764350114</v>
          </cell>
          <cell r="Y934">
            <v>6046448.1392912278</v>
          </cell>
          <cell r="Z934">
            <v>9003055.5986892786</v>
          </cell>
          <cell r="AA934">
            <v>6172799.7948887125</v>
          </cell>
          <cell r="AB934">
            <v>9668131.9098928999</v>
          </cell>
        </row>
        <row r="935">
          <cell r="G935">
            <v>47225475.460077234</v>
          </cell>
          <cell r="H935">
            <v>60673130.964723133</v>
          </cell>
          <cell r="I935">
            <v>104709526.81500474</v>
          </cell>
          <cell r="J935">
            <v>143136574.85860944</v>
          </cell>
          <cell r="K935">
            <v>157127933.37573317</v>
          </cell>
          <cell r="L935">
            <v>163440329.84108606</v>
          </cell>
          <cell r="M935">
            <v>170947555.23221108</v>
          </cell>
          <cell r="N935">
            <v>181463538.49203464</v>
          </cell>
          <cell r="O935">
            <v>189851063.66437513</v>
          </cell>
          <cell r="P935">
            <v>196431472.81110454</v>
          </cell>
          <cell r="Q935">
            <v>203351174.76904288</v>
          </cell>
          <cell r="R935">
            <v>211399130.72978204</v>
          </cell>
          <cell r="S935">
            <v>219209246.00571549</v>
          </cell>
          <cell r="T935">
            <v>226385801.53097528</v>
          </cell>
          <cell r="U935">
            <v>232507789.41498646</v>
          </cell>
          <cell r="V935">
            <v>241428991.70474079</v>
          </cell>
          <cell r="W935">
            <v>249493428.33719322</v>
          </cell>
          <cell r="X935">
            <v>256469296.01362824</v>
          </cell>
          <cell r="Y935">
            <v>262515744.15291947</v>
          </cell>
          <cell r="Z935">
            <v>271518799.75160873</v>
          </cell>
          <cell r="AA935">
            <v>277691599.54649746</v>
          </cell>
          <cell r="AB935">
            <v>287359731.45639038</v>
          </cell>
        </row>
        <row r="956">
          <cell r="G956">
            <v>15199952.101682499</v>
          </cell>
          <cell r="H956">
            <v>26877548.94434873</v>
          </cell>
          <cell r="I956">
            <v>35906256.52587676</v>
          </cell>
          <cell r="J956">
            <v>40246442.07640253</v>
          </cell>
          <cell r="K956">
            <v>48008045.872842565</v>
          </cell>
          <cell r="L956">
            <v>49242179.429939881</v>
          </cell>
          <cell r="M956">
            <v>50064214.008354083</v>
          </cell>
          <cell r="N956">
            <v>53476845.511725284</v>
          </cell>
          <cell r="O956">
            <v>59960336.9600816</v>
          </cell>
          <cell r="P956">
            <v>64882127.031483129</v>
          </cell>
          <cell r="Q956">
            <v>69700843.056138963</v>
          </cell>
          <cell r="R956">
            <v>75945783.621652633</v>
          </cell>
          <cell r="S956">
            <v>81984327.661927074</v>
          </cell>
          <cell r="T956">
            <v>87724053.161157668</v>
          </cell>
          <cell r="U956">
            <v>92697218.649653316</v>
          </cell>
          <cell r="V956">
            <v>100526062.46293615</v>
          </cell>
          <cell r="W956">
            <v>107877634.8002107</v>
          </cell>
          <cell r="X956">
            <v>114220329.54936467</v>
          </cell>
          <cell r="Y956">
            <v>119555210.67163816</v>
          </cell>
          <cell r="Z956">
            <v>124548987.70868526</v>
          </cell>
          <cell r="AA956">
            <v>125341470.67457798</v>
          </cell>
          <cell r="AB956">
            <v>126911565.34429757</v>
          </cell>
        </row>
        <row r="957">
          <cell r="G957">
            <v>24551520</v>
          </cell>
          <cell r="H957">
            <v>24551520</v>
          </cell>
          <cell r="I957">
            <v>52829434</v>
          </cell>
          <cell r="J957">
            <v>80914641</v>
          </cell>
          <cell r="K957">
            <v>85088231</v>
          </cell>
          <cell r="L957">
            <v>89108374</v>
          </cell>
          <cell r="M957">
            <v>94525464</v>
          </cell>
          <cell r="N957">
            <v>99942554</v>
          </cell>
          <cell r="O957">
            <v>101285428</v>
          </cell>
          <cell r="P957">
            <v>102620356</v>
          </cell>
          <cell r="Q957">
            <v>104212014</v>
          </cell>
          <cell r="R957">
            <v>105557470.63868946</v>
          </cell>
          <cell r="S957">
            <v>106614736.07868946</v>
          </cell>
          <cell r="T957">
            <v>107491212.65622705</v>
          </cell>
          <cell r="U957">
            <v>108400510.44502705</v>
          </cell>
          <cell r="V957">
            <v>109110105.88220148</v>
          </cell>
          <cell r="W957">
            <v>109653826.42428148</v>
          </cell>
          <cell r="X957">
            <v>110146414.67503273</v>
          </cell>
          <cell r="Y957">
            <v>110676491.00968617</v>
          </cell>
          <cell r="Z957">
            <v>111053231.99953787</v>
          </cell>
          <cell r="AA957">
            <v>111436417.13960418</v>
          </cell>
          <cell r="AB957">
            <v>111783018.85026774</v>
          </cell>
        </row>
        <row r="958">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row>
        <row r="959">
          <cell r="G959">
            <v>2723472</v>
          </cell>
          <cell r="H959">
            <v>2723472</v>
          </cell>
          <cell r="I959">
            <v>5681476.5933734942</v>
          </cell>
          <cell r="J959">
            <v>8628821.3607691191</v>
          </cell>
          <cell r="K959">
            <v>9089841.7939766664</v>
          </cell>
          <cell r="L959">
            <v>9552407.5119622778</v>
          </cell>
          <cell r="M959">
            <v>10152698.451556187</v>
          </cell>
          <cell r="N959">
            <v>10774930.109064175</v>
          </cell>
          <cell r="O959">
            <v>10774930.109064175</v>
          </cell>
          <cell r="P959">
            <v>10774930.109064175</v>
          </cell>
          <cell r="Q959">
            <v>10930488.023441171</v>
          </cell>
          <cell r="R959">
            <v>11084482.502013667</v>
          </cell>
          <cell r="S959">
            <v>11103538.34652485</v>
          </cell>
          <cell r="T959">
            <v>11103538.34652485</v>
          </cell>
          <cell r="U959">
            <v>11122213.074145809</v>
          </cell>
          <cell r="V959">
            <v>11122213.074145809</v>
          </cell>
          <cell r="W959">
            <v>11140514.307214348</v>
          </cell>
          <cell r="X959">
            <v>11140514.307214348</v>
          </cell>
          <cell r="Y959">
            <v>11176384.724028684</v>
          </cell>
          <cell r="Z959">
            <v>11176384.724028684</v>
          </cell>
          <cell r="AA959">
            <v>11193961.228267709</v>
          </cell>
          <cell r="AB959">
            <v>11193961.228267709</v>
          </cell>
        </row>
        <row r="961">
          <cell r="G961">
            <v>1974232.9536517912</v>
          </cell>
          <cell r="H961">
            <v>2682798.0626330981</v>
          </cell>
          <cell r="I961">
            <v>4294293.19871464</v>
          </cell>
          <cell r="J961">
            <v>5619634.7421988845</v>
          </cell>
          <cell r="K961">
            <v>6276210.3962000627</v>
          </cell>
          <cell r="L961">
            <v>6533378.7436649725</v>
          </cell>
          <cell r="M961">
            <v>6823509.9461949598</v>
          </cell>
          <cell r="N961">
            <v>7272381.7028154079</v>
          </cell>
          <cell r="O961">
            <v>7503904.8075440004</v>
          </cell>
          <cell r="P961">
            <v>7640640.2101814914</v>
          </cell>
          <cell r="Q961">
            <v>7790327.0158289364</v>
          </cell>
          <cell r="R961">
            <v>7919936.0898281792</v>
          </cell>
          <cell r="S961">
            <v>8205684.7829529941</v>
          </cell>
          <cell r="T961">
            <v>8437325.4626663662</v>
          </cell>
          <cell r="U961">
            <v>8533871.897114031</v>
          </cell>
          <cell r="V961">
            <v>8694980.808544524</v>
          </cell>
          <cell r="W961">
            <v>8763677.6237545907</v>
          </cell>
          <cell r="X961">
            <v>8828335.0755929798</v>
          </cell>
          <cell r="Y961">
            <v>8895130.0874198601</v>
          </cell>
          <cell r="Z961">
            <v>12189087.730090946</v>
          </cell>
          <cell r="AA961">
            <v>16722747.783940479</v>
          </cell>
          <cell r="AB961">
            <v>23791048.962769404</v>
          </cell>
        </row>
        <row r="964">
          <cell r="G964">
            <v>0</v>
          </cell>
          <cell r="H964">
            <v>0</v>
          </cell>
          <cell r="I964">
            <v>2788031.880504563</v>
          </cell>
          <cell r="J964">
            <v>2788031.880504563</v>
          </cell>
          <cell r="K964">
            <v>6172256.4595696721</v>
          </cell>
          <cell r="L964">
            <v>6172256.4595696721</v>
          </cell>
          <cell r="M964">
            <v>7108637.0076241754</v>
          </cell>
          <cell r="N964">
            <v>7108637.0076241754</v>
          </cell>
          <cell r="O964">
            <v>7804313.0016987957</v>
          </cell>
          <cell r="P964">
            <v>7804313.0016987957</v>
          </cell>
          <cell r="Q964">
            <v>8432832.7559113894</v>
          </cell>
          <cell r="R964">
            <v>8432832.7559113894</v>
          </cell>
          <cell r="S964">
            <v>9148893.5398026928</v>
          </cell>
          <cell r="T964">
            <v>9148893.5398026928</v>
          </cell>
          <cell r="U964">
            <v>9879254.1611082163</v>
          </cell>
          <cell r="V964">
            <v>9879254.1611082163</v>
          </cell>
          <cell r="W964">
            <v>10624656.485882979</v>
          </cell>
          <cell r="X964">
            <v>10624656.485882979</v>
          </cell>
          <cell r="Y964">
            <v>11370188.475371977</v>
          </cell>
          <cell r="Z964">
            <v>11370188.475371977</v>
          </cell>
          <cell r="AA964">
            <v>12114073.51130417</v>
          </cell>
          <cell r="AB964">
            <v>12114073.51130417</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row>
        <row r="973">
          <cell r="G973">
            <v>160</v>
          </cell>
          <cell r="H973">
            <v>160</v>
          </cell>
          <cell r="I973">
            <v>255</v>
          </cell>
          <cell r="J973">
            <v>350</v>
          </cell>
          <cell r="K973">
            <v>354</v>
          </cell>
          <cell r="L973">
            <v>357</v>
          </cell>
          <cell r="M973">
            <v>357</v>
          </cell>
          <cell r="N973">
            <v>357</v>
          </cell>
          <cell r="O973">
            <v>357</v>
          </cell>
          <cell r="P973">
            <v>357</v>
          </cell>
          <cell r="Q973">
            <v>357</v>
          </cell>
          <cell r="R973">
            <v>357</v>
          </cell>
          <cell r="S973">
            <v>357</v>
          </cell>
          <cell r="T973">
            <v>357</v>
          </cell>
          <cell r="U973">
            <v>357</v>
          </cell>
          <cell r="V973">
            <v>357</v>
          </cell>
          <cell r="W973">
            <v>357</v>
          </cell>
          <cell r="X973">
            <v>357</v>
          </cell>
          <cell r="Y973">
            <v>357</v>
          </cell>
          <cell r="Z973">
            <v>357</v>
          </cell>
          <cell r="AA973">
            <v>357</v>
          </cell>
          <cell r="AB973">
            <v>357</v>
          </cell>
        </row>
        <row r="974">
          <cell r="G974">
            <v>0</v>
          </cell>
          <cell r="H974">
            <v>0</v>
          </cell>
          <cell r="I974">
            <v>30</v>
          </cell>
          <cell r="J974">
            <v>60</v>
          </cell>
          <cell r="K974">
            <v>83</v>
          </cell>
          <cell r="L974">
            <v>106</v>
          </cell>
          <cell r="M974">
            <v>141</v>
          </cell>
          <cell r="N974">
            <v>176</v>
          </cell>
          <cell r="O974">
            <v>176</v>
          </cell>
          <cell r="P974">
            <v>176</v>
          </cell>
          <cell r="Q974">
            <v>176</v>
          </cell>
          <cell r="R974">
            <v>176</v>
          </cell>
          <cell r="S974">
            <v>176</v>
          </cell>
          <cell r="T974">
            <v>176</v>
          </cell>
          <cell r="U974">
            <v>176</v>
          </cell>
          <cell r="V974">
            <v>176</v>
          </cell>
          <cell r="W974">
            <v>176</v>
          </cell>
          <cell r="X974">
            <v>176</v>
          </cell>
          <cell r="Y974">
            <v>176</v>
          </cell>
          <cell r="Z974">
            <v>176</v>
          </cell>
          <cell r="AA974">
            <v>176</v>
          </cell>
          <cell r="AB974">
            <v>176</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row>
        <row r="976">
          <cell r="G976">
            <v>0</v>
          </cell>
          <cell r="H976">
            <v>0</v>
          </cell>
          <cell r="I976">
            <v>47</v>
          </cell>
          <cell r="J976">
            <v>93</v>
          </cell>
          <cell r="K976">
            <v>93</v>
          </cell>
          <cell r="L976">
            <v>93</v>
          </cell>
          <cell r="M976">
            <v>93</v>
          </cell>
          <cell r="N976">
            <v>93</v>
          </cell>
          <cell r="O976">
            <v>93</v>
          </cell>
          <cell r="P976">
            <v>93</v>
          </cell>
          <cell r="Q976">
            <v>93</v>
          </cell>
          <cell r="R976">
            <v>93</v>
          </cell>
          <cell r="S976">
            <v>93</v>
          </cell>
          <cell r="T976">
            <v>93</v>
          </cell>
          <cell r="U976">
            <v>93</v>
          </cell>
          <cell r="V976">
            <v>93</v>
          </cell>
          <cell r="W976">
            <v>93</v>
          </cell>
          <cell r="X976">
            <v>93</v>
          </cell>
          <cell r="Y976">
            <v>93</v>
          </cell>
          <cell r="Z976">
            <v>93</v>
          </cell>
          <cell r="AA976">
            <v>93</v>
          </cell>
          <cell r="AB976">
            <v>93</v>
          </cell>
        </row>
        <row r="977">
          <cell r="G977">
            <v>160</v>
          </cell>
          <cell r="H977">
            <v>160</v>
          </cell>
          <cell r="I977">
            <v>332</v>
          </cell>
          <cell r="J977">
            <v>503</v>
          </cell>
          <cell r="K977">
            <v>530</v>
          </cell>
          <cell r="L977">
            <v>556</v>
          </cell>
          <cell r="M977">
            <v>591</v>
          </cell>
          <cell r="N977">
            <v>626</v>
          </cell>
          <cell r="O977">
            <v>626</v>
          </cell>
          <cell r="P977">
            <v>626</v>
          </cell>
          <cell r="Q977">
            <v>626</v>
          </cell>
          <cell r="R977">
            <v>626</v>
          </cell>
          <cell r="S977">
            <v>626</v>
          </cell>
          <cell r="T977">
            <v>626</v>
          </cell>
          <cell r="U977">
            <v>626</v>
          </cell>
          <cell r="V977">
            <v>626</v>
          </cell>
          <cell r="W977">
            <v>626</v>
          </cell>
          <cell r="X977">
            <v>626</v>
          </cell>
          <cell r="Y977">
            <v>626</v>
          </cell>
          <cell r="Z977">
            <v>626</v>
          </cell>
          <cell r="AA977">
            <v>626</v>
          </cell>
          <cell r="AB977">
            <v>626</v>
          </cell>
        </row>
        <row r="978">
          <cell r="G978">
            <v>0</v>
          </cell>
          <cell r="H978">
            <v>0</v>
          </cell>
          <cell r="I978">
            <v>0</v>
          </cell>
          <cell r="J978">
            <v>0</v>
          </cell>
          <cell r="K978">
            <v>0</v>
          </cell>
          <cell r="L978">
            <v>0</v>
          </cell>
          <cell r="M978">
            <v>0</v>
          </cell>
          <cell r="N978">
            <v>0</v>
          </cell>
          <cell r="O978">
            <v>0</v>
          </cell>
          <cell r="P978">
            <v>0</v>
          </cell>
          <cell r="Q978">
            <v>5</v>
          </cell>
          <cell r="R978">
            <v>11</v>
          </cell>
          <cell r="S978">
            <v>12</v>
          </cell>
          <cell r="T978">
            <v>12</v>
          </cell>
          <cell r="U978">
            <v>13</v>
          </cell>
          <cell r="V978">
            <v>13</v>
          </cell>
          <cell r="W978">
            <v>14</v>
          </cell>
          <cell r="X978">
            <v>14</v>
          </cell>
          <cell r="Y978">
            <v>15</v>
          </cell>
          <cell r="Z978">
            <v>15</v>
          </cell>
          <cell r="AA978">
            <v>16</v>
          </cell>
          <cell r="AB978">
            <v>16</v>
          </cell>
        </row>
        <row r="979">
          <cell r="G979">
            <v>0</v>
          </cell>
          <cell r="H979">
            <v>0</v>
          </cell>
          <cell r="I979">
            <v>0</v>
          </cell>
          <cell r="J979">
            <v>0</v>
          </cell>
          <cell r="K979">
            <v>0</v>
          </cell>
          <cell r="L979">
            <v>0</v>
          </cell>
          <cell r="M979">
            <v>0</v>
          </cell>
          <cell r="N979">
            <v>0</v>
          </cell>
          <cell r="O979">
            <v>0</v>
          </cell>
          <cell r="P979">
            <v>0</v>
          </cell>
          <cell r="Q979">
            <v>3</v>
          </cell>
          <cell r="R979">
            <v>6</v>
          </cell>
          <cell r="S979">
            <v>6</v>
          </cell>
          <cell r="T979">
            <v>6</v>
          </cell>
          <cell r="U979">
            <v>7</v>
          </cell>
          <cell r="V979">
            <v>7</v>
          </cell>
          <cell r="W979">
            <v>7</v>
          </cell>
          <cell r="X979">
            <v>7</v>
          </cell>
          <cell r="Y979">
            <v>8</v>
          </cell>
          <cell r="Z979">
            <v>8</v>
          </cell>
          <cell r="AA979">
            <v>8</v>
          </cell>
          <cell r="AB979">
            <v>8</v>
          </cell>
        </row>
        <row r="980">
          <cell r="G980">
            <v>160</v>
          </cell>
          <cell r="H980">
            <v>160</v>
          </cell>
          <cell r="I980">
            <v>332</v>
          </cell>
          <cell r="J980">
            <v>503</v>
          </cell>
          <cell r="K980">
            <v>530</v>
          </cell>
          <cell r="L980">
            <v>556</v>
          </cell>
          <cell r="M980">
            <v>591</v>
          </cell>
          <cell r="N980">
            <v>626</v>
          </cell>
          <cell r="O980">
            <v>626</v>
          </cell>
          <cell r="P980">
            <v>626</v>
          </cell>
          <cell r="Q980">
            <v>634</v>
          </cell>
          <cell r="R980">
            <v>643</v>
          </cell>
          <cell r="S980">
            <v>644</v>
          </cell>
          <cell r="T980">
            <v>644</v>
          </cell>
          <cell r="U980">
            <v>646</v>
          </cell>
          <cell r="V980">
            <v>646</v>
          </cell>
          <cell r="W980">
            <v>647</v>
          </cell>
          <cell r="X980">
            <v>647</v>
          </cell>
          <cell r="Y980">
            <v>649</v>
          </cell>
          <cell r="Z980">
            <v>649</v>
          </cell>
          <cell r="AA980">
            <v>650</v>
          </cell>
          <cell r="AB980">
            <v>650</v>
          </cell>
        </row>
        <row r="982">
          <cell r="G982" t="e">
            <v>#DIV/0!</v>
          </cell>
          <cell r="H982">
            <v>4876.9076526700364</v>
          </cell>
          <cell r="I982">
            <v>1231.6095611716139</v>
          </cell>
          <cell r="J982">
            <v>942.62861898626863</v>
          </cell>
          <cell r="K982">
            <v>719.58848770532711</v>
          </cell>
          <cell r="L982">
            <v>584.57697466715183</v>
          </cell>
          <cell r="M982">
            <v>511.31698702429645</v>
          </cell>
          <cell r="N982">
            <v>471.11049415695317</v>
          </cell>
          <cell r="O982">
            <v>443.436945907525</v>
          </cell>
          <cell r="P982">
            <v>418.60412652588792</v>
          </cell>
          <cell r="Q982">
            <v>401.22295929489235</v>
          </cell>
          <cell r="R982">
            <v>389.38993345356232</v>
          </cell>
          <cell r="S982">
            <v>379.9242669632572</v>
          </cell>
          <cell r="T982">
            <v>371.35627326865534</v>
          </cell>
          <cell r="U982">
            <v>363.06901592583063</v>
          </cell>
          <cell r="V982">
            <v>360.41280428240373</v>
          </cell>
          <cell r="W982">
            <v>357.63032793487093</v>
          </cell>
          <cell r="X982">
            <v>354.10778164916258</v>
          </cell>
          <cell r="Y982">
            <v>350.31954560058671</v>
          </cell>
          <cell r="Z982">
            <v>350.9935373358594</v>
          </cell>
          <cell r="AA982">
            <v>348.49552696430692</v>
          </cell>
          <cell r="AB982">
            <v>350.7102905039701</v>
          </cell>
        </row>
        <row r="986">
          <cell r="G986" t="e">
            <v>#DIV/0!</v>
          </cell>
          <cell r="H986">
            <v>4876.9076526700364</v>
          </cell>
          <cell r="I986">
            <v>1231.6095611716139</v>
          </cell>
          <cell r="J986">
            <v>942.62861898626863</v>
          </cell>
          <cell r="K986">
            <v>719.58848770532711</v>
          </cell>
          <cell r="L986">
            <v>584.57697466715183</v>
          </cell>
          <cell r="M986">
            <v>511.31698702429645</v>
          </cell>
          <cell r="N986">
            <v>471.11049415695317</v>
          </cell>
          <cell r="O986">
            <v>443.436945907525</v>
          </cell>
          <cell r="P986">
            <v>418.60412652588792</v>
          </cell>
          <cell r="Q986">
            <v>401.22295929489235</v>
          </cell>
          <cell r="R986">
            <v>389.38993345356232</v>
          </cell>
          <cell r="S986">
            <v>379.9242669632572</v>
          </cell>
          <cell r="T986">
            <v>371.35627326865534</v>
          </cell>
          <cell r="U986">
            <v>363.06901592583063</v>
          </cell>
          <cell r="V986">
            <v>360.41280428240373</v>
          </cell>
          <cell r="W986">
            <v>357.63032793487093</v>
          </cell>
          <cell r="X986">
            <v>354.10778164916258</v>
          </cell>
          <cell r="Y986">
            <v>350.31954560058671</v>
          </cell>
          <cell r="Z986">
            <v>350.9935373358594</v>
          </cell>
          <cell r="AA986">
            <v>348.49552696430692</v>
          </cell>
          <cell r="AB986">
            <v>350.7102905039701</v>
          </cell>
          <cell r="AE986" t="e">
            <v>#DIV/0!</v>
          </cell>
          <cell r="AF986">
            <v>1087.1190900789413</v>
          </cell>
          <cell r="AG986">
            <v>652.08273118623947</v>
          </cell>
          <cell r="AH986">
            <v>491.21374059062481</v>
          </cell>
          <cell r="AI986">
            <v>431.02053621670643</v>
          </cell>
          <cell r="AJ986">
            <v>395.30644637422733</v>
          </cell>
          <cell r="AK986">
            <v>375.64027011595624</v>
          </cell>
          <cell r="AL986">
            <v>361.74091010411718</v>
          </cell>
          <cell r="AM986">
            <v>355.86905479201675</v>
          </cell>
          <cell r="AN986">
            <v>350.65654146822305</v>
          </cell>
          <cell r="AO986">
            <v>349.60290873413851</v>
          </cell>
        </row>
        <row r="1004">
          <cell r="G1004">
            <v>1500</v>
          </cell>
          <cell r="H1004">
            <v>1500</v>
          </cell>
          <cell r="I1004">
            <v>1500</v>
          </cell>
          <cell r="J1004">
            <v>1500</v>
          </cell>
          <cell r="K1004">
            <v>1500</v>
          </cell>
          <cell r="L1004">
            <v>1500</v>
          </cell>
          <cell r="M1004">
            <v>1500</v>
          </cell>
          <cell r="N1004">
            <v>1500</v>
          </cell>
          <cell r="O1004">
            <v>1500</v>
          </cell>
          <cell r="P1004">
            <v>1500</v>
          </cell>
          <cell r="Q1004">
            <v>1500</v>
          </cell>
          <cell r="R1004">
            <v>1500</v>
          </cell>
          <cell r="S1004">
            <v>1500</v>
          </cell>
          <cell r="T1004">
            <v>1500</v>
          </cell>
          <cell r="U1004">
            <v>1500</v>
          </cell>
          <cell r="V1004">
            <v>1500</v>
          </cell>
          <cell r="W1004">
            <v>1500</v>
          </cell>
          <cell r="X1004">
            <v>1500</v>
          </cell>
          <cell r="Y1004">
            <v>1500</v>
          </cell>
          <cell r="Z1004">
            <v>1500</v>
          </cell>
          <cell r="AA1004">
            <v>1500</v>
          </cell>
          <cell r="AB1004">
            <v>1500</v>
          </cell>
        </row>
        <row r="1005">
          <cell r="G1005">
            <v>1</v>
          </cell>
          <cell r="H1005">
            <v>1</v>
          </cell>
          <cell r="I1005">
            <v>1</v>
          </cell>
          <cell r="J1005">
            <v>1</v>
          </cell>
          <cell r="K1005">
            <v>1</v>
          </cell>
          <cell r="L1005">
            <v>1</v>
          </cell>
          <cell r="M1005">
            <v>1</v>
          </cell>
          <cell r="N1005">
            <v>1</v>
          </cell>
          <cell r="O1005">
            <v>1</v>
          </cell>
          <cell r="P1005">
            <v>1</v>
          </cell>
          <cell r="Q1005">
            <v>1</v>
          </cell>
          <cell r="R1005">
            <v>1</v>
          </cell>
          <cell r="S1005">
            <v>1</v>
          </cell>
          <cell r="T1005">
            <v>1</v>
          </cell>
          <cell r="U1005">
            <v>1</v>
          </cell>
          <cell r="V1005">
            <v>1</v>
          </cell>
          <cell r="W1005">
            <v>1</v>
          </cell>
          <cell r="X1005">
            <v>1</v>
          </cell>
          <cell r="Y1005">
            <v>1</v>
          </cell>
          <cell r="Z1005">
            <v>1</v>
          </cell>
          <cell r="AA1005">
            <v>1</v>
          </cell>
          <cell r="AB1005">
            <v>1</v>
          </cell>
        </row>
        <row r="1006">
          <cell r="G1006">
            <v>1</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row>
        <row r="1007">
          <cell r="G1007">
            <v>5000</v>
          </cell>
          <cell r="H1007">
            <v>5024.9378105604446</v>
          </cell>
          <cell r="I1007">
            <v>5049.9999999999991</v>
          </cell>
          <cell r="J1007">
            <v>5075.1871886660483</v>
          </cell>
          <cell r="K1007">
            <v>5100.4999999999982</v>
          </cell>
          <cell r="L1007">
            <v>5125.9390605527078</v>
          </cell>
          <cell r="M1007">
            <v>5151.5049999999974</v>
          </cell>
          <cell r="N1007">
            <v>5177.1984511582341</v>
          </cell>
          <cell r="O1007">
            <v>5203.0200499999964</v>
          </cell>
          <cell r="P1007">
            <v>5228.9704356698157</v>
          </cell>
          <cell r="Q1007">
            <v>5255.0502504999959</v>
          </cell>
          <cell r="R1007">
            <v>5281.260140026513</v>
          </cell>
          <cell r="S1007">
            <v>5307.6007530049947</v>
          </cell>
          <cell r="T1007">
            <v>5334.0727414267767</v>
          </cell>
          <cell r="U1007">
            <v>5360.6767605350433</v>
          </cell>
          <cell r="V1007">
            <v>5387.4134688410441</v>
          </cell>
          <cell r="W1007">
            <v>5414.2835281403932</v>
          </cell>
          <cell r="X1007">
            <v>5441.2876035294539</v>
          </cell>
          <cell r="Y1007">
            <v>5468.4263634217969</v>
          </cell>
          <cell r="Z1007">
            <v>5495.7004795647481</v>
          </cell>
          <cell r="AA1007">
            <v>5523.110627056014</v>
          </cell>
          <cell r="AB1007">
            <v>5550.6574843603948</v>
          </cell>
        </row>
        <row r="1009">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row>
        <row r="1027">
          <cell r="G1027">
            <v>3700</v>
          </cell>
          <cell r="H1027">
            <v>2070.5</v>
          </cell>
          <cell r="I1027">
            <v>8696.3525000000009</v>
          </cell>
          <cell r="J1027">
            <v>11075.73575</v>
          </cell>
          <cell r="K1027">
            <v>11186.493107499999</v>
          </cell>
          <cell r="L1027">
            <v>12007.7898223925</v>
          </cell>
          <cell r="M1027">
            <v>11915.563690496225</v>
          </cell>
          <cell r="N1027">
            <v>12597.590387257367</v>
          </cell>
          <cell r="O1027">
            <v>12127.995103034496</v>
          </cell>
          <cell r="P1027">
            <v>12303.95931769906</v>
          </cell>
          <cell r="Q1027">
            <v>12647.923335958292</v>
          </cell>
          <cell r="R1027">
            <v>12523.377191318177</v>
          </cell>
          <cell r="S1027">
            <v>13099.340975284147</v>
          </cell>
          <cell r="T1027">
            <v>12860.454068896172</v>
          </cell>
          <cell r="U1027">
            <v>13477.585150211124</v>
          </cell>
          <cell r="V1027">
            <v>13583.336777828983</v>
          </cell>
          <cell r="W1027">
            <v>13924.37140846892</v>
          </cell>
          <cell r="X1027">
            <v>14122.830344122258</v>
          </cell>
          <cell r="Y1027">
            <v>13994.925465533981</v>
          </cell>
          <cell r="Z1027">
            <v>14376.496510278026</v>
          </cell>
          <cell r="AA1027">
            <v>14794.804234369101</v>
          </cell>
          <cell r="AB1027">
            <v>15096.801269256222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4">
          <cell r="D24">
            <v>0.49584159999999999</v>
          </cell>
        </row>
        <row r="28">
          <cell r="E28">
            <v>47225475.460077234</v>
          </cell>
          <cell r="F28">
            <v>13447655.504645897</v>
          </cell>
          <cell r="G28">
            <v>44036395.850281604</v>
          </cell>
          <cell r="H28">
            <v>38427048.043604702</v>
          </cell>
          <cell r="I28">
            <v>13991358.517123722</v>
          </cell>
          <cell r="J28">
            <v>6312396.4653528789</v>
          </cell>
          <cell r="K28">
            <v>7507225.3911250336</v>
          </cell>
          <cell r="L28">
            <v>10515983.259823557</v>
          </cell>
          <cell r="M28">
            <v>8387525.1723404927</v>
          </cell>
          <cell r="N28">
            <v>6580409.1467294209</v>
          </cell>
          <cell r="O28">
            <v>6919701.9579383563</v>
          </cell>
          <cell r="P28">
            <v>8047955.9607391618</v>
          </cell>
          <cell r="Q28">
            <v>7810115.2759334547</v>
          </cell>
          <cell r="R28">
            <v>7176555.5252597835</v>
          </cell>
          <cell r="S28">
            <v>6121987.884011182</v>
          </cell>
          <cell r="T28">
            <v>8921202.2897543218</v>
          </cell>
          <cell r="U28">
            <v>8064436.6324524162</v>
          </cell>
          <cell r="V28">
            <v>6975867.6764350114</v>
          </cell>
          <cell r="W28">
            <v>6046448.1392912278</v>
          </cell>
          <cell r="X28">
            <v>9003055.5986892786</v>
          </cell>
          <cell r="Y28">
            <v>6172799.7948887125</v>
          </cell>
          <cell r="Z28">
            <v>9668131.9098928999</v>
          </cell>
        </row>
        <row r="31">
          <cell r="D31">
            <v>4</v>
          </cell>
        </row>
      </sheetData>
      <sheetData sheetId="37">
        <row r="8">
          <cell r="E8">
            <v>0</v>
          </cell>
          <cell r="F8">
            <v>12440.902162973185</v>
          </cell>
          <cell r="G8">
            <v>85018.442626733056</v>
          </cell>
          <cell r="H8">
            <v>151848.32284483666</v>
          </cell>
          <cell r="I8">
            <v>218358.04221492403</v>
          </cell>
          <cell r="J8">
            <v>279587.35448679997</v>
          </cell>
          <cell r="K8">
            <v>334327.94053464156</v>
          </cell>
          <cell r="L8">
            <v>385182.54367642896</v>
          </cell>
          <cell r="M8">
            <v>428135.42131865339</v>
          </cell>
          <cell r="N8">
            <v>469253.55094165925</v>
          </cell>
          <cell r="O8">
            <v>506828.3607857622</v>
          </cell>
          <cell r="P8">
            <v>542898.29440337338</v>
          </cell>
          <cell r="Q8">
            <v>576981.42779312225</v>
          </cell>
          <cell r="R8">
            <v>609618.8965338897</v>
          </cell>
          <cell r="S8">
            <v>640395.57003256981</v>
          </cell>
          <cell r="T8">
            <v>669867.96483392303</v>
          </cell>
          <cell r="U8">
            <v>697629.39227746136</v>
          </cell>
          <cell r="V8">
            <v>724269.02006838389</v>
          </cell>
          <cell r="W8">
            <v>749360.82627894287</v>
          </cell>
          <cell r="X8">
            <v>773572.0771741654</v>
          </cell>
          <cell r="Y8">
            <v>796829.73829084123</v>
          </cell>
          <cell r="Z8">
            <v>819364.98368341266</v>
          </cell>
        </row>
        <row r="9">
          <cell r="E9">
            <v>0</v>
          </cell>
          <cell r="F9">
            <v>1084585.7540026547</v>
          </cell>
          <cell r="G9">
            <v>17580135.778148364</v>
          </cell>
          <cell r="H9">
            <v>38621899.639717698</v>
          </cell>
          <cell r="I9">
            <v>58082830.148144953</v>
          </cell>
          <cell r="J9">
            <v>61382612.53598991</v>
          </cell>
          <cell r="K9">
            <v>74278053.958626151</v>
          </cell>
          <cell r="L9">
            <v>85895358.174574286</v>
          </cell>
          <cell r="M9">
            <v>95934369.407577932</v>
          </cell>
          <cell r="N9">
            <v>105190061.28787214</v>
          </cell>
          <cell r="O9">
            <v>113823340.40336287</v>
          </cell>
          <cell r="P9">
            <v>122056507.3880499</v>
          </cell>
          <cell r="Q9">
            <v>129791224.16842049</v>
          </cell>
          <cell r="R9">
            <v>137007962.81231695</v>
          </cell>
          <cell r="S9">
            <v>143730381.34500682</v>
          </cell>
          <cell r="T9">
            <v>149983837.92707264</v>
          </cell>
          <cell r="U9">
            <v>155849228.14694357</v>
          </cell>
          <cell r="V9">
            <v>161380137.42728603</v>
          </cell>
          <cell r="W9">
            <v>166349164.36183271</v>
          </cell>
          <cell r="X9">
            <v>170862884.33652401</v>
          </cell>
          <cell r="Y9">
            <v>175077103.54441234</v>
          </cell>
          <cell r="Z9">
            <v>178959457.66935176</v>
          </cell>
        </row>
        <row r="10">
          <cell r="E10">
            <v>3989135.6204016386</v>
          </cell>
          <cell r="F10">
            <v>9977902.2718089968</v>
          </cell>
          <cell r="G10">
            <v>18311120.94609784</v>
          </cell>
          <cell r="H10">
            <v>34660775.828137271</v>
          </cell>
          <cell r="I10">
            <v>41977328.535200894</v>
          </cell>
          <cell r="J10">
            <v>52143569.231743358</v>
          </cell>
          <cell r="K10">
            <v>56431039.313295789</v>
          </cell>
          <cell r="L10">
            <v>67132634.3923738</v>
          </cell>
          <cell r="M10">
            <v>69211337.288055256</v>
          </cell>
          <cell r="N10">
            <v>78032228.248437047</v>
          </cell>
          <cell r="O10">
            <v>84273593.061225399</v>
          </cell>
          <cell r="P10">
            <v>92740649.235307738</v>
          </cell>
          <cell r="Q10">
            <v>93659143.592308953</v>
          </cell>
          <cell r="R10">
            <v>101278618.39242029</v>
          </cell>
          <cell r="S10">
            <v>101381127.01562114</v>
          </cell>
          <cell r="T10">
            <v>108266761.2600112</v>
          </cell>
          <cell r="U10">
            <v>107734765.77052094</v>
          </cell>
          <cell r="V10">
            <v>114043674.56139815</v>
          </cell>
          <cell r="W10">
            <v>112802485.9849522</v>
          </cell>
          <cell r="X10">
            <v>118443953.38935556</v>
          </cell>
          <cell r="Y10">
            <v>116845296.26737472</v>
          </cell>
          <cell r="Z10">
            <v>122176616.31341451</v>
          </cell>
        </row>
        <row r="11">
          <cell r="E11">
            <v>47225475.460077234</v>
          </cell>
          <cell r="F11">
            <v>13447655.504645897</v>
          </cell>
          <cell r="G11">
            <v>44036395.850281604</v>
          </cell>
          <cell r="H11">
            <v>38427048.043604702</v>
          </cell>
          <cell r="I11">
            <v>13991358.517123722</v>
          </cell>
          <cell r="J11">
            <v>6312396.4653528789</v>
          </cell>
          <cell r="K11">
            <v>7507225.3911250336</v>
          </cell>
          <cell r="L11">
            <v>10515983.259823557</v>
          </cell>
          <cell r="M11">
            <v>8387525.1723404927</v>
          </cell>
          <cell r="N11">
            <v>6580409.1467294209</v>
          </cell>
          <cell r="O11">
            <v>6919701.9579383563</v>
          </cell>
          <cell r="P11">
            <v>8047955.9607391618</v>
          </cell>
          <cell r="Q11">
            <v>7810115.2759334547</v>
          </cell>
          <cell r="R11">
            <v>7176555.5252597835</v>
          </cell>
          <cell r="S11">
            <v>6121987.884011182</v>
          </cell>
          <cell r="T11">
            <v>8921202.2897543218</v>
          </cell>
          <cell r="U11">
            <v>8064436.6324524162</v>
          </cell>
          <cell r="V11">
            <v>6975867.6764350114</v>
          </cell>
          <cell r="W11">
            <v>6046448.1392912278</v>
          </cell>
          <cell r="X11">
            <v>9003055.5986892786</v>
          </cell>
          <cell r="Y11">
            <v>6172799.7948887125</v>
          </cell>
          <cell r="Z11">
            <v>9668131.9098928999</v>
          </cell>
        </row>
        <row r="12">
          <cell r="E12">
            <v>47225475.460077234</v>
          </cell>
          <cell r="F12">
            <v>60673130.964723133</v>
          </cell>
          <cell r="G12">
            <v>104709526.81500474</v>
          </cell>
          <cell r="H12">
            <v>143136574.85860944</v>
          </cell>
          <cell r="I12">
            <v>157127933.37573317</v>
          </cell>
          <cell r="J12">
            <v>163440329.84108606</v>
          </cell>
          <cell r="K12">
            <v>170947555.23221108</v>
          </cell>
          <cell r="L12">
            <v>181463538.49203464</v>
          </cell>
          <cell r="M12">
            <v>189851063.66437513</v>
          </cell>
          <cell r="N12">
            <v>196431472.81110454</v>
          </cell>
          <cell r="O12">
            <v>203351174.76904288</v>
          </cell>
          <cell r="P12">
            <v>211399130.72978204</v>
          </cell>
          <cell r="Q12">
            <v>219209246.00571549</v>
          </cell>
          <cell r="R12">
            <v>226385801.53097528</v>
          </cell>
          <cell r="S12">
            <v>232507789.41498646</v>
          </cell>
          <cell r="T12">
            <v>241428991.70474079</v>
          </cell>
          <cell r="U12">
            <v>249493428.33719322</v>
          </cell>
          <cell r="V12">
            <v>256469296.01362824</v>
          </cell>
          <cell r="W12">
            <v>262515744.15291947</v>
          </cell>
          <cell r="X12">
            <v>271518799.75160873</v>
          </cell>
          <cell r="Y12">
            <v>277691599.54649746</v>
          </cell>
          <cell r="Z12">
            <v>287359731.45639038</v>
          </cell>
        </row>
        <row r="13">
          <cell r="E13">
            <v>0</v>
          </cell>
          <cell r="F13">
            <v>0</v>
          </cell>
          <cell r="G13">
            <v>2788031.880504563</v>
          </cell>
          <cell r="H13">
            <v>2788031.880504563</v>
          </cell>
          <cell r="I13">
            <v>6172256.4595696721</v>
          </cell>
          <cell r="J13">
            <v>6172256.4595696721</v>
          </cell>
          <cell r="K13">
            <v>7108637.0076241754</v>
          </cell>
          <cell r="L13">
            <v>7108637.0076241754</v>
          </cell>
          <cell r="M13">
            <v>7804313.0016987957</v>
          </cell>
          <cell r="N13">
            <v>7804313.0016987957</v>
          </cell>
          <cell r="O13">
            <v>8432832.7559113894</v>
          </cell>
          <cell r="P13">
            <v>8432832.7559113894</v>
          </cell>
          <cell r="Q13">
            <v>9148893.5398026928</v>
          </cell>
          <cell r="R13">
            <v>9148893.5398026928</v>
          </cell>
          <cell r="S13">
            <v>9879254.1611082163</v>
          </cell>
          <cell r="T13">
            <v>9879254.1611082163</v>
          </cell>
          <cell r="U13">
            <v>10624656.485882979</v>
          </cell>
          <cell r="V13">
            <v>10624656.485882979</v>
          </cell>
          <cell r="W13">
            <v>11370188.475371977</v>
          </cell>
          <cell r="X13">
            <v>11370188.475371977</v>
          </cell>
          <cell r="Y13">
            <v>12114073.51130417</v>
          </cell>
          <cell r="Z13">
            <v>12114073.51130417</v>
          </cell>
        </row>
        <row r="14">
          <cell r="E14">
            <v>-3989135.6204016386</v>
          </cell>
          <cell r="F14">
            <v>-8893316.5178063419</v>
          </cell>
          <cell r="G14">
            <v>-3519017.0484540383</v>
          </cell>
          <cell r="H14">
            <v>1173091.931075864</v>
          </cell>
          <cell r="I14">
            <v>9933245.153374387</v>
          </cell>
          <cell r="J14">
            <v>3066786.8446768802</v>
          </cell>
          <cell r="K14">
            <v>10738377.637706187</v>
          </cell>
          <cell r="L14">
            <v>11654086.77457631</v>
          </cell>
          <cell r="M14">
            <v>18918719.11782388</v>
          </cell>
          <cell r="N14">
            <v>19353520.037736293</v>
          </cell>
          <cell r="O14">
            <v>21116914.586226083</v>
          </cell>
          <cell r="P14">
            <v>20883025.396830775</v>
          </cell>
          <cell r="Q14">
            <v>26983187.036308847</v>
          </cell>
          <cell r="R14">
            <v>26580450.880093969</v>
          </cell>
          <cell r="S14">
            <v>32470000.168277465</v>
          </cell>
          <cell r="T14">
            <v>31837822.50595323</v>
          </cell>
          <cell r="U14">
            <v>37489805.890539646</v>
          </cell>
          <cell r="V14">
            <v>36711806.380004898</v>
          </cell>
          <cell r="W14">
            <v>42176489.901508532</v>
          </cell>
          <cell r="X14">
            <v>41048742.471796475</v>
          </cell>
          <cell r="Y14">
            <v>46117733.765733451</v>
          </cell>
          <cell r="Z14">
            <v>44668767.844633073</v>
          </cell>
        </row>
        <row r="16">
          <cell r="E16">
            <v>-3989135.6204016386</v>
          </cell>
          <cell r="F16">
            <v>-8893316.5178063419</v>
          </cell>
          <cell r="G16">
            <v>-730985.16794947535</v>
          </cell>
          <cell r="H16">
            <v>3961123.811580427</v>
          </cell>
          <cell r="I16">
            <v>16105501.612944059</v>
          </cell>
          <cell r="J16">
            <v>9239043.3042465523</v>
          </cell>
          <cell r="K16">
            <v>17847014.645330362</v>
          </cell>
          <cell r="L16">
            <v>18762723.782200485</v>
          </cell>
          <cell r="M16">
            <v>26723032.119522676</v>
          </cell>
          <cell r="N16">
            <v>27157833.039435089</v>
          </cell>
          <cell r="O16">
            <v>29549747.342137471</v>
          </cell>
          <cell r="P16">
            <v>29315858.152742162</v>
          </cell>
          <cell r="Q16">
            <v>36132080.57611154</v>
          </cell>
          <cell r="R16">
            <v>35729344.419896662</v>
          </cell>
          <cell r="S16">
            <v>42349254.329385683</v>
          </cell>
          <cell r="T16">
            <v>41717076.667061448</v>
          </cell>
          <cell r="U16">
            <v>48114462.376422629</v>
          </cell>
          <cell r="V16">
            <v>47336462.86588788</v>
          </cell>
          <cell r="W16">
            <v>53546678.376880512</v>
          </cell>
          <cell r="X16">
            <v>52418930.947168455</v>
          </cell>
          <cell r="Y16">
            <v>58231807.277037621</v>
          </cell>
          <cell r="Z16">
            <v>56782841.355937243</v>
          </cell>
        </row>
        <row r="21">
          <cell r="E21">
            <v>1180971.5731957813</v>
          </cell>
          <cell r="F21">
            <v>1180971.5731957813</v>
          </cell>
          <cell r="G21">
            <v>3942061.4375728946</v>
          </cell>
          <cell r="H21">
            <v>3942061.4375728946</v>
          </cell>
          <cell r="I21">
            <v>5531468.4373848224</v>
          </cell>
          <cell r="J21">
            <v>5531468.4373848224</v>
          </cell>
          <cell r="K21">
            <v>5204373.6358486023</v>
          </cell>
          <cell r="L21">
            <v>5204373.6358486023</v>
          </cell>
          <cell r="M21">
            <v>4227653.5508218631</v>
          </cell>
          <cell r="N21">
            <v>4227653.5508218631</v>
          </cell>
          <cell r="O21">
            <v>3017376.0365115581</v>
          </cell>
          <cell r="P21">
            <v>3017376.0365115581</v>
          </cell>
          <cell r="Q21">
            <v>2237809.5801873328</v>
          </cell>
          <cell r="R21">
            <v>2237809.5801873328</v>
          </cell>
          <cell r="S21">
            <v>1882538.4940598265</v>
          </cell>
          <cell r="T21">
            <v>1882538.4940598265</v>
          </cell>
          <cell r="U21">
            <v>1634954.3425884214</v>
          </cell>
          <cell r="V21">
            <v>1634954.3425884214</v>
          </cell>
          <cell r="W21">
            <v>1461112.2297227671</v>
          </cell>
          <cell r="X21">
            <v>1461112.2297227671</v>
          </cell>
          <cell r="Y21">
            <v>1352809.8658878321</v>
          </cell>
          <cell r="Z21">
            <v>1352809.8658878321</v>
          </cell>
        </row>
        <row r="22">
          <cell r="E22">
            <v>-5170107.1935974201</v>
          </cell>
          <cell r="F22">
            <v>-10074288.091002123</v>
          </cell>
          <cell r="G22">
            <v>-7461078.4860269334</v>
          </cell>
          <cell r="H22">
            <v>-2768969.5064970306</v>
          </cell>
          <cell r="I22">
            <v>4401776.7159895645</v>
          </cell>
          <cell r="J22">
            <v>-2464681.5927079422</v>
          </cell>
          <cell r="K22">
            <v>5534004.0018575843</v>
          </cell>
          <cell r="L22">
            <v>6449713.1387277078</v>
          </cell>
          <cell r="M22">
            <v>14691065.567002017</v>
          </cell>
          <cell r="N22">
            <v>15125866.48691443</v>
          </cell>
          <cell r="O22">
            <v>18099538.549714524</v>
          </cell>
          <cell r="P22">
            <v>17865649.360319216</v>
          </cell>
          <cell r="Q22">
            <v>24745377.456121515</v>
          </cell>
          <cell r="R22">
            <v>24342641.299906638</v>
          </cell>
          <cell r="S22">
            <v>30587461.674217638</v>
          </cell>
          <cell r="T22">
            <v>29955284.011893403</v>
          </cell>
          <cell r="U22">
            <v>35854851.547951221</v>
          </cell>
          <cell r="V22">
            <v>35076852.037416473</v>
          </cell>
          <cell r="W22">
            <v>40715377.671785764</v>
          </cell>
          <cell r="X22">
            <v>39587630.242073692</v>
          </cell>
          <cell r="Y22">
            <v>44764923.899845615</v>
          </cell>
          <cell r="Z22">
            <v>43315957.978745237</v>
          </cell>
        </row>
        <row r="23">
          <cell r="E23" t="str">
            <v>No</v>
          </cell>
          <cell r="F23" t="str">
            <v>No</v>
          </cell>
          <cell r="G23" t="str">
            <v>No</v>
          </cell>
          <cell r="H23" t="str">
            <v>No</v>
          </cell>
          <cell r="I23" t="str">
            <v>No</v>
          </cell>
          <cell r="J23" t="str">
            <v>No</v>
          </cell>
          <cell r="K23" t="str">
            <v>No</v>
          </cell>
          <cell r="L23" t="str">
            <v>No</v>
          </cell>
          <cell r="M23" t="str">
            <v>No</v>
          </cell>
          <cell r="N23" t="str">
            <v>No</v>
          </cell>
          <cell r="O23" t="str">
            <v>No</v>
          </cell>
          <cell r="P23" t="str">
            <v>No</v>
          </cell>
          <cell r="Q23" t="str">
            <v>No</v>
          </cell>
          <cell r="R23" t="str">
            <v>No</v>
          </cell>
          <cell r="S23" t="str">
            <v>No</v>
          </cell>
          <cell r="T23" t="str">
            <v>No</v>
          </cell>
          <cell r="U23" t="str">
            <v>No</v>
          </cell>
          <cell r="V23" t="str">
            <v>No</v>
          </cell>
          <cell r="W23" t="str">
            <v>No</v>
          </cell>
          <cell r="X23" t="str">
            <v>No</v>
          </cell>
          <cell r="Y23" t="str">
            <v>No</v>
          </cell>
          <cell r="Z23" t="str">
            <v>No</v>
          </cell>
        </row>
        <row r="27">
          <cell r="E27">
            <v>0</v>
          </cell>
          <cell r="F27">
            <v>0</v>
          </cell>
          <cell r="G27">
            <v>0</v>
          </cell>
          <cell r="H27">
            <v>0</v>
          </cell>
          <cell r="I27">
            <v>0</v>
          </cell>
          <cell r="J27">
            <v>0</v>
          </cell>
          <cell r="K27">
            <v>0</v>
          </cell>
          <cell r="L27">
            <v>0</v>
          </cell>
          <cell r="M27">
            <v>0</v>
          </cell>
          <cell r="N27">
            <v>1989237.9972369361</v>
          </cell>
          <cell r="O27">
            <v>0</v>
          </cell>
          <cell r="P27">
            <v>4309867.7979668137</v>
          </cell>
          <cell r="Q27">
            <v>0</v>
          </cell>
          <cell r="R27">
            <v>5916886.5499683488</v>
          </cell>
          <cell r="S27">
            <v>0</v>
          </cell>
          <cell r="T27">
            <v>7439063.7209076723</v>
          </cell>
          <cell r="U27">
            <v>0</v>
          </cell>
          <cell r="V27">
            <v>8746693.4724653512</v>
          </cell>
          <cell r="W27">
            <v>0</v>
          </cell>
          <cell r="X27">
            <v>9885777.8847965989</v>
          </cell>
          <cell r="Y27">
            <v>0</v>
          </cell>
          <cell r="Z27">
            <v>10838130.193243979</v>
          </cell>
        </row>
        <row r="28">
          <cell r="E28">
            <v>-5170107.1935974201</v>
          </cell>
          <cell r="F28">
            <v>-10074288.091002123</v>
          </cell>
          <cell r="G28">
            <v>-7461078.4860269334</v>
          </cell>
          <cell r="H28">
            <v>-2768969.5064970306</v>
          </cell>
          <cell r="I28">
            <v>4401776.7159895645</v>
          </cell>
          <cell r="J28">
            <v>-2464681.5927079422</v>
          </cell>
          <cell r="K28">
            <v>5534004.0018575843</v>
          </cell>
          <cell r="L28">
            <v>6449713.1387277078</v>
          </cell>
          <cell r="M28">
            <v>14691065.567002017</v>
          </cell>
          <cell r="N28">
            <v>13136628.489677494</v>
          </cell>
          <cell r="O28">
            <v>18099538.549714524</v>
          </cell>
          <cell r="P28">
            <v>13555781.562352402</v>
          </cell>
          <cell r="Q28">
            <v>24745377.456121515</v>
          </cell>
          <cell r="R28">
            <v>18425754.749938287</v>
          </cell>
          <cell r="S28">
            <v>30587461.674217638</v>
          </cell>
          <cell r="T28">
            <v>22516220.29098573</v>
          </cell>
          <cell r="U28">
            <v>35854851.547951221</v>
          </cell>
          <cell r="V28">
            <v>26330158.564951122</v>
          </cell>
          <cell r="W28">
            <v>40715377.671785764</v>
          </cell>
          <cell r="X28">
            <v>29701852.357277095</v>
          </cell>
          <cell r="Y28">
            <v>44764923.899845615</v>
          </cell>
          <cell r="Z28">
            <v>32477827.785501257</v>
          </cell>
        </row>
        <row r="32">
          <cell r="E32">
            <v>800000</v>
          </cell>
          <cell r="F32">
            <v>800000</v>
          </cell>
          <cell r="G32">
            <v>800000</v>
          </cell>
          <cell r="H32">
            <v>800000</v>
          </cell>
          <cell r="I32">
            <v>800000</v>
          </cell>
          <cell r="J32">
            <v>800000</v>
          </cell>
          <cell r="K32">
            <v>800000</v>
          </cell>
          <cell r="L32">
            <v>800000</v>
          </cell>
          <cell r="M32">
            <v>800000</v>
          </cell>
          <cell r="N32">
            <v>800000</v>
          </cell>
          <cell r="O32">
            <v>800000</v>
          </cell>
          <cell r="P32">
            <v>800000</v>
          </cell>
          <cell r="Q32">
            <v>800000</v>
          </cell>
          <cell r="R32">
            <v>800000</v>
          </cell>
          <cell r="S32">
            <v>800000</v>
          </cell>
          <cell r="T32">
            <v>800000</v>
          </cell>
          <cell r="U32">
            <v>800000</v>
          </cell>
          <cell r="V32">
            <v>800000</v>
          </cell>
          <cell r="W32">
            <v>800000</v>
          </cell>
          <cell r="X32">
            <v>800000</v>
          </cell>
          <cell r="Y32">
            <v>800000</v>
          </cell>
          <cell r="Z32">
            <v>800000</v>
          </cell>
        </row>
        <row r="33">
          <cell r="E33">
            <v>1355343.1666524359</v>
          </cell>
          <cell r="F33">
            <v>954454.08736272843</v>
          </cell>
          <cell r="G33">
            <v>2164237.4989708634</v>
          </cell>
          <cell r="H33">
            <v>4241947.6849790998</v>
          </cell>
          <cell r="I33">
            <v>4903456.8362081992</v>
          </cell>
          <cell r="J33">
            <v>6479250.1949720094</v>
          </cell>
          <cell r="K33">
            <v>6824569.0917250086</v>
          </cell>
          <cell r="L33">
            <v>8255613.736623995</v>
          </cell>
          <cell r="M33">
            <v>8316762.3711063387</v>
          </cell>
          <cell r="N33">
            <v>9509652.3731807992</v>
          </cell>
          <cell r="O33">
            <v>9467748.2941622771</v>
          </cell>
          <cell r="P33">
            <v>10564218.293085158</v>
          </cell>
          <cell r="Q33">
            <v>10434002.970634498</v>
          </cell>
          <cell r="R33">
            <v>11426339.78219571</v>
          </cell>
          <cell r="S33">
            <v>11192160.029607864</v>
          </cell>
          <cell r="T33">
            <v>12087229.000685379</v>
          </cell>
          <cell r="U33">
            <v>11772704.384693995</v>
          </cell>
          <cell r="V33">
            <v>12591742.725239538</v>
          </cell>
          <cell r="W33">
            <v>12194998.487891704</v>
          </cell>
          <cell r="X33">
            <v>12934922.313599555</v>
          </cell>
          <cell r="Y33">
            <v>12494273.505820079</v>
          </cell>
          <cell r="Z33">
            <v>13201424.885965575</v>
          </cell>
        </row>
        <row r="34">
          <cell r="E34">
            <v>0</v>
          </cell>
          <cell r="F34">
            <v>0</v>
          </cell>
          <cell r="G34">
            <v>0</v>
          </cell>
          <cell r="H34">
            <v>0</v>
          </cell>
          <cell r="I34">
            <v>0</v>
          </cell>
          <cell r="J34">
            <v>0</v>
          </cell>
          <cell r="K34">
            <v>0</v>
          </cell>
          <cell r="L34">
            <v>0</v>
          </cell>
          <cell r="M34">
            <v>0</v>
          </cell>
          <cell r="N34">
            <v>1989237.9972369361</v>
          </cell>
          <cell r="O34">
            <v>0</v>
          </cell>
          <cell r="P34">
            <v>4309867.7979668137</v>
          </cell>
          <cell r="Q34">
            <v>0</v>
          </cell>
          <cell r="R34">
            <v>5916886.5499683488</v>
          </cell>
          <cell r="S34">
            <v>0</v>
          </cell>
          <cell r="T34">
            <v>7439063.7209076723</v>
          </cell>
          <cell r="U34">
            <v>0</v>
          </cell>
          <cell r="V34">
            <v>8746693.4724653512</v>
          </cell>
          <cell r="W34">
            <v>0</v>
          </cell>
          <cell r="X34">
            <v>9885777.8847965989</v>
          </cell>
          <cell r="Y34">
            <v>0</v>
          </cell>
          <cell r="Z34">
            <v>10838130.193243979</v>
          </cell>
        </row>
        <row r="35">
          <cell r="E35">
            <v>0</v>
          </cell>
          <cell r="F35">
            <v>802296.31118004583</v>
          </cell>
          <cell r="G35">
            <v>3532531.6889113318</v>
          </cell>
          <cell r="H35">
            <v>5188380.1302499734</v>
          </cell>
          <cell r="I35">
            <v>4798585.6048176773</v>
          </cell>
          <cell r="J35">
            <v>813644.97234533168</v>
          </cell>
          <cell r="K35">
            <v>3179697.8850335944</v>
          </cell>
          <cell r="L35">
            <v>2864540.7655762546</v>
          </cell>
          <cell r="M35">
            <v>2475372.6327954158</v>
          </cell>
          <cell r="N35">
            <v>2282225.395141039</v>
          </cell>
          <cell r="O35">
            <v>2128753.7545045614</v>
          </cell>
          <cell r="P35">
            <v>2030095.9688269421</v>
          </cell>
          <cell r="Q35">
            <v>1907190.438995488</v>
          </cell>
          <cell r="R35">
            <v>1779469.8026046082</v>
          </cell>
          <cell r="S35">
            <v>1657582.6518961266</v>
          </cell>
          <cell r="T35">
            <v>1541948.1983176097</v>
          </cell>
          <cell r="U35">
            <v>1446260.6021599472</v>
          </cell>
          <cell r="V35">
            <v>1363785.8499474525</v>
          </cell>
          <cell r="W35">
            <v>1225239.5181073993</v>
          </cell>
          <cell r="X35">
            <v>1112972.048554033</v>
          </cell>
          <cell r="Y35">
            <v>1039122.5444108099</v>
          </cell>
          <cell r="Z35">
            <v>957292.79793027043</v>
          </cell>
        </row>
        <row r="36">
          <cell r="E36">
            <v>1355343.1666524359</v>
          </cell>
          <cell r="F36">
            <v>-400889.07928970747</v>
          </cell>
          <cell r="G36">
            <v>1209783.4116081349</v>
          </cell>
          <cell r="H36">
            <v>2077710.1860082364</v>
          </cell>
          <cell r="I36">
            <v>661509.15122909937</v>
          </cell>
          <cell r="J36">
            <v>1575793.3587638102</v>
          </cell>
          <cell r="K36">
            <v>345318.89675299916</v>
          </cell>
          <cell r="L36">
            <v>1431044.6448989864</v>
          </cell>
          <cell r="M36">
            <v>61148.634482343681</v>
          </cell>
          <cell r="N36">
            <v>1192890.0020744605</v>
          </cell>
          <cell r="O36">
            <v>-41904.079018522054</v>
          </cell>
          <cell r="P36">
            <v>1096469.9989228807</v>
          </cell>
          <cell r="Q36">
            <v>-130215.32245066017</v>
          </cell>
          <cell r="R36">
            <v>992336.81156121194</v>
          </cell>
          <cell r="S36">
            <v>-234179.75258784555</v>
          </cell>
          <cell r="T36">
            <v>895068.97107751481</v>
          </cell>
          <cell r="U36">
            <v>-314524.61599138379</v>
          </cell>
          <cell r="V36">
            <v>819038.34054554254</v>
          </cell>
          <cell r="W36">
            <v>-396744.23734783381</v>
          </cell>
          <cell r="X36">
            <v>739923.82570785098</v>
          </cell>
          <cell r="Y36">
            <v>-440648.80777947605</v>
          </cell>
          <cell r="Z36">
            <v>707151.38014549576</v>
          </cell>
        </row>
        <row r="37">
          <cell r="E37">
            <v>800000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9">
          <cell r="E39">
            <v>-555343.1666524359</v>
          </cell>
          <cell r="F39">
            <v>1203185.3904697532</v>
          </cell>
          <cell r="G39">
            <v>2322748.277303197</v>
          </cell>
          <cell r="H39">
            <v>3110669.944241737</v>
          </cell>
          <cell r="I39">
            <v>4137076.4535885779</v>
          </cell>
          <cell r="J39">
            <v>-762148.38641847856</v>
          </cell>
          <cell r="K39">
            <v>2834378.9882805953</v>
          </cell>
          <cell r="L39">
            <v>1433496.1206772681</v>
          </cell>
          <cell r="M39">
            <v>2414223.9983130721</v>
          </cell>
          <cell r="N39">
            <v>-899902.60417035758</v>
          </cell>
          <cell r="O39">
            <v>4159895.8307600198</v>
          </cell>
          <cell r="P39">
            <v>-3376241.8280627523</v>
          </cell>
          <cell r="Q39">
            <v>6347273.5594129618</v>
          </cell>
          <cell r="R39">
            <v>-5129753.5589249525</v>
          </cell>
          <cell r="S39">
            <v>7808648.9544523209</v>
          </cell>
          <cell r="T39">
            <v>-6792184.4936675774</v>
          </cell>
          <cell r="U39">
            <v>9199848.9390590042</v>
          </cell>
          <cell r="V39">
            <v>-8201945.9630634412</v>
          </cell>
          <cell r="W39">
            <v>10368677.227920584</v>
          </cell>
          <cell r="X39">
            <v>-9512729.6619504169</v>
          </cell>
          <cell r="Y39">
            <v>11365549.236986885</v>
          </cell>
          <cell r="Z39">
            <v>-10587988.775459204</v>
          </cell>
        </row>
        <row r="43">
          <cell r="E43">
            <v>-4614764.0269449838</v>
          </cell>
          <cell r="F43">
            <v>-11277473.481471878</v>
          </cell>
          <cell r="G43">
            <v>-6995794.8828255665</v>
          </cell>
          <cell r="H43">
            <v>-3091607.5702342046</v>
          </cell>
          <cell r="I43">
            <v>6436956.7219706597</v>
          </cell>
          <cell r="J43">
            <v>4469723.2532802084</v>
          </cell>
          <cell r="K43">
            <v>9808262.0212011635</v>
          </cell>
          <cell r="L43">
            <v>12124854.025674615</v>
          </cell>
          <cell r="M43">
            <v>20081154.57038774</v>
          </cell>
          <cell r="N43">
            <v>21840844.095546644</v>
          </cell>
          <cell r="O43">
            <v>22372475.474865895</v>
          </cell>
          <cell r="P43">
            <v>25364856.146326546</v>
          </cell>
          <cell r="Q43">
            <v>27546997.436511241</v>
          </cell>
          <cell r="R43">
            <v>32704401.84866593</v>
          </cell>
          <cell r="S43">
            <v>32658066.880873531</v>
          </cell>
          <cell r="T43">
            <v>39187658.945761524</v>
          </cell>
          <cell r="U43">
            <v>37279659.0947752</v>
          </cell>
          <cell r="V43">
            <v>45156761.013897546</v>
          </cell>
          <cell r="W43">
            <v>41716888.919237159</v>
          </cell>
          <cell r="X43">
            <v>50584770.494599506</v>
          </cell>
          <cell r="Y43">
            <v>45513448.174162887</v>
          </cell>
          <cell r="Z43">
            <v>55179890.072264627</v>
          </cell>
        </row>
        <row r="47">
          <cell r="E47">
            <v>-51840239.487022221</v>
          </cell>
          <cell r="F47">
            <v>-24725128.986117773</v>
          </cell>
          <cell r="G47">
            <v>-51747341.42098593</v>
          </cell>
          <cell r="H47">
            <v>-42233806.301717661</v>
          </cell>
          <cell r="I47">
            <v>-39428166.103623316</v>
          </cell>
          <cell r="J47">
            <v>-33716437.52054292</v>
          </cell>
          <cell r="K47">
            <v>-44762400.872895166</v>
          </cell>
          <cell r="L47">
            <v>-45454566.737120241</v>
          </cell>
          <cell r="M47">
            <v>-9037887.2887267694</v>
          </cell>
          <cell r="N47">
            <v>-5471081.7379567921</v>
          </cell>
          <cell r="O47">
            <v>-856711.72458063066</v>
          </cell>
          <cell r="P47">
            <v>1007414.9440792147</v>
          </cell>
          <cell r="Q47">
            <v>8053846.8948227763</v>
          </cell>
          <cell r="R47">
            <v>13844811.057651136</v>
          </cell>
          <cell r="S47">
            <v>16112902.363169551</v>
          </cell>
          <cell r="T47">
            <v>19843280.022314403</v>
          </cell>
          <cell r="U47">
            <v>19664343.689678337</v>
          </cell>
          <cell r="V47">
            <v>28630014.564818092</v>
          </cell>
          <cell r="W47">
            <v>26708565.332629703</v>
          </cell>
          <cell r="X47">
            <v>32619839.448593996</v>
          </cell>
          <cell r="Y47">
            <v>30812299.972527027</v>
          </cell>
          <cell r="Z47">
            <v>36983409.755624577</v>
          </cell>
        </row>
        <row r="48">
          <cell r="E48">
            <v>-51840239.487022221</v>
          </cell>
          <cell r="F48">
            <v>-76565368.473140001</v>
          </cell>
          <cell r="G48">
            <v>-128312709.89412594</v>
          </cell>
          <cell r="H48">
            <v>-170546516.19584361</v>
          </cell>
          <cell r="I48">
            <v>-209974682.29946691</v>
          </cell>
          <cell r="J48">
            <v>-243691119.82000983</v>
          </cell>
          <cell r="K48">
            <v>-288453520.69290501</v>
          </cell>
          <cell r="L48">
            <v>-333908087.43002522</v>
          </cell>
          <cell r="M48">
            <v>-342945974.71875197</v>
          </cell>
          <cell r="N48">
            <v>-348417056.45670879</v>
          </cell>
          <cell r="O48">
            <v>-349273768.18128943</v>
          </cell>
          <cell r="P48">
            <v>-348266353.23721021</v>
          </cell>
          <cell r="Q48">
            <v>-340212506.34238744</v>
          </cell>
          <cell r="R48">
            <v>-326367695.28473628</v>
          </cell>
          <cell r="S48">
            <v>-310254792.92156672</v>
          </cell>
          <cell r="T48">
            <v>-290411512.8992523</v>
          </cell>
          <cell r="U48">
            <v>-270747169.20957398</v>
          </cell>
          <cell r="V48">
            <v>-242117154.6447559</v>
          </cell>
          <cell r="W48">
            <v>-215408589.31212619</v>
          </cell>
          <cell r="X48">
            <v>-182788749.86353219</v>
          </cell>
          <cell r="Y48">
            <v>-151976449.89100516</v>
          </cell>
          <cell r="Z48">
            <v>-114993040.13538058</v>
          </cell>
        </row>
        <row r="51">
          <cell r="E51">
            <v>0.7</v>
          </cell>
          <cell r="F51">
            <v>0.7</v>
          </cell>
          <cell r="G51">
            <v>0.4</v>
          </cell>
          <cell r="H51">
            <v>0.4</v>
          </cell>
          <cell r="I51">
            <v>0.4</v>
          </cell>
          <cell r="J51">
            <v>0.4</v>
          </cell>
          <cell r="K51">
            <v>0.4</v>
          </cell>
          <cell r="L51">
            <v>0.4</v>
          </cell>
          <cell r="M51">
            <v>0.4</v>
          </cell>
          <cell r="N51">
            <v>0.4</v>
          </cell>
          <cell r="O51">
            <v>0.4</v>
          </cell>
          <cell r="P51">
            <v>0.4</v>
          </cell>
          <cell r="Q51">
            <v>0.4</v>
          </cell>
          <cell r="R51">
            <v>0.4</v>
          </cell>
          <cell r="S51">
            <v>0.4</v>
          </cell>
          <cell r="T51">
            <v>0.4</v>
          </cell>
          <cell r="U51">
            <v>0.4</v>
          </cell>
          <cell r="V51">
            <v>0.4</v>
          </cell>
          <cell r="W51">
            <v>0.4</v>
          </cell>
          <cell r="X51">
            <v>0.4</v>
          </cell>
          <cell r="Y51">
            <v>0.4</v>
          </cell>
          <cell r="Z51">
            <v>0.4</v>
          </cell>
        </row>
        <row r="52">
          <cell r="E52">
            <v>3230334.818861491</v>
          </cell>
          <cell r="F52">
            <v>7894231.4370303126</v>
          </cell>
          <cell r="G52">
            <v>3084378.2282817308</v>
          </cell>
          <cell r="H52">
            <v>1522703.303245184</v>
          </cell>
          <cell r="I52">
            <v>10174723.034599839</v>
          </cell>
          <cell r="J52">
            <v>10961616.422076017</v>
          </cell>
          <cell r="K52">
            <v>14902070.192708055</v>
          </cell>
          <cell r="L52">
            <v>13975433.390918672</v>
          </cell>
          <cell r="M52">
            <v>260144.84655451067</v>
          </cell>
          <cell r="N52">
            <v>0</v>
          </cell>
          <cell r="O52">
            <v>0</v>
          </cell>
          <cell r="P52">
            <v>0</v>
          </cell>
          <cell r="Q52">
            <v>0</v>
          </cell>
          <cell r="R52">
            <v>0</v>
          </cell>
          <cell r="S52">
            <v>0</v>
          </cell>
          <cell r="T52">
            <v>0</v>
          </cell>
          <cell r="U52">
            <v>0</v>
          </cell>
          <cell r="V52">
            <v>0</v>
          </cell>
          <cell r="W52">
            <v>0</v>
          </cell>
          <cell r="X52">
            <v>0</v>
          </cell>
          <cell r="Y52">
            <v>0</v>
          </cell>
          <cell r="Z52">
            <v>0</v>
          </cell>
        </row>
        <row r="53">
          <cell r="E53">
            <v>3230334.818861491</v>
          </cell>
          <cell r="F53">
            <v>11124566.255891804</v>
          </cell>
          <cell r="G53">
            <v>14208944.484173534</v>
          </cell>
          <cell r="H53">
            <v>15731647.787418719</v>
          </cell>
          <cell r="I53">
            <v>25906370.822018556</v>
          </cell>
          <cell r="J53">
            <v>36867987.244094573</v>
          </cell>
          <cell r="K53">
            <v>51770057.436802626</v>
          </cell>
          <cell r="L53">
            <v>65745490.827721298</v>
          </cell>
          <cell r="M53">
            <v>66005635.674275808</v>
          </cell>
          <cell r="N53">
            <v>66005635.674275808</v>
          </cell>
          <cell r="O53">
            <v>66005635.674275808</v>
          </cell>
          <cell r="P53">
            <v>66005635.674275808</v>
          </cell>
          <cell r="Q53">
            <v>66005635.674275808</v>
          </cell>
          <cell r="R53">
            <v>66005635.674275808</v>
          </cell>
          <cell r="S53">
            <v>66005635.674275808</v>
          </cell>
          <cell r="T53">
            <v>66005635.674275808</v>
          </cell>
          <cell r="U53">
            <v>66005635.674275808</v>
          </cell>
          <cell r="V53">
            <v>66005635.674275808</v>
          </cell>
          <cell r="W53">
            <v>66005635.674275808</v>
          </cell>
          <cell r="X53">
            <v>66005635.674275808</v>
          </cell>
          <cell r="Y53">
            <v>66005635.674275808</v>
          </cell>
          <cell r="Z53">
            <v>66005635.674275808</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E56">
            <v>-5170107.1935974201</v>
          </cell>
          <cell r="F56">
            <v>-15244395.284599543</v>
          </cell>
          <cell r="G56">
            <v>-22705473.770626478</v>
          </cell>
          <cell r="H56">
            <v>-25474443.277123507</v>
          </cell>
          <cell r="I56">
            <v>-21072666.561133943</v>
          </cell>
          <cell r="J56">
            <v>-23537348.153841887</v>
          </cell>
          <cell r="K56">
            <v>-18003344.151984304</v>
          </cell>
          <cell r="L56">
            <v>-11553631.013256596</v>
          </cell>
          <cell r="M56">
            <v>3137434.5537454206</v>
          </cell>
          <cell r="N56">
            <v>16274063.043422915</v>
          </cell>
          <cell r="O56">
            <v>34373601.593137443</v>
          </cell>
          <cell r="P56">
            <v>47929383.155489847</v>
          </cell>
          <cell r="Q56">
            <v>72674760.611611366</v>
          </cell>
          <cell r="R56">
            <v>91100515.361549646</v>
          </cell>
          <cell r="S56">
            <v>121687977.03576729</v>
          </cell>
          <cell r="T56">
            <v>144204197.32675302</v>
          </cell>
          <cell r="U56">
            <v>180059048.87470424</v>
          </cell>
          <cell r="V56">
            <v>206389207.43965536</v>
          </cell>
          <cell r="W56">
            <v>247104585.11144114</v>
          </cell>
          <cell r="X56">
            <v>276806437.46871823</v>
          </cell>
          <cell r="Y56">
            <v>321571361.36856383</v>
          </cell>
          <cell r="Z56">
            <v>354049189.15406507</v>
          </cell>
        </row>
        <row r="58">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row>
        <row r="64">
          <cell r="E64">
            <v>47225475.460077234</v>
          </cell>
          <cell r="F64">
            <v>13447655.504645897</v>
          </cell>
          <cell r="G64">
            <v>44036395.850281604</v>
          </cell>
          <cell r="H64">
            <v>38427048.043604702</v>
          </cell>
          <cell r="I64">
            <v>13991358.517123722</v>
          </cell>
          <cell r="J64">
            <v>6312396.4653528789</v>
          </cell>
          <cell r="K64">
            <v>7507225.3911250336</v>
          </cell>
          <cell r="L64">
            <v>10515983.259823557</v>
          </cell>
          <cell r="M64">
            <v>8387525.1723404927</v>
          </cell>
          <cell r="N64">
            <v>6580409.1467294209</v>
          </cell>
          <cell r="O64">
            <v>6919701.9579383563</v>
          </cell>
          <cell r="P64">
            <v>8047955.9607391618</v>
          </cell>
          <cell r="Q64">
            <v>7810115.2759334547</v>
          </cell>
          <cell r="R64">
            <v>7176555.5252597835</v>
          </cell>
          <cell r="S64">
            <v>6121987.884011182</v>
          </cell>
          <cell r="T64">
            <v>8921202.2897543218</v>
          </cell>
          <cell r="U64">
            <v>8064436.6324524162</v>
          </cell>
          <cell r="V64">
            <v>6975867.6764350114</v>
          </cell>
          <cell r="W64">
            <v>6046448.1392912278</v>
          </cell>
          <cell r="X64">
            <v>9003055.5986892786</v>
          </cell>
          <cell r="Y64">
            <v>6172799.7948887125</v>
          </cell>
          <cell r="Z64">
            <v>9668131.9098928999</v>
          </cell>
        </row>
        <row r="65">
          <cell r="E65">
            <v>7.0000000000000007E-2</v>
          </cell>
          <cell r="F65">
            <v>7.0000000000000007E-2</v>
          </cell>
          <cell r="G65">
            <v>7.0000000000000007E-2</v>
          </cell>
          <cell r="H65">
            <v>7.0000000000000007E-2</v>
          </cell>
          <cell r="I65">
            <v>7.0000000000000007E-2</v>
          </cell>
          <cell r="J65">
            <v>7.0000000000000007E-2</v>
          </cell>
          <cell r="K65">
            <v>7.0000000000000007E-2</v>
          </cell>
          <cell r="L65">
            <v>7.0000000000000007E-2</v>
          </cell>
          <cell r="M65">
            <v>7.0000000000000007E-2</v>
          </cell>
          <cell r="N65">
            <v>7.0000000000000007E-2</v>
          </cell>
          <cell r="O65">
            <v>7.0000000000000007E-2</v>
          </cell>
          <cell r="P65">
            <v>7.0000000000000007E-2</v>
          </cell>
          <cell r="Q65">
            <v>7.0000000000000007E-2</v>
          </cell>
          <cell r="R65">
            <v>7.0000000000000007E-2</v>
          </cell>
          <cell r="S65">
            <v>7.0000000000000007E-2</v>
          </cell>
          <cell r="T65">
            <v>7.0000000000000007E-2</v>
          </cell>
          <cell r="U65">
            <v>7.0000000000000007E-2</v>
          </cell>
          <cell r="V65">
            <v>7.0000000000000007E-2</v>
          </cell>
          <cell r="W65">
            <v>7.0000000000000007E-2</v>
          </cell>
          <cell r="X65">
            <v>7.0000000000000007E-2</v>
          </cell>
          <cell r="Y65">
            <v>7.0000000000000007E-2</v>
          </cell>
          <cell r="Z65">
            <v>7.0000000000000007E-2</v>
          </cell>
        </row>
        <row r="66">
          <cell r="E66">
            <v>1061779.7918826549</v>
          </cell>
          <cell r="F66">
            <v>1061779.7918826549</v>
          </cell>
          <cell r="G66">
            <v>3566669.8519083206</v>
          </cell>
          <cell r="H66">
            <v>3566669.8519083206</v>
          </cell>
          <cell r="I66">
            <v>4303316.0403620163</v>
          </cell>
          <cell r="J66">
            <v>4303316.0403620163</v>
          </cell>
          <cell r="K66">
            <v>2469147.8439212912</v>
          </cell>
          <cell r="L66">
            <v>2469147.8439212912</v>
          </cell>
          <cell r="M66">
            <v>1248066.8655602643</v>
          </cell>
          <cell r="N66">
            <v>1248066.8655602643</v>
          </cell>
          <cell r="O66">
            <v>1101217.8661359034</v>
          </cell>
          <cell r="P66">
            <v>1101217.8661359034</v>
          </cell>
          <cell r="Q66">
            <v>1048073.6167583178</v>
          </cell>
          <cell r="R66">
            <v>1048073.6167583178</v>
          </cell>
          <cell r="S66">
            <v>1049723.3196595157</v>
          </cell>
          <cell r="T66">
            <v>1049723.3196595157</v>
          </cell>
          <cell r="U66">
            <v>1051983.7205082038</v>
          </cell>
          <cell r="V66">
            <v>1051983.7205082038</v>
          </cell>
          <cell r="W66">
            <v>1053032.7942666148</v>
          </cell>
          <cell r="X66">
            <v>1053032.7942666148</v>
          </cell>
          <cell r="Y66">
            <v>1067154.2610685255</v>
          </cell>
          <cell r="Z66">
            <v>1067154.2610685255</v>
          </cell>
        </row>
        <row r="67">
          <cell r="E67">
            <v>0</v>
          </cell>
          <cell r="F67">
            <v>0</v>
          </cell>
          <cell r="G67">
            <v>0</v>
          </cell>
          <cell r="H67">
            <v>0</v>
          </cell>
          <cell r="I67">
            <v>-30336565.482361566</v>
          </cell>
          <cell r="J67">
            <v>-30336565.482361566</v>
          </cell>
          <cell r="K67">
            <v>-41231721.946943149</v>
          </cell>
          <cell r="L67">
            <v>-41231721.946943149</v>
          </cell>
          <cell r="M67">
            <v>-10151877.4912383</v>
          </cell>
          <cell r="N67">
            <v>-10151877.4912383</v>
          </cell>
          <cell r="O67">
            <v>-9011604.3254742958</v>
          </cell>
          <cell r="P67">
            <v>-9011604.3254742958</v>
          </cell>
          <cell r="Q67">
            <v>-7483967.1595349573</v>
          </cell>
          <cell r="R67">
            <v>-7483967.1595349573</v>
          </cell>
          <cell r="S67">
            <v>-7483828.9593387591</v>
          </cell>
          <cell r="T67">
            <v>-7483828.9593387591</v>
          </cell>
          <cell r="U67">
            <v>-7493335.4005966187</v>
          </cell>
          <cell r="V67">
            <v>-7493335.4005966187</v>
          </cell>
          <cell r="W67">
            <v>-7521595.0868827514</v>
          </cell>
          <cell r="X67">
            <v>-7521595.0868827514</v>
          </cell>
          <cell r="Y67">
            <v>-7520152.1544437138</v>
          </cell>
          <cell r="Z67">
            <v>-7520152.1544437138</v>
          </cell>
        </row>
        <row r="68">
          <cell r="E68">
            <v>47225475.460077234</v>
          </cell>
          <cell r="F68">
            <v>60673130.964723133</v>
          </cell>
          <cell r="G68">
            <v>104709526.81500474</v>
          </cell>
          <cell r="H68">
            <v>143136574.85860944</v>
          </cell>
          <cell r="I68">
            <v>126791367.8933716</v>
          </cell>
          <cell r="J68">
            <v>102767198.8763629</v>
          </cell>
          <cell r="K68">
            <v>69042702.320544794</v>
          </cell>
          <cell r="L68">
            <v>38326963.633425206</v>
          </cell>
          <cell r="M68">
            <v>36562611.314527392</v>
          </cell>
          <cell r="N68">
            <v>32991142.970018517</v>
          </cell>
          <cell r="O68">
            <v>30899240.602482576</v>
          </cell>
          <cell r="P68">
            <v>29935592.237747442</v>
          </cell>
          <cell r="Q68">
            <v>30261740.35414594</v>
          </cell>
          <cell r="R68">
            <v>29954328.719870765</v>
          </cell>
          <cell r="S68">
            <v>28592487.64454319</v>
          </cell>
          <cell r="T68">
            <v>30029860.974958751</v>
          </cell>
          <cell r="U68">
            <v>30600962.20681455</v>
          </cell>
          <cell r="V68">
            <v>30083494.48265294</v>
          </cell>
          <cell r="W68">
            <v>28608347.535061415</v>
          </cell>
          <cell r="X68">
            <v>30089808.046867941</v>
          </cell>
          <cell r="Y68">
            <v>28742455.687312942</v>
          </cell>
          <cell r="Z68">
            <v>30890435.442762125</v>
          </cell>
        </row>
        <row r="71">
          <cell r="E71">
            <v>1384429.2080834955</v>
          </cell>
          <cell r="F71">
            <v>3383242.044441564</v>
          </cell>
          <cell r="G71">
            <v>4626567.3424225971</v>
          </cell>
          <cell r="H71">
            <v>2284054.9548677728</v>
          </cell>
          <cell r="I71">
            <v>15262084.551899754</v>
          </cell>
          <cell r="J71">
            <v>16442424.633114025</v>
          </cell>
          <cell r="K71">
            <v>22353105.289062079</v>
          </cell>
          <cell r="L71">
            <v>20963150.086378012</v>
          </cell>
          <cell r="M71">
            <v>390217.26983176637</v>
          </cell>
          <cell r="N71">
            <v>-1109327.4087726288</v>
          </cell>
          <cell r="O71">
            <v>-6062990.2333577257</v>
          </cell>
          <cell r="P71">
            <v>0</v>
          </cell>
          <cell r="Q71">
            <v>0</v>
          </cell>
          <cell r="R71">
            <v>0</v>
          </cell>
          <cell r="S71">
            <v>0</v>
          </cell>
          <cell r="T71">
            <v>0</v>
          </cell>
          <cell r="U71">
            <v>0</v>
          </cell>
          <cell r="V71">
            <v>0</v>
          </cell>
          <cell r="W71">
            <v>0</v>
          </cell>
          <cell r="X71">
            <v>0</v>
          </cell>
          <cell r="Y71">
            <v>0</v>
          </cell>
          <cell r="Z71">
            <v>0</v>
          </cell>
        </row>
        <row r="72">
          <cell r="E72">
            <v>0.1</v>
          </cell>
          <cell r="F72">
            <v>0.1</v>
          </cell>
          <cell r="G72">
            <v>0.1</v>
          </cell>
          <cell r="H72">
            <v>0.1</v>
          </cell>
          <cell r="I72">
            <v>0.1</v>
          </cell>
          <cell r="J72">
            <v>0.1</v>
          </cell>
          <cell r="K72">
            <v>0.1</v>
          </cell>
          <cell r="L72">
            <v>0.1</v>
          </cell>
          <cell r="M72">
            <v>0.1</v>
          </cell>
          <cell r="N72">
            <v>0.1</v>
          </cell>
          <cell r="O72">
            <v>0.1</v>
          </cell>
          <cell r="P72">
            <v>0.1</v>
          </cell>
          <cell r="Q72">
            <v>0.1</v>
          </cell>
          <cell r="R72">
            <v>0.1</v>
          </cell>
          <cell r="S72">
            <v>0.1</v>
          </cell>
          <cell r="T72">
            <v>0.1</v>
          </cell>
          <cell r="U72">
            <v>0.1</v>
          </cell>
          <cell r="V72">
            <v>0.1</v>
          </cell>
          <cell r="W72">
            <v>0.1</v>
          </cell>
          <cell r="X72">
            <v>0.1</v>
          </cell>
          <cell r="Y72">
            <v>0.1</v>
          </cell>
          <cell r="Z72">
            <v>0.1</v>
          </cell>
        </row>
        <row r="73">
          <cell r="E73">
            <v>119191.7813131265</v>
          </cell>
          <cell r="F73">
            <v>119191.7813131265</v>
          </cell>
          <cell r="G73">
            <v>375391.58566457429</v>
          </cell>
          <cell r="H73">
            <v>375391.58566457429</v>
          </cell>
          <cell r="I73">
            <v>1228152.3970228059</v>
          </cell>
          <cell r="J73">
            <v>1228152.3970228059</v>
          </cell>
          <cell r="K73">
            <v>2735225.7919273111</v>
          </cell>
          <cell r="L73">
            <v>2735225.7919273111</v>
          </cell>
          <cell r="M73">
            <v>2979586.6852615988</v>
          </cell>
          <cell r="N73">
            <v>2979586.6852615988</v>
          </cell>
          <cell r="O73">
            <v>1916158.1703756545</v>
          </cell>
          <cell r="P73">
            <v>1916158.1703756545</v>
          </cell>
          <cell r="Q73">
            <v>1189735.9634290151</v>
          </cell>
          <cell r="R73">
            <v>1189735.9634290151</v>
          </cell>
          <cell r="S73">
            <v>832815.17440031073</v>
          </cell>
          <cell r="T73">
            <v>832815.17440031073</v>
          </cell>
          <cell r="U73">
            <v>582970.62208021746</v>
          </cell>
          <cell r="V73">
            <v>582970.62208021746</v>
          </cell>
          <cell r="W73">
            <v>408079.43545615231</v>
          </cell>
          <cell r="X73">
            <v>408079.43545615231</v>
          </cell>
          <cell r="Y73">
            <v>285655.60481930658</v>
          </cell>
          <cell r="Z73">
            <v>285655.60481930658</v>
          </cell>
        </row>
        <row r="74">
          <cell r="E74">
            <v>0</v>
          </cell>
          <cell r="F74">
            <v>0</v>
          </cell>
          <cell r="G74">
            <v>-715150.68787875888</v>
          </cell>
          <cell r="H74">
            <v>-715150.68787875888</v>
          </cell>
          <cell r="I74">
            <v>-1537198.8261086869</v>
          </cell>
          <cell r="J74">
            <v>-1537198.8261086869</v>
          </cell>
          <cell r="K74">
            <v>-5831715.5560281472</v>
          </cell>
          <cell r="L74">
            <v>-5831715.5560281472</v>
          </cell>
          <cell r="M74">
            <v>-10579639.195535718</v>
          </cell>
          <cell r="N74">
            <v>-10579639.195535718</v>
          </cell>
          <cell r="O74">
            <v>-7297880.9160338733</v>
          </cell>
          <cell r="P74">
            <v>-7297880.9160338733</v>
          </cell>
          <cell r="Q74">
            <v>-4199068.1062200526</v>
          </cell>
          <cell r="R74">
            <v>-4199068.1062200526</v>
          </cell>
          <cell r="S74">
            <v>-2939347.6743540377</v>
          </cell>
          <cell r="T74">
            <v>-2939347.6743540377</v>
          </cell>
          <cell r="U74">
            <v>-2057543.3720478264</v>
          </cell>
          <cell r="V74">
            <v>-2057543.3720478264</v>
          </cell>
          <cell r="W74">
            <v>-1440280.3604334784</v>
          </cell>
          <cell r="X74">
            <v>-1440280.3604334784</v>
          </cell>
          <cell r="Y74">
            <v>-1008196.2523034349</v>
          </cell>
          <cell r="Z74">
            <v>-1008196.2523034349</v>
          </cell>
        </row>
        <row r="75">
          <cell r="E75">
            <v>1384429.2080834955</v>
          </cell>
          <cell r="F75">
            <v>4767671.2525250595</v>
          </cell>
          <cell r="G75">
            <v>8679087.907068897</v>
          </cell>
          <cell r="H75">
            <v>10247992.17405791</v>
          </cell>
          <cell r="I75">
            <v>23972877.899848975</v>
          </cell>
          <cell r="J75">
            <v>38878103.706854314</v>
          </cell>
          <cell r="K75">
            <v>55399493.439888246</v>
          </cell>
          <cell r="L75">
            <v>70530927.970238119</v>
          </cell>
          <cell r="M75">
            <v>60341506.044534169</v>
          </cell>
          <cell r="N75">
            <v>48652539.440225825</v>
          </cell>
          <cell r="O75">
            <v>35291668.290834226</v>
          </cell>
          <cell r="P75">
            <v>27993787.374800354</v>
          </cell>
          <cell r="Q75">
            <v>23794719.268580303</v>
          </cell>
          <cell r="R75">
            <v>19595651.162360251</v>
          </cell>
          <cell r="S75">
            <v>16656303.488006214</v>
          </cell>
          <cell r="T75">
            <v>13716955.813652176</v>
          </cell>
          <cell r="U75">
            <v>11659412.44160435</v>
          </cell>
          <cell r="V75">
            <v>9601869.0695565231</v>
          </cell>
          <cell r="W75">
            <v>8161588.7091230452</v>
          </cell>
          <cell r="X75">
            <v>6721308.3486895673</v>
          </cell>
          <cell r="Y75">
            <v>5713112.0963861328</v>
          </cell>
          <cell r="Z75">
            <v>4704915.8440826982</v>
          </cell>
        </row>
        <row r="76">
          <cell r="E76">
            <v>48609904.668160729</v>
          </cell>
          <cell r="F76">
            <v>65440802.217248194</v>
          </cell>
          <cell r="G76">
            <v>113388614.72207363</v>
          </cell>
          <cell r="H76">
            <v>153384567.03266734</v>
          </cell>
          <cell r="I76">
            <v>150764245.79322058</v>
          </cell>
          <cell r="J76">
            <v>141645302.5832172</v>
          </cell>
          <cell r="K76">
            <v>124442195.76043305</v>
          </cell>
          <cell r="L76">
            <v>108857891.60366333</v>
          </cell>
          <cell r="M76">
            <v>96904117.359061569</v>
          </cell>
          <cell r="N76">
            <v>81643682.410244346</v>
          </cell>
          <cell r="O76">
            <v>66190908.893316805</v>
          </cell>
          <cell r="P76">
            <v>57929379.6125478</v>
          </cell>
          <cell r="Q76">
            <v>54056459.622726247</v>
          </cell>
          <cell r="R76">
            <v>49549979.882231012</v>
          </cell>
          <cell r="S76">
            <v>45248791.132549405</v>
          </cell>
          <cell r="T76">
            <v>43746816.788610928</v>
          </cell>
          <cell r="U76">
            <v>42260374.648418903</v>
          </cell>
          <cell r="V76">
            <v>39685363.552209467</v>
          </cell>
          <cell r="W76">
            <v>36769936.244184464</v>
          </cell>
          <cell r="X76">
            <v>36811116.395557508</v>
          </cell>
          <cell r="Y76">
            <v>34455567.783699073</v>
          </cell>
          <cell r="Z76">
            <v>35595351.28684482</v>
          </cell>
        </row>
        <row r="79">
          <cell r="E79">
            <v>0</v>
          </cell>
          <cell r="F79">
            <v>0</v>
          </cell>
          <cell r="G79">
            <v>-1.1641532182693481E-9</v>
          </cell>
          <cell r="H79">
            <v>-8.6147338151931763E-9</v>
          </cell>
          <cell r="I79">
            <v>3.4924596548080444E-9</v>
          </cell>
          <cell r="J79">
            <v>-3.9581209421157837E-9</v>
          </cell>
          <cell r="K79">
            <v>2.7939677238464355E-9</v>
          </cell>
          <cell r="L79">
            <v>-4.6566128730773926E-9</v>
          </cell>
          <cell r="M79">
            <v>-1.862645149230957E-9</v>
          </cell>
          <cell r="N79">
            <v>-1.862645149230957E-9</v>
          </cell>
          <cell r="O79">
            <v>-3.7252902984619141E-9</v>
          </cell>
          <cell r="P79">
            <v>9055370.9048183765</v>
          </cell>
          <cell r="Q79">
            <v>15863962.170756228</v>
          </cell>
          <cell r="R79">
            <v>21021366.582910921</v>
          </cell>
          <cell r="S79">
            <v>22234890.24718073</v>
          </cell>
          <cell r="T79">
            <v>28764482.312068727</v>
          </cell>
          <cell r="U79">
            <v>27728780.322130755</v>
          </cell>
          <cell r="V79">
            <v>35605882.2412531</v>
          </cell>
          <cell r="W79">
            <v>32755013.471920934</v>
          </cell>
          <cell r="X79">
            <v>41622895.047283269</v>
          </cell>
          <cell r="Y79">
            <v>36985099.76741574</v>
          </cell>
          <cell r="Z79">
            <v>46651541.665517479</v>
          </cell>
        </row>
        <row r="80">
          <cell r="E80">
            <v>0</v>
          </cell>
          <cell r="F80">
            <v>0</v>
          </cell>
          <cell r="G80">
            <v>-1.1641532182693481E-9</v>
          </cell>
          <cell r="H80">
            <v>-9.7788870334625244E-9</v>
          </cell>
          <cell r="I80">
            <v>-6.28642737865448E-9</v>
          </cell>
          <cell r="J80">
            <v>-1.0244548320770264E-8</v>
          </cell>
          <cell r="K80">
            <v>-7.4505805969238281E-9</v>
          </cell>
          <cell r="L80">
            <v>-1.2107193470001221E-8</v>
          </cell>
          <cell r="M80">
            <v>-1.3969838619232178E-8</v>
          </cell>
          <cell r="N80">
            <v>-1.5832483768463135E-8</v>
          </cell>
          <cell r="O80">
            <v>-1.9557774066925049E-8</v>
          </cell>
          <cell r="P80">
            <v>9055370.904818356</v>
          </cell>
          <cell r="Q80">
            <v>24919333.075574584</v>
          </cell>
          <cell r="R80">
            <v>45940699.658485502</v>
          </cell>
          <cell r="S80">
            <v>68175589.905666232</v>
          </cell>
          <cell r="T80">
            <v>96940072.217734963</v>
          </cell>
          <cell r="U80">
            <v>124668852.53986572</v>
          </cell>
          <cell r="V80">
            <v>160274734.78111881</v>
          </cell>
          <cell r="W80">
            <v>193029748.25303975</v>
          </cell>
          <cell r="X80">
            <v>234652643.30032301</v>
          </cell>
          <cell r="Y80">
            <v>271637743.06773877</v>
          </cell>
          <cell r="Z80">
            <v>318289284.73325622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97">
          <cell r="E97">
            <v>1</v>
          </cell>
          <cell r="F97">
            <v>2</v>
          </cell>
          <cell r="G97">
            <v>3</v>
          </cell>
          <cell r="H97">
            <v>4</v>
          </cell>
          <cell r="I97">
            <v>5</v>
          </cell>
          <cell r="J97">
            <v>6</v>
          </cell>
          <cell r="K97">
            <v>7</v>
          </cell>
          <cell r="L97">
            <v>8</v>
          </cell>
          <cell r="M97">
            <v>9</v>
          </cell>
          <cell r="N97">
            <v>10</v>
          </cell>
          <cell r="O97">
            <v>11</v>
          </cell>
          <cell r="P97">
            <v>12</v>
          </cell>
          <cell r="Q97">
            <v>13</v>
          </cell>
          <cell r="R97">
            <v>14</v>
          </cell>
          <cell r="S97">
            <v>15</v>
          </cell>
          <cell r="T97">
            <v>16</v>
          </cell>
          <cell r="U97">
            <v>17</v>
          </cell>
          <cell r="V97">
            <v>18</v>
          </cell>
          <cell r="W97">
            <v>19</v>
          </cell>
          <cell r="X97">
            <v>20</v>
          </cell>
          <cell r="Y97">
            <v>21</v>
          </cell>
          <cell r="Z97">
            <v>22</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Tower Database - Part of Deal"/>
    </sheetNames>
    <sheetDataSet>
      <sheetData sheetId="0"/>
      <sheetData sheetId="1">
        <row r="1">
          <cell r="F1" t="str">
            <v xml:space="preserve"> </v>
          </cell>
        </row>
        <row r="3">
          <cell r="E3"/>
          <cell r="G3">
            <v>4</v>
          </cell>
          <cell r="H3">
            <v>5</v>
          </cell>
          <cell r="I3">
            <v>6</v>
          </cell>
          <cell r="K3">
            <v>8</v>
          </cell>
          <cell r="L3">
            <v>9</v>
          </cell>
          <cell r="M3">
            <v>10</v>
          </cell>
          <cell r="N3">
            <v>11</v>
          </cell>
          <cell r="O3">
            <v>12</v>
          </cell>
        </row>
        <row r="4">
          <cell r="D4" t="str">
            <v>Property ID</v>
          </cell>
          <cell r="E4" t="str">
            <v>Helios ID</v>
          </cell>
          <cell r="F4" t="str">
            <v>Is it an exchange site (Y/N)</v>
          </cell>
          <cell r="G4" t="str">
            <v xml:space="preserve">Site Name </v>
          </cell>
          <cell r="H4" t="str">
            <v>Site Type</v>
          </cell>
          <cell r="I4" t="str">
            <v>Tower Height (m)</v>
          </cell>
          <cell r="J4" t="str">
            <v>Indoor/Outdoor</v>
          </cell>
          <cell r="K4" t="str">
            <v>Latitude</v>
          </cell>
          <cell r="L4" t="str">
            <v>Longitude</v>
          </cell>
          <cell r="M4" t="str">
            <v>Region</v>
          </cell>
          <cell r="N4" t="str">
            <v>Wilayat</v>
          </cell>
          <cell r="O4" t="str">
            <v>Area</v>
          </cell>
        </row>
        <row r="5">
          <cell r="D5" t="str">
            <v>B0037</v>
          </cell>
          <cell r="E5" t="str">
            <v>OMBN0042</v>
          </cell>
          <cell r="F5" t="str">
            <v>No</v>
          </cell>
          <cell r="G5" t="str">
            <v>AL_QUWAYRAH_3G@AL_QUWAYRAH_GU</v>
          </cell>
          <cell r="H5" t="str">
            <v>Greenfield</v>
          </cell>
          <cell r="I5">
            <v>30</v>
          </cell>
          <cell r="J5" t="str">
            <v>Indoor</v>
          </cell>
          <cell r="K5">
            <v>23.828250000000001</v>
          </cell>
          <cell r="L5">
            <v>57.101300000000002</v>
          </cell>
          <cell r="M5" t="str">
            <v>AL BATINAH NORTH</v>
          </cell>
          <cell r="N5" t="str">
            <v>AS SUWAYQ</v>
          </cell>
          <cell r="O5" t="str">
            <v>Al Quwayrah</v>
          </cell>
        </row>
        <row r="6">
          <cell r="D6" t="str">
            <v>B0306</v>
          </cell>
          <cell r="E6" t="str">
            <v>OMBN1115</v>
          </cell>
          <cell r="F6" t="str">
            <v>No</v>
          </cell>
          <cell r="G6" t="str">
            <v>Al_Uwaidat_3G</v>
          </cell>
          <cell r="H6" t="str">
            <v>Greenfield</v>
          </cell>
          <cell r="I6">
            <v>25.2</v>
          </cell>
          <cell r="J6" t="str">
            <v>Indoor</v>
          </cell>
          <cell r="K6">
            <v>23.912500000000001</v>
          </cell>
          <cell r="L6">
            <v>57.235599999999998</v>
          </cell>
          <cell r="M6" t="str">
            <v>AL BATINAH NORTH</v>
          </cell>
          <cell r="N6" t="str">
            <v>AS SUWAYQ</v>
          </cell>
          <cell r="O6" t="str">
            <v>Khadrah</v>
          </cell>
        </row>
        <row r="7">
          <cell r="D7" t="str">
            <v>T0100</v>
          </cell>
          <cell r="E7" t="str">
            <v>OMBS1460</v>
          </cell>
          <cell r="F7" t="str">
            <v>No</v>
          </cell>
          <cell r="G7" t="str">
            <v>AlDhuwaihaer_3G</v>
          </cell>
          <cell r="H7" t="str">
            <v>Greenfield</v>
          </cell>
          <cell r="I7">
            <v>30</v>
          </cell>
          <cell r="J7" t="str">
            <v>Indoor</v>
          </cell>
          <cell r="K7">
            <v>23.552381</v>
          </cell>
          <cell r="L7">
            <v>57.230634999999999</v>
          </cell>
          <cell r="M7" t="str">
            <v>AL BATINAH SOUTH</v>
          </cell>
          <cell r="N7" t="str">
            <v>AR RUSTAQ</v>
          </cell>
          <cell r="O7" t="str">
            <v>Khabourah</v>
          </cell>
        </row>
        <row r="8">
          <cell r="D8" t="str">
            <v>B0101</v>
          </cell>
          <cell r="E8" t="str">
            <v>OMBN0394</v>
          </cell>
          <cell r="F8" t="str">
            <v>No</v>
          </cell>
          <cell r="G8" t="str">
            <v>AlHujayrah_3G@AlHujayrah_GU</v>
          </cell>
          <cell r="H8" t="str">
            <v>Greenfield</v>
          </cell>
          <cell r="I8">
            <v>30</v>
          </cell>
          <cell r="J8" t="str">
            <v>Indoor</v>
          </cell>
          <cell r="K8">
            <v>23.927688</v>
          </cell>
          <cell r="L8">
            <v>57.161765000000003</v>
          </cell>
          <cell r="M8" t="str">
            <v>AL BATINAH NORTH</v>
          </cell>
          <cell r="N8" t="str">
            <v>AL KHABURAH</v>
          </cell>
          <cell r="O8" t="str">
            <v>Khabourah</v>
          </cell>
        </row>
        <row r="9">
          <cell r="D9" t="str">
            <v>B0059</v>
          </cell>
          <cell r="E9" t="str">
            <v>OMBN0746</v>
          </cell>
          <cell r="F9" t="str">
            <v>No</v>
          </cell>
          <cell r="G9" t="str">
            <v>ALMabrah_3G</v>
          </cell>
          <cell r="H9" t="str">
            <v>Greenfield</v>
          </cell>
          <cell r="I9">
            <v>30</v>
          </cell>
          <cell r="J9" t="str">
            <v>Indoor</v>
          </cell>
          <cell r="K9">
            <v>23.658456000000001</v>
          </cell>
          <cell r="L9">
            <v>57.156654000000003</v>
          </cell>
          <cell r="M9" t="str">
            <v>AL BATINAH NORTH</v>
          </cell>
          <cell r="N9" t="str">
            <v>AS SUWAYQ</v>
          </cell>
          <cell r="O9" t="str">
            <v>Khadrah</v>
          </cell>
        </row>
        <row r="10">
          <cell r="D10" t="str">
            <v>B0429</v>
          </cell>
          <cell r="E10" t="str">
            <v>OMBN2560</v>
          </cell>
          <cell r="F10" t="str">
            <v>No</v>
          </cell>
          <cell r="G10" t="str">
            <v>AlQulaiah_U900</v>
          </cell>
          <cell r="H10" t="str">
            <v>Greenfield</v>
          </cell>
          <cell r="I10">
            <v>30</v>
          </cell>
          <cell r="J10" t="str">
            <v>Indoor</v>
          </cell>
          <cell r="K10">
            <v>23.749210000000001</v>
          </cell>
          <cell r="L10">
            <v>57.119680000000002</v>
          </cell>
          <cell r="M10" t="str">
            <v>AL BATINAH NORTH</v>
          </cell>
          <cell r="N10" t="str">
            <v>AS SUWAYQ</v>
          </cell>
          <cell r="O10" t="str">
            <v>Suwaiq</v>
          </cell>
        </row>
        <row r="11">
          <cell r="D11" t="str">
            <v>B0014</v>
          </cell>
          <cell r="E11" t="str">
            <v>OMBN0043</v>
          </cell>
          <cell r="F11" t="str">
            <v>No</v>
          </cell>
          <cell r="G11" t="str">
            <v>Bidaya_3G</v>
          </cell>
          <cell r="H11" t="str">
            <v>Greenfield</v>
          </cell>
          <cell r="I11">
            <v>40</v>
          </cell>
          <cell r="J11" t="str">
            <v>Indoor</v>
          </cell>
          <cell r="K11">
            <v>23.914490000000001</v>
          </cell>
          <cell r="L11">
            <v>57.18732</v>
          </cell>
          <cell r="M11" t="str">
            <v>AL BATINAH NORTH</v>
          </cell>
          <cell r="N11" t="str">
            <v>AS SUWAYQ</v>
          </cell>
          <cell r="O11" t="str">
            <v>Bidaya</v>
          </cell>
        </row>
        <row r="12">
          <cell r="D12" t="str">
            <v>B0097</v>
          </cell>
          <cell r="E12" t="str">
            <v>OMBN1462</v>
          </cell>
          <cell r="F12" t="str">
            <v>No</v>
          </cell>
          <cell r="G12" t="str">
            <v>BIDAYA_4_3G</v>
          </cell>
          <cell r="H12" t="str">
            <v>Greenfield</v>
          </cell>
          <cell r="I12">
            <v>30</v>
          </cell>
          <cell r="J12" t="str">
            <v>Indoor</v>
          </cell>
          <cell r="K12">
            <v>23.908069999999999</v>
          </cell>
          <cell r="L12">
            <v>57.155026999999997</v>
          </cell>
          <cell r="M12" t="str">
            <v>AL BATINAH NORTH</v>
          </cell>
          <cell r="N12" t="str">
            <v>AS SUWAYQ</v>
          </cell>
          <cell r="O12" t="str">
            <v>Bidaya</v>
          </cell>
        </row>
        <row r="13">
          <cell r="D13" t="str">
            <v>B0077</v>
          </cell>
          <cell r="E13" t="str">
            <v>OMBN2227</v>
          </cell>
          <cell r="F13" t="str">
            <v>No</v>
          </cell>
          <cell r="G13" t="str">
            <v>BIDAYA2_3G@Bidaya2_GU</v>
          </cell>
          <cell r="H13" t="str">
            <v>Greenfield</v>
          </cell>
          <cell r="I13">
            <v>30</v>
          </cell>
          <cell r="J13" t="str">
            <v>Indoor</v>
          </cell>
          <cell r="K13">
            <v>23.9193</v>
          </cell>
          <cell r="L13">
            <v>57.165999999999997</v>
          </cell>
          <cell r="M13" t="str">
            <v>AL BATINAH NORTH</v>
          </cell>
          <cell r="N13" t="str">
            <v>AS SUWAYQ</v>
          </cell>
          <cell r="O13" t="str">
            <v>Bidaya</v>
          </cell>
        </row>
        <row r="14">
          <cell r="D14" t="str">
            <v>B0098</v>
          </cell>
          <cell r="E14" t="str">
            <v>OMBN1116</v>
          </cell>
          <cell r="F14" t="str">
            <v>No</v>
          </cell>
          <cell r="G14" t="str">
            <v>Bidayah_3_3G</v>
          </cell>
          <cell r="H14" t="str">
            <v>Greenfield</v>
          </cell>
          <cell r="I14">
            <v>30</v>
          </cell>
          <cell r="J14" t="str">
            <v>Indoor</v>
          </cell>
          <cell r="K14">
            <v>23.916677</v>
          </cell>
          <cell r="L14">
            <v>57.159759999999999</v>
          </cell>
          <cell r="M14" t="str">
            <v>AL BATINAH NORTH</v>
          </cell>
          <cell r="N14" t="str">
            <v>AS SUWAYQ</v>
          </cell>
          <cell r="O14" t="str">
            <v>Bidaya</v>
          </cell>
        </row>
        <row r="15">
          <cell r="D15" t="str">
            <v>T0094</v>
          </cell>
          <cell r="E15" t="str">
            <v>OMBS1846</v>
          </cell>
          <cell r="F15" t="str">
            <v>No</v>
          </cell>
          <cell r="G15" t="str">
            <v>Deisly_3G@Deisly_GU</v>
          </cell>
          <cell r="H15" t="str">
            <v>Rooftop</v>
          </cell>
          <cell r="I15">
            <v>6</v>
          </cell>
          <cell r="J15" t="str">
            <v>Outdoor</v>
          </cell>
          <cell r="K15">
            <v>23.518380000000001</v>
          </cell>
          <cell r="L15">
            <v>57.22448</v>
          </cell>
          <cell r="M15" t="str">
            <v>AL BATINAH SOUTH</v>
          </cell>
          <cell r="N15" t="str">
            <v>AR RUSTAQ</v>
          </cell>
          <cell r="O15" t="str">
            <v>Deisly</v>
          </cell>
        </row>
        <row r="16">
          <cell r="D16" t="str">
            <v>B0477</v>
          </cell>
          <cell r="E16" t="str">
            <v>OMBN0044</v>
          </cell>
          <cell r="F16" t="str">
            <v>No</v>
          </cell>
          <cell r="G16" t="str">
            <v>DHAYAN_AL_JAWAHARE_3_3G</v>
          </cell>
          <cell r="H16" t="str">
            <v>Greenfield</v>
          </cell>
          <cell r="I16">
            <v>40</v>
          </cell>
          <cell r="J16" t="str">
            <v>Indoor</v>
          </cell>
          <cell r="K16">
            <v>23.878799999999998</v>
          </cell>
          <cell r="L16">
            <v>57.243899999999996</v>
          </cell>
          <cell r="M16" t="str">
            <v>AL BATINAH NORTH</v>
          </cell>
          <cell r="N16" t="str">
            <v>AS SUWAYQ</v>
          </cell>
          <cell r="O16" t="str">
            <v>Bidaya</v>
          </cell>
        </row>
        <row r="17">
          <cell r="D17" t="str">
            <v>B0095</v>
          </cell>
          <cell r="E17" t="str">
            <v>OMBN2228</v>
          </cell>
          <cell r="F17" t="str">
            <v>No</v>
          </cell>
          <cell r="G17" t="str">
            <v>DhayanAlBusaeed_3G@DhayanAlBusaed_GU</v>
          </cell>
          <cell r="H17" t="str">
            <v>Greenfield</v>
          </cell>
          <cell r="I17">
            <v>30</v>
          </cell>
          <cell r="J17" t="str">
            <v>Indoor</v>
          </cell>
          <cell r="K17">
            <v>23.902591000000001</v>
          </cell>
          <cell r="L17">
            <v>57.262084000000002</v>
          </cell>
          <cell r="M17" t="str">
            <v>AL BATINAH NORTH</v>
          </cell>
          <cell r="N17" t="str">
            <v>AS SUWAYQ</v>
          </cell>
          <cell r="O17" t="str">
            <v>Khadrah</v>
          </cell>
        </row>
        <row r="18">
          <cell r="D18" t="str">
            <v>B0092</v>
          </cell>
          <cell r="E18" t="str">
            <v>OMBN2561</v>
          </cell>
          <cell r="F18" t="str">
            <v>No</v>
          </cell>
          <cell r="G18" t="str">
            <v>DhayanAlJahawer_3G@DhyanAlJahawer_GU</v>
          </cell>
          <cell r="H18" t="str">
            <v>Greenfield</v>
          </cell>
          <cell r="I18">
            <v>30</v>
          </cell>
          <cell r="J18" t="str">
            <v>Indoor</v>
          </cell>
          <cell r="K18">
            <v>23.893899999999999</v>
          </cell>
          <cell r="L18">
            <v>57.243899999999996</v>
          </cell>
          <cell r="M18" t="str">
            <v>AL BATINAH NORTH</v>
          </cell>
          <cell r="N18" t="str">
            <v>AS SUWAYQ</v>
          </cell>
          <cell r="O18" t="str">
            <v>Bidaya</v>
          </cell>
        </row>
        <row r="19">
          <cell r="D19" t="str">
            <v>B0086</v>
          </cell>
          <cell r="E19" t="str">
            <v>OMBN1117</v>
          </cell>
          <cell r="F19" t="str">
            <v>No</v>
          </cell>
          <cell r="G19" t="str">
            <v>DhayanAlJhawer2_3G</v>
          </cell>
          <cell r="H19" t="str">
            <v>Greenfield</v>
          </cell>
          <cell r="I19">
            <v>30</v>
          </cell>
          <cell r="J19" t="str">
            <v>Indoor</v>
          </cell>
          <cell r="K19">
            <v>23.861111099999999</v>
          </cell>
          <cell r="L19">
            <v>57.241388890000003</v>
          </cell>
          <cell r="M19" t="str">
            <v>AL BATINAH NORTH</v>
          </cell>
          <cell r="N19" t="str">
            <v>AS SUWAYQ</v>
          </cell>
          <cell r="O19" t="str">
            <v>Bidaya</v>
          </cell>
        </row>
        <row r="20">
          <cell r="D20" t="str">
            <v>B0038</v>
          </cell>
          <cell r="E20" t="str">
            <v>OMBN0747</v>
          </cell>
          <cell r="F20" t="str">
            <v>No</v>
          </cell>
          <cell r="G20" t="str">
            <v>Falaj_bani_rabeea_3G</v>
          </cell>
          <cell r="H20" t="str">
            <v>Greenfield</v>
          </cell>
          <cell r="I20">
            <v>30</v>
          </cell>
          <cell r="J20" t="str">
            <v>Indoor</v>
          </cell>
          <cell r="K20">
            <v>23.838166000000001</v>
          </cell>
          <cell r="L20">
            <v>57.094147999999997</v>
          </cell>
          <cell r="M20" t="str">
            <v>AL BATINAH NORTH</v>
          </cell>
          <cell r="N20" t="str">
            <v>AS SUWAYQ</v>
          </cell>
          <cell r="O20" t="str">
            <v>Bidaya</v>
          </cell>
        </row>
        <row r="21">
          <cell r="D21" t="str">
            <v>B0537</v>
          </cell>
          <cell r="E21" t="str">
            <v>OMBN1118</v>
          </cell>
          <cell r="F21" t="str">
            <v>No</v>
          </cell>
          <cell r="G21" t="str">
            <v>Galilah_2_3G</v>
          </cell>
          <cell r="H21" t="str">
            <v>Greenfield</v>
          </cell>
          <cell r="I21">
            <v>30</v>
          </cell>
          <cell r="J21" t="str">
            <v>Indoor</v>
          </cell>
          <cell r="K21">
            <v>23.862263899999999</v>
          </cell>
          <cell r="L21">
            <v>57.355969399999999</v>
          </cell>
          <cell r="M21" t="str">
            <v>AL BATINAH NORTH</v>
          </cell>
          <cell r="N21" t="str">
            <v>AS SUWAYQ</v>
          </cell>
          <cell r="O21" t="str">
            <v>Suwaiq</v>
          </cell>
        </row>
        <row r="22">
          <cell r="D22" t="str">
            <v>B0103</v>
          </cell>
          <cell r="E22" t="str">
            <v>OMBN1119</v>
          </cell>
          <cell r="F22" t="str">
            <v>No</v>
          </cell>
          <cell r="G22" t="str">
            <v>GalilAlHanadees_3G@GalilAlHanadees_GU</v>
          </cell>
          <cell r="H22" t="str">
            <v>Greenfield</v>
          </cell>
          <cell r="I22">
            <v>30</v>
          </cell>
          <cell r="J22" t="str">
            <v>Indoor</v>
          </cell>
          <cell r="K22">
            <v>23.935580999999999</v>
          </cell>
          <cell r="L22">
            <v>57.177357000000001</v>
          </cell>
          <cell r="M22" t="str">
            <v>AL BATINAH NORTH</v>
          </cell>
          <cell r="N22" t="str">
            <v>AS SUWAYQ</v>
          </cell>
          <cell r="O22" t="str">
            <v>Bidaya</v>
          </cell>
        </row>
        <row r="23">
          <cell r="D23" t="str">
            <v>B0100</v>
          </cell>
          <cell r="E23" t="str">
            <v>OMBN2229</v>
          </cell>
          <cell r="F23" t="str">
            <v>No</v>
          </cell>
          <cell r="G23" t="str">
            <v>Ghaleel_AlMaseed_3G</v>
          </cell>
          <cell r="H23" t="str">
            <v>Greenfield</v>
          </cell>
          <cell r="I23">
            <v>30</v>
          </cell>
          <cell r="J23" t="str">
            <v>Indoor</v>
          </cell>
          <cell r="K23">
            <v>23.926739999999999</v>
          </cell>
          <cell r="L23">
            <v>57.196930000000002</v>
          </cell>
          <cell r="M23" t="str">
            <v>AL BATINAH NORTH</v>
          </cell>
          <cell r="N23" t="str">
            <v>AS SUWAYQ</v>
          </cell>
          <cell r="O23" t="str">
            <v>Bidaya</v>
          </cell>
        </row>
        <row r="24">
          <cell r="D24" t="str">
            <v>T0104</v>
          </cell>
          <cell r="E24" t="str">
            <v>OMBS2562</v>
          </cell>
          <cell r="F24" t="str">
            <v>No</v>
          </cell>
          <cell r="G24" t="str">
            <v>Gharwa_3G</v>
          </cell>
          <cell r="H24" t="str">
            <v>Greenfield</v>
          </cell>
          <cell r="I24">
            <v>15</v>
          </cell>
          <cell r="J24" t="str">
            <v>Indoor</v>
          </cell>
          <cell r="K24">
            <v>23.591899999999999</v>
          </cell>
          <cell r="L24">
            <v>57.243899999999996</v>
          </cell>
          <cell r="M24" t="str">
            <v>AL BATINAH SOUTH</v>
          </cell>
          <cell r="N24" t="str">
            <v>AR RUSTAQ</v>
          </cell>
          <cell r="O24" t="str">
            <v>Al Ghurwah</v>
          </cell>
        </row>
        <row r="25">
          <cell r="D25" t="str">
            <v>B0093</v>
          </cell>
          <cell r="E25" t="str">
            <v>OMBN0395</v>
          </cell>
          <cell r="F25" t="str">
            <v>No</v>
          </cell>
          <cell r="G25" t="str">
            <v>Ghurfat_Al_Sharif_3G</v>
          </cell>
          <cell r="H25" t="str">
            <v>Greenfield</v>
          </cell>
          <cell r="I25">
            <v>35</v>
          </cell>
          <cell r="J25" t="str">
            <v>Indoor</v>
          </cell>
          <cell r="K25">
            <v>23.89676</v>
          </cell>
          <cell r="L25">
            <v>57.278039999999997</v>
          </cell>
          <cell r="M25" t="str">
            <v>AL BATINAH NORTH</v>
          </cell>
          <cell r="N25" t="str">
            <v>AS SUWAYQ</v>
          </cell>
          <cell r="O25" t="str">
            <v>Khadrah</v>
          </cell>
        </row>
        <row r="26">
          <cell r="D26" t="str">
            <v>B0029</v>
          </cell>
          <cell r="E26" t="str">
            <v>OMBN0396</v>
          </cell>
          <cell r="F26" t="str">
            <v>No</v>
          </cell>
          <cell r="G26" t="str">
            <v>HAILAIN_2_3G</v>
          </cell>
          <cell r="H26" t="str">
            <v>Greenfield</v>
          </cell>
          <cell r="I26">
            <v>20</v>
          </cell>
          <cell r="J26" t="str">
            <v>Outdoor</v>
          </cell>
          <cell r="K26">
            <v>23.644770000000001</v>
          </cell>
          <cell r="L26">
            <v>57.130499999999998</v>
          </cell>
          <cell r="M26" t="str">
            <v>AL BATINAH NORTH</v>
          </cell>
          <cell r="N26" t="str">
            <v>AS SUWAYQ</v>
          </cell>
          <cell r="O26" t="str">
            <v>Khadrah</v>
          </cell>
        </row>
        <row r="27">
          <cell r="D27" t="str">
            <v>T0424</v>
          </cell>
          <cell r="E27" t="str">
            <v>OMBS1464</v>
          </cell>
          <cell r="F27" t="str">
            <v>No</v>
          </cell>
          <cell r="G27" t="str">
            <v>HailAlGahfah_U900</v>
          </cell>
          <cell r="H27" t="str">
            <v>Greenfield</v>
          </cell>
          <cell r="I27">
            <v>30</v>
          </cell>
          <cell r="J27" t="str">
            <v>Indoor</v>
          </cell>
          <cell r="K27">
            <v>23.566890000000001</v>
          </cell>
          <cell r="L27">
            <v>57.185470000000002</v>
          </cell>
          <cell r="M27" t="str">
            <v>AL BATINAH SOUTH</v>
          </cell>
          <cell r="N27" t="str">
            <v>AR RUSTAQ</v>
          </cell>
          <cell r="O27" t="str">
            <v>Hail Al Gahfah</v>
          </cell>
        </row>
        <row r="28">
          <cell r="D28" t="str">
            <v>B0058</v>
          </cell>
          <cell r="E28" t="str">
            <v>OMBN1847</v>
          </cell>
          <cell r="F28" t="str">
            <v>No</v>
          </cell>
          <cell r="G28" t="str">
            <v>Helain_3G</v>
          </cell>
          <cell r="H28" t="str">
            <v>Greenfield</v>
          </cell>
          <cell r="I28">
            <v>12</v>
          </cell>
          <cell r="J28" t="str">
            <v>Indoor</v>
          </cell>
          <cell r="K28">
            <v>23.638539999999999</v>
          </cell>
          <cell r="L28">
            <v>57.119599999999998</v>
          </cell>
          <cell r="M28" t="str">
            <v>AL BATINAH NORTH</v>
          </cell>
          <cell r="N28" t="str">
            <v>AS SUWAYQ</v>
          </cell>
          <cell r="O28" t="str">
            <v>Khadrah</v>
          </cell>
        </row>
        <row r="29">
          <cell r="D29" t="str">
            <v>B0084</v>
          </cell>
          <cell r="E29" t="str">
            <v>OMBN0397</v>
          </cell>
          <cell r="F29" t="str">
            <v>No</v>
          </cell>
          <cell r="G29" t="str">
            <v>HillatAlJoud_3G@HilatAlJoud_GU</v>
          </cell>
          <cell r="H29" t="str">
            <v>Greenfield</v>
          </cell>
          <cell r="I29">
            <v>30</v>
          </cell>
          <cell r="J29" t="str">
            <v>Indoor</v>
          </cell>
          <cell r="K29">
            <v>23.856000000000002</v>
          </cell>
          <cell r="L29">
            <v>57.370100000000001</v>
          </cell>
          <cell r="M29" t="str">
            <v>AL BATINAH NORTH</v>
          </cell>
          <cell r="N29" t="str">
            <v>AS SUWAYQ</v>
          </cell>
          <cell r="O29" t="str">
            <v>Hillat Al Joud</v>
          </cell>
        </row>
        <row r="30">
          <cell r="D30" t="str">
            <v>T0103</v>
          </cell>
          <cell r="E30" t="str">
            <v>OMBS0045</v>
          </cell>
          <cell r="F30" t="str">
            <v>No</v>
          </cell>
          <cell r="G30" t="str">
            <v>Hymli_3G@Hymli_GU</v>
          </cell>
          <cell r="H30" t="str">
            <v>Greenfield</v>
          </cell>
          <cell r="I30">
            <v>6</v>
          </cell>
          <cell r="J30" t="str">
            <v>Indoor</v>
          </cell>
          <cell r="K30">
            <v>23.570430000000002</v>
          </cell>
          <cell r="L30">
            <v>57.210569999999997</v>
          </cell>
          <cell r="M30" t="str">
            <v>AL BATINAH SOUTH</v>
          </cell>
          <cell r="N30" t="str">
            <v>AR RUSTAQ</v>
          </cell>
          <cell r="O30" t="str">
            <v>Hymli</v>
          </cell>
        </row>
        <row r="31">
          <cell r="D31" t="str">
            <v>B0013</v>
          </cell>
          <cell r="E31" t="str">
            <v>OMBN1465</v>
          </cell>
          <cell r="F31" t="str">
            <v>Yes</v>
          </cell>
          <cell r="G31" t="str">
            <v>khadra_3G</v>
          </cell>
          <cell r="H31" t="str">
            <v>Greenfield</v>
          </cell>
          <cell r="I31">
            <v>40.5</v>
          </cell>
          <cell r="J31" t="str">
            <v>Indoor</v>
          </cell>
          <cell r="K31">
            <v>23.8705</v>
          </cell>
          <cell r="L31">
            <v>57.305199999999999</v>
          </cell>
          <cell r="M31" t="str">
            <v>AL BATINAH NORTH</v>
          </cell>
          <cell r="N31" t="str">
            <v>AS SUWAYQ</v>
          </cell>
          <cell r="O31" t="str">
            <v>Khadrah</v>
          </cell>
        </row>
        <row r="32">
          <cell r="D32" t="str">
            <v>B0087</v>
          </cell>
          <cell r="E32" t="str">
            <v>OMBN2230</v>
          </cell>
          <cell r="F32" t="str">
            <v>No</v>
          </cell>
          <cell r="G32" t="str">
            <v>Khadra2_3G@Khadra2_GU</v>
          </cell>
          <cell r="H32" t="str">
            <v>Greenfield</v>
          </cell>
          <cell r="I32">
            <v>30</v>
          </cell>
          <cell r="J32" t="str">
            <v>Indoor</v>
          </cell>
          <cell r="K32">
            <v>23.8642</v>
          </cell>
          <cell r="L32">
            <v>57.318257000000003</v>
          </cell>
          <cell r="M32" t="str">
            <v>AL BATINAH NORTH</v>
          </cell>
          <cell r="N32" t="str">
            <v>AS SUWAYQ</v>
          </cell>
          <cell r="O32" t="str">
            <v>Khadrah</v>
          </cell>
        </row>
        <row r="33">
          <cell r="D33" t="str">
            <v>B0099</v>
          </cell>
          <cell r="E33" t="str">
            <v>OMBN1848</v>
          </cell>
          <cell r="F33" t="str">
            <v>No</v>
          </cell>
          <cell r="G33" t="str">
            <v>Khuwayrat_3G</v>
          </cell>
          <cell r="H33" t="str">
            <v>Greenfield</v>
          </cell>
          <cell r="I33">
            <v>35</v>
          </cell>
          <cell r="J33" t="str">
            <v>Indoor</v>
          </cell>
          <cell r="K33">
            <v>23.925219999999999</v>
          </cell>
          <cell r="L33">
            <v>57.139719999999997</v>
          </cell>
          <cell r="M33" t="str">
            <v>AL BATINAH NORTH</v>
          </cell>
          <cell r="N33" t="str">
            <v>AL KHABURAH</v>
          </cell>
          <cell r="O33" t="str">
            <v>Khabourah</v>
          </cell>
        </row>
        <row r="34">
          <cell r="D34" t="str">
            <v>B0033</v>
          </cell>
          <cell r="E34" t="str">
            <v>OMBN1120</v>
          </cell>
          <cell r="F34" t="str">
            <v>No</v>
          </cell>
          <cell r="G34" t="str">
            <v>MeehatBaniQiyyum_3G</v>
          </cell>
          <cell r="H34" t="str">
            <v>Greenfield</v>
          </cell>
          <cell r="I34">
            <v>20</v>
          </cell>
          <cell r="J34" t="str">
            <v>Indoor</v>
          </cell>
          <cell r="K34">
            <v>23.683869999999999</v>
          </cell>
          <cell r="L34">
            <v>57.074406000000003</v>
          </cell>
          <cell r="M34" t="str">
            <v>AL BATINAH NORTH</v>
          </cell>
          <cell r="N34" t="str">
            <v>AS SUWAYQ</v>
          </cell>
          <cell r="O34" t="str">
            <v>Khadrah</v>
          </cell>
        </row>
        <row r="35">
          <cell r="D35" t="str">
            <v>B0096</v>
          </cell>
          <cell r="E35" t="str">
            <v>OMBN1864</v>
          </cell>
          <cell r="F35" t="str">
            <v>No</v>
          </cell>
          <cell r="G35" t="str">
            <v>QarehBaniKharoos_3G</v>
          </cell>
          <cell r="H35" t="str">
            <v>Greenfield</v>
          </cell>
          <cell r="I35">
            <v>30</v>
          </cell>
          <cell r="J35" t="str">
            <v>Indoor</v>
          </cell>
          <cell r="K35">
            <v>23.904399999999999</v>
          </cell>
          <cell r="L35">
            <v>57.227200000000003</v>
          </cell>
          <cell r="M35" t="str">
            <v>AL BATINAH NORTH</v>
          </cell>
          <cell r="N35" t="str">
            <v>AS SUWAYQ</v>
          </cell>
          <cell r="O35" t="str">
            <v>Bidaya</v>
          </cell>
        </row>
        <row r="36">
          <cell r="D36" t="str">
            <v>B0078</v>
          </cell>
          <cell r="E36" t="str">
            <v>OMBN0413</v>
          </cell>
          <cell r="F36" t="str">
            <v>No</v>
          </cell>
          <cell r="G36" t="str">
            <v>SaihAlRahmat_3G@SaihAlRahmat_GU</v>
          </cell>
          <cell r="H36" t="str">
            <v>Greenfield</v>
          </cell>
          <cell r="I36">
            <v>40</v>
          </cell>
          <cell r="J36" t="str">
            <v>Indoor</v>
          </cell>
          <cell r="K36">
            <v>23.838000000000001</v>
          </cell>
          <cell r="L36">
            <v>57.323770000000003</v>
          </cell>
          <cell r="M36" t="str">
            <v>AL BATINAH NORTH</v>
          </cell>
          <cell r="N36" t="str">
            <v>AS SUWAYQ</v>
          </cell>
          <cell r="O36" t="str">
            <v>Khadrah</v>
          </cell>
        </row>
        <row r="37">
          <cell r="D37" t="str">
            <v>B0015</v>
          </cell>
          <cell r="E37" t="str">
            <v>OMBN2576</v>
          </cell>
          <cell r="F37" t="str">
            <v>No</v>
          </cell>
          <cell r="G37" t="str">
            <v>SanaBaniGhafer_3G</v>
          </cell>
          <cell r="H37" t="str">
            <v>Greenfield</v>
          </cell>
          <cell r="I37">
            <v>20</v>
          </cell>
          <cell r="J37" t="str">
            <v>Indoor</v>
          </cell>
          <cell r="K37">
            <v>23.7988</v>
          </cell>
          <cell r="L37">
            <v>57.146279999999997</v>
          </cell>
          <cell r="M37" t="str">
            <v>AL BATINAH NORTH</v>
          </cell>
          <cell r="N37" t="str">
            <v>AS SUWAYQ</v>
          </cell>
          <cell r="O37" t="str">
            <v>Khadrah</v>
          </cell>
        </row>
        <row r="38">
          <cell r="D38" t="str">
            <v>B0089</v>
          </cell>
          <cell r="E38" t="str">
            <v>OMBN1131</v>
          </cell>
          <cell r="F38" t="str">
            <v>No</v>
          </cell>
          <cell r="G38" t="str">
            <v>SurAlHayan@SurAlHayan_GU</v>
          </cell>
          <cell r="H38" t="str">
            <v>Greenfield</v>
          </cell>
          <cell r="I38">
            <v>30</v>
          </cell>
          <cell r="J38" t="str">
            <v>Indoor</v>
          </cell>
          <cell r="K38">
            <v>23.871600000000001</v>
          </cell>
          <cell r="L38">
            <v>57.345359999999999</v>
          </cell>
          <cell r="M38" t="str">
            <v>AL BATINAH NORTH</v>
          </cell>
          <cell r="N38" t="str">
            <v>AS SUWAYQ</v>
          </cell>
          <cell r="O38" t="str">
            <v>Suwaiq</v>
          </cell>
        </row>
        <row r="39">
          <cell r="D39" t="str">
            <v>T0090</v>
          </cell>
          <cell r="E39" t="str">
            <v>OMBS2577</v>
          </cell>
          <cell r="F39" t="str">
            <v>No</v>
          </cell>
          <cell r="G39" t="str">
            <v>U9_BEDET_3G@BEDET_GU</v>
          </cell>
          <cell r="H39" t="str">
            <v>Greenfield</v>
          </cell>
          <cell r="I39">
            <v>20</v>
          </cell>
          <cell r="J39" t="str">
            <v>Indoor</v>
          </cell>
          <cell r="K39">
            <v>23.65202</v>
          </cell>
          <cell r="L39">
            <v>57.092610000000001</v>
          </cell>
          <cell r="M39" t="str">
            <v>AL BATINAH SOUTH</v>
          </cell>
          <cell r="N39" t="str">
            <v>AR RUSTAQ</v>
          </cell>
          <cell r="O39" t="str">
            <v>Khadrah</v>
          </cell>
        </row>
        <row r="40">
          <cell r="D40" t="str">
            <v>T0097</v>
          </cell>
          <cell r="E40" t="str">
            <v>OMBS1132</v>
          </cell>
          <cell r="F40" t="str">
            <v>No</v>
          </cell>
          <cell r="G40" t="str">
            <v>U9_HajerBaniOmar_3G@HajerBaniOmar_GU</v>
          </cell>
          <cell r="H40" t="str">
            <v>Greenfield</v>
          </cell>
          <cell r="I40">
            <v>35</v>
          </cell>
          <cell r="J40" t="str">
            <v>Indoor</v>
          </cell>
          <cell r="K40">
            <v>23.542916999999999</v>
          </cell>
          <cell r="L40">
            <v>57.216571999999999</v>
          </cell>
          <cell r="M40" t="str">
            <v>AL BATINAH SOUTH</v>
          </cell>
          <cell r="N40" t="str">
            <v>AR RUSTAQ</v>
          </cell>
          <cell r="O40" t="str">
            <v>Khadrah</v>
          </cell>
        </row>
        <row r="41">
          <cell r="D41" t="str">
            <v>B0062</v>
          </cell>
          <cell r="E41" t="str">
            <v>OMBN1133</v>
          </cell>
          <cell r="F41" t="str">
            <v>No</v>
          </cell>
          <cell r="G41" t="str">
            <v>U9_SanaBaniGhafer2_3G@SanaBaniGhafer2_GU</v>
          </cell>
          <cell r="H41" t="str">
            <v>Greenfield</v>
          </cell>
          <cell r="I41">
            <v>30</v>
          </cell>
          <cell r="J41" t="str">
            <v>Indoor</v>
          </cell>
          <cell r="K41">
            <v>23.795960000000001</v>
          </cell>
          <cell r="L41">
            <v>57.159393999999999</v>
          </cell>
          <cell r="M41" t="str">
            <v>AL BATINAH NORTH</v>
          </cell>
          <cell r="N41" t="str">
            <v>AS SUWAYQ</v>
          </cell>
          <cell r="O41" t="str">
            <v>Khadrah</v>
          </cell>
        </row>
        <row r="42">
          <cell r="D42" t="str">
            <v>B0083</v>
          </cell>
          <cell r="E42" t="str">
            <v>OMBN0059</v>
          </cell>
          <cell r="F42" t="str">
            <v>No</v>
          </cell>
          <cell r="G42" t="str">
            <v>Uraiq_3G@Uraiq_GU</v>
          </cell>
          <cell r="H42" t="str">
            <v>Greenfield</v>
          </cell>
          <cell r="I42">
            <v>30</v>
          </cell>
          <cell r="J42" t="str">
            <v>Indoor</v>
          </cell>
          <cell r="K42">
            <v>23.858799999999999</v>
          </cell>
          <cell r="L42">
            <v>57.340400000000002</v>
          </cell>
          <cell r="M42" t="str">
            <v>AL BATINAH NORTH</v>
          </cell>
          <cell r="N42" t="str">
            <v>AS SUWAYQ</v>
          </cell>
          <cell r="O42" t="str">
            <v>Suwaiq</v>
          </cell>
        </row>
        <row r="43">
          <cell r="D43" t="str">
            <v>K0209</v>
          </cell>
          <cell r="E43" t="str">
            <v>OMDA1482</v>
          </cell>
          <cell r="F43" t="str">
            <v>No</v>
          </cell>
          <cell r="G43" t="str">
            <v>430303_HEEL</v>
          </cell>
          <cell r="H43" t="str">
            <v>Greenfield</v>
          </cell>
          <cell r="I43">
            <v>30</v>
          </cell>
          <cell r="J43" t="str">
            <v>Indoor</v>
          </cell>
          <cell r="K43">
            <v>23.283995000000001</v>
          </cell>
          <cell r="L43">
            <v>57.921357999999998</v>
          </cell>
          <cell r="M43" t="str">
            <v>DAKHLIYAH</v>
          </cell>
          <cell r="N43" t="str">
            <v>SAMAIL</v>
          </cell>
          <cell r="O43" t="str">
            <v>Samail</v>
          </cell>
        </row>
        <row r="44">
          <cell r="D44" t="str">
            <v>K0221</v>
          </cell>
          <cell r="E44" t="str">
            <v>OMDA0414</v>
          </cell>
          <cell r="F44" t="str">
            <v>No</v>
          </cell>
          <cell r="G44" t="str">
            <v>430643_JAYLAH_3</v>
          </cell>
          <cell r="H44" t="str">
            <v>Greenfield</v>
          </cell>
          <cell r="I44">
            <v>35</v>
          </cell>
          <cell r="J44" t="str">
            <v>Indoor</v>
          </cell>
          <cell r="K44">
            <v>23.356496</v>
          </cell>
          <cell r="L44">
            <v>58.026316000000001</v>
          </cell>
          <cell r="M44" t="str">
            <v>DAKHLIYAH</v>
          </cell>
          <cell r="N44" t="str">
            <v>SAMAIL</v>
          </cell>
          <cell r="O44" t="str">
            <v>Samail</v>
          </cell>
        </row>
        <row r="45">
          <cell r="D45" t="str">
            <v>K0216</v>
          </cell>
          <cell r="E45" t="str">
            <v>OMDA2578</v>
          </cell>
          <cell r="F45" t="str">
            <v>No</v>
          </cell>
          <cell r="G45" t="str">
            <v>431093_AL_KHOBAR</v>
          </cell>
          <cell r="H45" t="str">
            <v>Greenfield</v>
          </cell>
          <cell r="I45">
            <v>30</v>
          </cell>
          <cell r="J45" t="str">
            <v>Indoor</v>
          </cell>
          <cell r="K45">
            <v>23.310980000000001</v>
          </cell>
          <cell r="L45">
            <v>58.0381</v>
          </cell>
          <cell r="M45" t="str">
            <v>DAKHLIYAH</v>
          </cell>
          <cell r="N45" t="str">
            <v>SAMAIL</v>
          </cell>
          <cell r="O45" t="str">
            <v>Samail</v>
          </cell>
        </row>
        <row r="46">
          <cell r="D46" t="str">
            <v>K0188</v>
          </cell>
          <cell r="E46" t="str">
            <v>OMDA1483</v>
          </cell>
          <cell r="F46" t="str">
            <v>No</v>
          </cell>
          <cell r="G46" t="str">
            <v>431133_KHALAH</v>
          </cell>
          <cell r="H46" t="str">
            <v>Greenfield</v>
          </cell>
          <cell r="I46">
            <v>15</v>
          </cell>
          <cell r="J46" t="str">
            <v>Indoor</v>
          </cell>
          <cell r="K46">
            <v>23.00149</v>
          </cell>
          <cell r="L46">
            <v>58.02158</v>
          </cell>
          <cell r="M46" t="str">
            <v>DAKHLIYAH</v>
          </cell>
          <cell r="N46" t="str">
            <v>SAMAIL</v>
          </cell>
          <cell r="O46" t="str">
            <v>Wadi Mahram</v>
          </cell>
        </row>
        <row r="47">
          <cell r="D47" t="str">
            <v>K0132</v>
          </cell>
          <cell r="E47" t="str">
            <v>OMDA2579</v>
          </cell>
          <cell r="F47" t="str">
            <v>No</v>
          </cell>
          <cell r="G47" t="str">
            <v>431893_RAHAB_IMTI</v>
          </cell>
          <cell r="H47" t="str">
            <v>Greenfield</v>
          </cell>
          <cell r="I47">
            <v>35</v>
          </cell>
          <cell r="J47" t="str">
            <v>Indoor</v>
          </cell>
          <cell r="K47">
            <v>23.02852</v>
          </cell>
          <cell r="L47">
            <v>57.798560000000002</v>
          </cell>
          <cell r="M47" t="str">
            <v>DAKHLIYAH</v>
          </cell>
          <cell r="N47" t="str">
            <v>IZKI</v>
          </cell>
          <cell r="O47" t="str">
            <v>Izki</v>
          </cell>
        </row>
        <row r="48">
          <cell r="D48" t="str">
            <v>K0201</v>
          </cell>
          <cell r="E48" t="str">
            <v>OMDA1134</v>
          </cell>
          <cell r="F48" t="str">
            <v>No</v>
          </cell>
          <cell r="G48" t="str">
            <v>434023_SAYJA</v>
          </cell>
          <cell r="H48" t="str">
            <v>Greenfield</v>
          </cell>
          <cell r="I48">
            <v>40</v>
          </cell>
          <cell r="J48" t="str">
            <v>Indoor</v>
          </cell>
          <cell r="K48">
            <v>23.212730000000001</v>
          </cell>
          <cell r="L48">
            <v>57.878279999999997</v>
          </cell>
          <cell r="M48" t="str">
            <v>DAKHLIYAH</v>
          </cell>
          <cell r="N48" t="str">
            <v>SAMAIL</v>
          </cell>
          <cell r="O48" t="str">
            <v>Samail</v>
          </cell>
        </row>
        <row r="49">
          <cell r="D49" t="str">
            <v>K0217</v>
          </cell>
          <cell r="E49" t="str">
            <v>OMDA1484</v>
          </cell>
          <cell r="F49" t="str">
            <v>No</v>
          </cell>
          <cell r="G49" t="str">
            <v>434043_SAMAIL2</v>
          </cell>
          <cell r="H49" t="str">
            <v>Greenfield</v>
          </cell>
          <cell r="I49">
            <v>30</v>
          </cell>
          <cell r="J49" t="str">
            <v>Indoor</v>
          </cell>
          <cell r="K49">
            <v>23.313316</v>
          </cell>
          <cell r="L49">
            <v>57.948677000000004</v>
          </cell>
          <cell r="M49" t="str">
            <v>DAKHLIYAH</v>
          </cell>
          <cell r="N49" t="str">
            <v>SAMAIL</v>
          </cell>
          <cell r="O49" t="str">
            <v>Samail</v>
          </cell>
        </row>
        <row r="50">
          <cell r="D50" t="str">
            <v>K0207</v>
          </cell>
          <cell r="E50" t="str">
            <v>OMDA0759</v>
          </cell>
          <cell r="F50" t="str">
            <v>No</v>
          </cell>
          <cell r="G50" t="str">
            <v>434253_SAMAIL</v>
          </cell>
          <cell r="H50" t="str">
            <v>Greenfield</v>
          </cell>
          <cell r="I50">
            <v>60</v>
          </cell>
          <cell r="J50" t="str">
            <v>Indoor</v>
          </cell>
          <cell r="K50">
            <v>23.275110000000002</v>
          </cell>
          <cell r="L50">
            <v>57.939459999999997</v>
          </cell>
          <cell r="M50" t="str">
            <v>DAKHLIYAH</v>
          </cell>
          <cell r="N50" t="str">
            <v>SAMAIL</v>
          </cell>
          <cell r="O50" t="str">
            <v>Samail</v>
          </cell>
        </row>
        <row r="51">
          <cell r="D51" t="str">
            <v>K0004</v>
          </cell>
          <cell r="E51" t="str">
            <v>OMDA0760</v>
          </cell>
          <cell r="F51" t="str">
            <v>Yes</v>
          </cell>
          <cell r="G51" t="str">
            <v>434303_SAMAIL_EXCH</v>
          </cell>
          <cell r="H51" t="str">
            <v>Greenfield</v>
          </cell>
          <cell r="I51">
            <v>45</v>
          </cell>
          <cell r="J51" t="str">
            <v>Indoor</v>
          </cell>
          <cell r="K51">
            <v>23.302123999999999</v>
          </cell>
          <cell r="L51">
            <v>57.953614000000002</v>
          </cell>
          <cell r="M51" t="str">
            <v>DAKHLIYAH</v>
          </cell>
          <cell r="N51" t="str">
            <v>SAMAIL</v>
          </cell>
          <cell r="O51" t="str">
            <v>Samail</v>
          </cell>
        </row>
        <row r="52">
          <cell r="D52" t="str">
            <v>K0031</v>
          </cell>
          <cell r="E52" t="str">
            <v>OMDA0060</v>
          </cell>
          <cell r="F52" t="str">
            <v>No</v>
          </cell>
          <cell r="G52" t="str">
            <v>434313_JAYLAH</v>
          </cell>
          <cell r="H52" t="str">
            <v>Greenfield</v>
          </cell>
          <cell r="I52">
            <v>25</v>
          </cell>
          <cell r="J52" t="str">
            <v>Indoor</v>
          </cell>
          <cell r="K52">
            <v>23.346475000000002</v>
          </cell>
          <cell r="L52">
            <v>58.010117999999999</v>
          </cell>
          <cell r="M52" t="str">
            <v>DAKHLIYAH</v>
          </cell>
          <cell r="N52" t="str">
            <v>SAMAIL</v>
          </cell>
          <cell r="O52" t="str">
            <v>Samail</v>
          </cell>
        </row>
        <row r="53">
          <cell r="D53" t="str">
            <v>K0215</v>
          </cell>
          <cell r="E53" t="str">
            <v>OMDA0061</v>
          </cell>
          <cell r="F53" t="str">
            <v>No</v>
          </cell>
          <cell r="G53" t="str">
            <v>434323_GHUBRAT_SAMAIL</v>
          </cell>
          <cell r="H53" t="str">
            <v>Greenfield</v>
          </cell>
          <cell r="I53">
            <v>20</v>
          </cell>
          <cell r="J53" t="str">
            <v>Indoor</v>
          </cell>
          <cell r="K53">
            <v>23.310282999999998</v>
          </cell>
          <cell r="L53">
            <v>58.017650000000003</v>
          </cell>
          <cell r="M53" t="str">
            <v>DAKHLIYAH</v>
          </cell>
          <cell r="N53" t="str">
            <v>SAMAIL</v>
          </cell>
          <cell r="O53" t="str">
            <v>Samail</v>
          </cell>
        </row>
        <row r="54">
          <cell r="D54" t="str">
            <v>K0195</v>
          </cell>
          <cell r="E54" t="str">
            <v>OMDA1135</v>
          </cell>
          <cell r="F54" t="str">
            <v>No</v>
          </cell>
          <cell r="G54" t="str">
            <v>434363_WUSAD</v>
          </cell>
          <cell r="H54" t="str">
            <v>Greenfield</v>
          </cell>
          <cell r="I54">
            <v>21</v>
          </cell>
          <cell r="J54" t="str">
            <v>Indoor</v>
          </cell>
          <cell r="K54">
            <v>23.147085000000001</v>
          </cell>
          <cell r="L54">
            <v>57.846837000000001</v>
          </cell>
          <cell r="M54" t="str">
            <v>DAKHLIYAH</v>
          </cell>
          <cell r="N54" t="str">
            <v>SAMAIL</v>
          </cell>
          <cell r="O54" t="str">
            <v>Samail</v>
          </cell>
        </row>
        <row r="55">
          <cell r="D55" t="str">
            <v>K0214</v>
          </cell>
          <cell r="E55" t="str">
            <v>OMDA0062</v>
          </cell>
          <cell r="F55" t="str">
            <v>No</v>
          </cell>
          <cell r="G55" t="str">
            <v>434383_SUMAIL_RAJAB</v>
          </cell>
          <cell r="H55" t="str">
            <v>Greenfield</v>
          </cell>
          <cell r="I55">
            <v>45</v>
          </cell>
          <cell r="J55" t="str">
            <v>Indoor</v>
          </cell>
          <cell r="K55">
            <v>23.303723000000002</v>
          </cell>
          <cell r="L55">
            <v>57.993068999999998</v>
          </cell>
          <cell r="M55" t="str">
            <v>DAKHLIYAH</v>
          </cell>
          <cell r="N55" t="str">
            <v>SAMAIL</v>
          </cell>
          <cell r="O55" t="str">
            <v>Samail</v>
          </cell>
        </row>
        <row r="56">
          <cell r="D56" t="str">
            <v>K0218</v>
          </cell>
          <cell r="E56" t="str">
            <v>OMDA1865</v>
          </cell>
          <cell r="F56" t="str">
            <v>No</v>
          </cell>
          <cell r="G56" t="str">
            <v>434393_AL_SAFA</v>
          </cell>
          <cell r="H56" t="str">
            <v>Greenfield</v>
          </cell>
          <cell r="I56">
            <v>40</v>
          </cell>
          <cell r="J56" t="str">
            <v>Indoor</v>
          </cell>
          <cell r="K56">
            <v>23.314250000000001</v>
          </cell>
          <cell r="L56">
            <v>58.011609999999997</v>
          </cell>
          <cell r="M56" t="str">
            <v>DAKHLIYAH</v>
          </cell>
          <cell r="N56" t="str">
            <v>SAMAIL</v>
          </cell>
          <cell r="O56" t="str">
            <v>Samail</v>
          </cell>
        </row>
        <row r="57">
          <cell r="D57" t="str">
            <v>K0197</v>
          </cell>
          <cell r="E57" t="str">
            <v>OMDA1485</v>
          </cell>
          <cell r="F57" t="str">
            <v>No</v>
          </cell>
          <cell r="G57" t="str">
            <v>434403_FALAJ_MARAGHA</v>
          </cell>
          <cell r="H57" t="str">
            <v>Greenfield</v>
          </cell>
          <cell r="I57">
            <v>30</v>
          </cell>
          <cell r="J57" t="str">
            <v>Indoor</v>
          </cell>
          <cell r="K57">
            <v>23.182217999999999</v>
          </cell>
          <cell r="L57">
            <v>57.905943000000001</v>
          </cell>
          <cell r="M57" t="str">
            <v>DAKHLIYAH</v>
          </cell>
          <cell r="N57" t="str">
            <v>SAMAIL</v>
          </cell>
          <cell r="O57" t="str">
            <v>Samail</v>
          </cell>
        </row>
        <row r="58">
          <cell r="D58" t="str">
            <v>K0194</v>
          </cell>
          <cell r="E58" t="str">
            <v>OMDA1866</v>
          </cell>
          <cell r="F58" t="str">
            <v>No</v>
          </cell>
          <cell r="G58" t="str">
            <v>434423_AFIYA</v>
          </cell>
          <cell r="H58" t="str">
            <v>Rooftop</v>
          </cell>
          <cell r="I58">
            <v>6</v>
          </cell>
          <cell r="J58" t="str">
            <v>Indoor</v>
          </cell>
          <cell r="K58">
            <v>23.09836</v>
          </cell>
          <cell r="L58">
            <v>57.825220000000002</v>
          </cell>
          <cell r="M58" t="str">
            <v>DAKHLIYAH</v>
          </cell>
          <cell r="N58" t="str">
            <v>SAMAIL</v>
          </cell>
          <cell r="O58" t="str">
            <v>Samail</v>
          </cell>
        </row>
        <row r="59">
          <cell r="D59" t="str">
            <v>K0030</v>
          </cell>
          <cell r="E59" t="str">
            <v>OMDA1486</v>
          </cell>
          <cell r="F59" t="str">
            <v>Yes</v>
          </cell>
          <cell r="G59" t="str">
            <v>434493_HASAS_EXCHANGE</v>
          </cell>
          <cell r="H59" t="str">
            <v>Greenfield</v>
          </cell>
          <cell r="I59">
            <v>25</v>
          </cell>
          <cell r="J59" t="str">
            <v>Indoor</v>
          </cell>
          <cell r="K59">
            <v>23.317499999999999</v>
          </cell>
          <cell r="L59">
            <v>58.07544</v>
          </cell>
          <cell r="M59" t="str">
            <v>DAKHLIYAH</v>
          </cell>
          <cell r="N59" t="str">
            <v>SAMAIL</v>
          </cell>
          <cell r="O59" t="str">
            <v>Samail</v>
          </cell>
        </row>
        <row r="60">
          <cell r="D60" t="str">
            <v>K0212</v>
          </cell>
          <cell r="E60" t="str">
            <v>OMDA1867</v>
          </cell>
          <cell r="F60" t="str">
            <v>No</v>
          </cell>
          <cell r="G60" t="str">
            <v>434663_SAMAIL_SOUQ</v>
          </cell>
          <cell r="H60" t="str">
            <v>Rooftop</v>
          </cell>
          <cell r="I60">
            <v>6</v>
          </cell>
          <cell r="J60" t="str">
            <v>Indoor</v>
          </cell>
          <cell r="K60">
            <v>23.294253000000001</v>
          </cell>
          <cell r="L60">
            <v>57.958025999999997</v>
          </cell>
          <cell r="M60" t="str">
            <v>DAKHLIYAH</v>
          </cell>
          <cell r="N60" t="str">
            <v>SAMAIL</v>
          </cell>
          <cell r="O60" t="str">
            <v>Samail</v>
          </cell>
        </row>
        <row r="61">
          <cell r="D61" t="str">
            <v>K0223</v>
          </cell>
          <cell r="E61" t="str">
            <v>OMDA0415</v>
          </cell>
          <cell r="F61" t="str">
            <v>No</v>
          </cell>
          <cell r="G61" t="str">
            <v>434823_FAYHA</v>
          </cell>
          <cell r="H61" t="str">
            <v>Greenfield</v>
          </cell>
          <cell r="I61">
            <v>29.5</v>
          </cell>
          <cell r="J61" t="str">
            <v>Indoor</v>
          </cell>
          <cell r="K61">
            <v>23.372073</v>
          </cell>
          <cell r="L61">
            <v>58.044660999999998</v>
          </cell>
          <cell r="M61" t="str">
            <v>DAKHLIYAH</v>
          </cell>
          <cell r="N61" t="str">
            <v>SAMAIL</v>
          </cell>
          <cell r="O61" t="str">
            <v>Samail</v>
          </cell>
        </row>
        <row r="62">
          <cell r="D62" t="str">
            <v>K0121</v>
          </cell>
          <cell r="E62" t="str">
            <v>OMDA2243</v>
          </cell>
          <cell r="F62" t="str">
            <v>No</v>
          </cell>
          <cell r="G62" t="str">
            <v>435143_QARYATAIN</v>
          </cell>
          <cell r="H62" t="str">
            <v>Greenfield</v>
          </cell>
          <cell r="I62">
            <v>30</v>
          </cell>
          <cell r="J62" t="str">
            <v>Indoor</v>
          </cell>
          <cell r="K62">
            <v>22.899919000000001</v>
          </cell>
          <cell r="L62">
            <v>57.922857</v>
          </cell>
          <cell r="M62" t="str">
            <v>DAKHLIYAH</v>
          </cell>
          <cell r="N62" t="str">
            <v>IZKI</v>
          </cell>
          <cell r="O62" t="str">
            <v>Izki</v>
          </cell>
        </row>
        <row r="63">
          <cell r="D63" t="str">
            <v>K0190</v>
          </cell>
          <cell r="E63" t="str">
            <v>OMDA2580</v>
          </cell>
          <cell r="F63" t="str">
            <v>No</v>
          </cell>
          <cell r="G63" t="str">
            <v>437263_WADI_MAHRAM3</v>
          </cell>
          <cell r="H63" t="str">
            <v>Greenfield</v>
          </cell>
          <cell r="I63">
            <v>13</v>
          </cell>
          <cell r="J63" t="str">
            <v>Indoor</v>
          </cell>
          <cell r="K63">
            <v>23.031120999999999</v>
          </cell>
          <cell r="L63">
            <v>58.013320999999998</v>
          </cell>
          <cell r="M63" t="str">
            <v>DAKHLIYAH</v>
          </cell>
          <cell r="N63" t="str">
            <v>SAMAIL</v>
          </cell>
          <cell r="O63" t="str">
            <v>Wadi Mahram</v>
          </cell>
        </row>
        <row r="64">
          <cell r="D64" t="str">
            <v>K0213</v>
          </cell>
          <cell r="E64" t="str">
            <v>OMDA0761</v>
          </cell>
          <cell r="F64" t="str">
            <v>No</v>
          </cell>
          <cell r="G64" t="str">
            <v>440013_AL_NAHDHA</v>
          </cell>
          <cell r="H64" t="str">
            <v>Greenfield</v>
          </cell>
          <cell r="I64">
            <v>30</v>
          </cell>
          <cell r="J64" t="str">
            <v>Indoor</v>
          </cell>
          <cell r="K64">
            <v>23.298128999999999</v>
          </cell>
          <cell r="L64">
            <v>57.966481999999999</v>
          </cell>
          <cell r="M64" t="str">
            <v>DAKHLIYAH</v>
          </cell>
          <cell r="N64" t="str">
            <v>SAMAIL</v>
          </cell>
          <cell r="O64" t="str">
            <v>Samail</v>
          </cell>
        </row>
        <row r="65">
          <cell r="D65" t="str">
            <v>K0198</v>
          </cell>
          <cell r="E65" t="str">
            <v>OMDA0416</v>
          </cell>
          <cell r="F65" t="str">
            <v>No</v>
          </cell>
          <cell r="G65" t="str">
            <v>440323_MANAL</v>
          </cell>
          <cell r="H65" t="str">
            <v>Greenfield</v>
          </cell>
          <cell r="I65">
            <v>30</v>
          </cell>
          <cell r="J65" t="str">
            <v>Indoor</v>
          </cell>
          <cell r="K65">
            <v>23.183778</v>
          </cell>
          <cell r="L65">
            <v>57.872576000000002</v>
          </cell>
          <cell r="M65" t="str">
            <v>DAKHLIYAH</v>
          </cell>
          <cell r="N65" t="str">
            <v>SAMAIL</v>
          </cell>
          <cell r="O65" t="str">
            <v>Samail</v>
          </cell>
        </row>
        <row r="66">
          <cell r="D66" t="str">
            <v>K0210</v>
          </cell>
          <cell r="E66" t="str">
            <v>OMDA1136</v>
          </cell>
          <cell r="F66" t="str">
            <v>No</v>
          </cell>
          <cell r="G66" t="str">
            <v>440493_FAGHRAH</v>
          </cell>
          <cell r="H66" t="str">
            <v>Greenfield</v>
          </cell>
          <cell r="I66">
            <v>45</v>
          </cell>
          <cell r="J66" t="str">
            <v>Indoor</v>
          </cell>
          <cell r="K66">
            <v>23.287483000000002</v>
          </cell>
          <cell r="L66">
            <v>57.971960000000003</v>
          </cell>
          <cell r="M66" t="str">
            <v>DAKHLIYAH</v>
          </cell>
          <cell r="N66" t="str">
            <v>SAMAIL</v>
          </cell>
          <cell r="O66" t="str">
            <v>Samail</v>
          </cell>
        </row>
        <row r="67">
          <cell r="D67" t="str">
            <v>K0200</v>
          </cell>
          <cell r="E67" t="str">
            <v>OMDA2244</v>
          </cell>
          <cell r="F67" t="str">
            <v>No</v>
          </cell>
          <cell r="G67" t="str">
            <v>440703_SAYJA1</v>
          </cell>
          <cell r="H67" t="str">
            <v>Greenfield</v>
          </cell>
          <cell r="I67">
            <v>30</v>
          </cell>
          <cell r="J67" t="str">
            <v>Indoor</v>
          </cell>
          <cell r="K67">
            <v>23.201726000000001</v>
          </cell>
          <cell r="L67">
            <v>57.885660999999999</v>
          </cell>
          <cell r="M67" t="str">
            <v>DAKHLIYAH</v>
          </cell>
          <cell r="N67" t="str">
            <v>SAMAIL</v>
          </cell>
          <cell r="O67" t="str">
            <v>Samail</v>
          </cell>
        </row>
        <row r="68">
          <cell r="D68" t="str">
            <v>K0205</v>
          </cell>
          <cell r="E68" t="str">
            <v>OMDA2581</v>
          </cell>
          <cell r="F68" t="str">
            <v>No</v>
          </cell>
          <cell r="G68" t="str">
            <v>444413_TAWI_ALNASIF1</v>
          </cell>
          <cell r="H68" t="str">
            <v>Greenfield</v>
          </cell>
          <cell r="I68">
            <v>35</v>
          </cell>
          <cell r="J68" t="str">
            <v>Indoor</v>
          </cell>
          <cell r="K68">
            <v>23.25085</v>
          </cell>
          <cell r="L68">
            <v>57.941519999999997</v>
          </cell>
          <cell r="M68" t="str">
            <v>DAKHLIYAH</v>
          </cell>
          <cell r="N68" t="str">
            <v>SAMAIL</v>
          </cell>
          <cell r="O68" t="str">
            <v>Samail</v>
          </cell>
        </row>
        <row r="69">
          <cell r="D69" t="str">
            <v>K0418</v>
          </cell>
          <cell r="E69" t="str">
            <v>OMDA0063</v>
          </cell>
          <cell r="F69" t="str">
            <v>No</v>
          </cell>
          <cell r="G69" t="str">
            <v>444453_LUZUGH2</v>
          </cell>
          <cell r="H69" t="str">
            <v>Greenfield</v>
          </cell>
          <cell r="I69">
            <v>40</v>
          </cell>
          <cell r="J69" t="str">
            <v>Indoor</v>
          </cell>
          <cell r="K69">
            <v>23.322889</v>
          </cell>
          <cell r="L69">
            <v>58.092111000000003</v>
          </cell>
          <cell r="M69" t="str">
            <v>DAKHLIYAH</v>
          </cell>
          <cell r="N69" t="str">
            <v>SAMAIL</v>
          </cell>
          <cell r="O69" t="str">
            <v>Samail</v>
          </cell>
        </row>
        <row r="70">
          <cell r="D70" t="str">
            <v>K0406</v>
          </cell>
          <cell r="E70" t="str">
            <v>OMDA2595</v>
          </cell>
          <cell r="F70" t="str">
            <v>No</v>
          </cell>
          <cell r="G70" t="str">
            <v>444533_TAWAI_NASIF2</v>
          </cell>
          <cell r="H70" t="str">
            <v>Greenfield</v>
          </cell>
          <cell r="I70">
            <v>28</v>
          </cell>
          <cell r="J70" t="str">
            <v>Indoor</v>
          </cell>
          <cell r="K70">
            <v>23.244164999999999</v>
          </cell>
          <cell r="L70">
            <v>57.934229000000002</v>
          </cell>
          <cell r="M70" t="str">
            <v>DAKHLIYAH</v>
          </cell>
          <cell r="N70" t="str">
            <v>SAMAIL</v>
          </cell>
          <cell r="O70" t="str">
            <v>Samail</v>
          </cell>
        </row>
        <row r="71">
          <cell r="D71" t="str">
            <v>K0020</v>
          </cell>
          <cell r="E71" t="str">
            <v>OMDA0075</v>
          </cell>
          <cell r="F71" t="str">
            <v>Yes</v>
          </cell>
          <cell r="G71" t="str">
            <v>445053_QARYATAIN_EX</v>
          </cell>
          <cell r="H71" t="str">
            <v>Greenfield</v>
          </cell>
          <cell r="I71">
            <v>40</v>
          </cell>
          <cell r="J71" t="str">
            <v>Indoor</v>
          </cell>
          <cell r="K71">
            <v>22.895493999999999</v>
          </cell>
          <cell r="L71">
            <v>57.932540000000003</v>
          </cell>
          <cell r="M71" t="str">
            <v>DAKHLIYAH</v>
          </cell>
          <cell r="N71" t="str">
            <v>IZKI</v>
          </cell>
          <cell r="O71" t="str">
            <v>Izki</v>
          </cell>
        </row>
        <row r="72">
          <cell r="D72" t="str">
            <v>K0408</v>
          </cell>
          <cell r="E72" t="str">
            <v>OMDA0076</v>
          </cell>
          <cell r="F72" t="str">
            <v>No</v>
          </cell>
          <cell r="G72" t="str">
            <v>445573_ALHUMAYDIN</v>
          </cell>
          <cell r="H72" t="str">
            <v>Greenfield</v>
          </cell>
          <cell r="I72">
            <v>25</v>
          </cell>
          <cell r="J72" t="str">
            <v>Indoor</v>
          </cell>
          <cell r="K72">
            <v>22.786411999999999</v>
          </cell>
          <cell r="L72">
            <v>57.816023000000001</v>
          </cell>
          <cell r="M72" t="str">
            <v>DAKHLIYAH</v>
          </cell>
          <cell r="N72" t="str">
            <v>IZKI</v>
          </cell>
          <cell r="O72" t="str">
            <v>Izki</v>
          </cell>
        </row>
        <row r="73">
          <cell r="D73" t="str">
            <v>K0189</v>
          </cell>
          <cell r="E73" t="str">
            <v>OMDA1507</v>
          </cell>
          <cell r="F73" t="str">
            <v>No</v>
          </cell>
          <cell r="G73" t="str">
            <v>446033_WADI_MAHRAM</v>
          </cell>
          <cell r="H73" t="str">
            <v>Greenfield</v>
          </cell>
          <cell r="I73">
            <v>20</v>
          </cell>
          <cell r="J73" t="str">
            <v>Indoor</v>
          </cell>
          <cell r="K73">
            <v>23.024725</v>
          </cell>
          <cell r="L73">
            <v>57.998139000000002</v>
          </cell>
          <cell r="M73" t="str">
            <v>DAKHLIYAH</v>
          </cell>
          <cell r="N73" t="str">
            <v>SAMAIL</v>
          </cell>
          <cell r="O73" t="str">
            <v>Wadi Mahram</v>
          </cell>
        </row>
        <row r="74">
          <cell r="D74" t="str">
            <v>K0021</v>
          </cell>
          <cell r="E74" t="str">
            <v>OMDA0077</v>
          </cell>
          <cell r="F74" t="str">
            <v>Yes</v>
          </cell>
          <cell r="G74" t="str">
            <v>446243_SAYMA</v>
          </cell>
          <cell r="H74" t="str">
            <v>Greenfield</v>
          </cell>
          <cell r="I74">
            <v>72</v>
          </cell>
          <cell r="J74" t="str">
            <v>Indoor</v>
          </cell>
          <cell r="K74">
            <v>22.958130000000001</v>
          </cell>
          <cell r="L74">
            <v>57.909660000000002</v>
          </cell>
          <cell r="M74" t="str">
            <v>DAKHLIYAH</v>
          </cell>
          <cell r="N74" t="str">
            <v>IZKI</v>
          </cell>
          <cell r="O74" t="str">
            <v>Izki</v>
          </cell>
        </row>
        <row r="75">
          <cell r="D75" t="str">
            <v>K0130</v>
          </cell>
          <cell r="E75" t="str">
            <v>OMDA0770</v>
          </cell>
          <cell r="F75" t="str">
            <v>No</v>
          </cell>
          <cell r="G75" t="str">
            <v>446253_SAYMA_NEW</v>
          </cell>
          <cell r="H75" t="str">
            <v>Greenfield</v>
          </cell>
          <cell r="I75">
            <v>30</v>
          </cell>
          <cell r="J75" t="str">
            <v>Indoor</v>
          </cell>
          <cell r="K75">
            <v>22.971450999999998</v>
          </cell>
          <cell r="L75">
            <v>57.912109999999998</v>
          </cell>
          <cell r="M75" t="str">
            <v>DAKHLIYAH</v>
          </cell>
          <cell r="N75" t="str">
            <v>IZKI</v>
          </cell>
          <cell r="O75" t="str">
            <v>Izki</v>
          </cell>
        </row>
        <row r="76">
          <cell r="D76" t="str">
            <v>K0192</v>
          </cell>
          <cell r="E76" t="str">
            <v>OMDA1508</v>
          </cell>
          <cell r="F76" t="str">
            <v>No</v>
          </cell>
          <cell r="G76" t="str">
            <v>446283_WADI_MAHRAM_NEW</v>
          </cell>
          <cell r="H76" t="str">
            <v>Greenfield</v>
          </cell>
          <cell r="I76">
            <v>40</v>
          </cell>
          <cell r="J76" t="str">
            <v>Indoor</v>
          </cell>
          <cell r="K76">
            <v>23.069108</v>
          </cell>
          <cell r="L76">
            <v>57.949717999999997</v>
          </cell>
          <cell r="M76" t="str">
            <v>DAKHLIYAH</v>
          </cell>
          <cell r="N76" t="str">
            <v>SAMAIL</v>
          </cell>
          <cell r="O76" t="str">
            <v>Wadi Mahram</v>
          </cell>
        </row>
        <row r="77">
          <cell r="D77" t="str">
            <v>K0128</v>
          </cell>
          <cell r="E77" t="str">
            <v>OMDA1882</v>
          </cell>
          <cell r="F77" t="str">
            <v>No</v>
          </cell>
          <cell r="G77" t="str">
            <v>446873_MAQAZAH</v>
          </cell>
          <cell r="H77" t="str">
            <v>Greenfield</v>
          </cell>
          <cell r="I77">
            <v>30</v>
          </cell>
          <cell r="J77" t="str">
            <v>Indoor</v>
          </cell>
          <cell r="K77">
            <v>22.951550000000001</v>
          </cell>
          <cell r="L77">
            <v>57.893099999999997</v>
          </cell>
          <cell r="M77" t="str">
            <v>DAKHLIYAH</v>
          </cell>
          <cell r="N77" t="str">
            <v>IZKI</v>
          </cell>
          <cell r="O77" t="str">
            <v>Izki</v>
          </cell>
        </row>
        <row r="78">
          <cell r="D78" t="str">
            <v>K0480</v>
          </cell>
          <cell r="E78" t="str">
            <v>OMDA1509</v>
          </cell>
          <cell r="F78" t="str">
            <v>No</v>
          </cell>
          <cell r="G78" t="str">
            <v>Alfaljayn</v>
          </cell>
          <cell r="H78" t="str">
            <v>Greenfield</v>
          </cell>
          <cell r="I78">
            <v>30</v>
          </cell>
          <cell r="J78" t="str">
            <v>Outdoor</v>
          </cell>
          <cell r="K78">
            <v>23.098403999999999</v>
          </cell>
          <cell r="L78">
            <v>57.860118999999997</v>
          </cell>
          <cell r="M78" t="str">
            <v>DAKHLIYAH</v>
          </cell>
          <cell r="N78" t="str">
            <v>SAMAIL</v>
          </cell>
          <cell r="O78" t="str">
            <v>Al Faljayan</v>
          </cell>
        </row>
        <row r="79">
          <cell r="D79" t="str">
            <v>K0438</v>
          </cell>
          <cell r="E79" t="str">
            <v>OMDA1883</v>
          </cell>
          <cell r="F79" t="str">
            <v>No</v>
          </cell>
          <cell r="G79" t="str">
            <v>AL-OGUM</v>
          </cell>
          <cell r="H79" t="str">
            <v>Greenfield</v>
          </cell>
          <cell r="I79">
            <v>30</v>
          </cell>
          <cell r="J79" t="str">
            <v>Indoor</v>
          </cell>
          <cell r="K79">
            <v>23.306065</v>
          </cell>
          <cell r="L79">
            <v>57.997525000000003</v>
          </cell>
          <cell r="M79" t="str">
            <v>DAKHLIYAH</v>
          </cell>
          <cell r="N79" t="str">
            <v>SAMAIL</v>
          </cell>
          <cell r="O79" t="str">
            <v>Samail</v>
          </cell>
        </row>
        <row r="80">
          <cell r="D80" t="str">
            <v>K0476</v>
          </cell>
          <cell r="E80" t="str">
            <v>OMDA1149</v>
          </cell>
          <cell r="F80" t="str">
            <v>No</v>
          </cell>
          <cell r="G80" t="str">
            <v>ASH_SHIBAK</v>
          </cell>
          <cell r="H80" t="str">
            <v>Greenfield</v>
          </cell>
          <cell r="I80">
            <v>35</v>
          </cell>
          <cell r="J80" t="str">
            <v>Indoor</v>
          </cell>
          <cell r="K80">
            <v>22.914504000000001</v>
          </cell>
          <cell r="L80">
            <v>57.866802999999997</v>
          </cell>
          <cell r="M80" t="str">
            <v>DAKHLIYAH</v>
          </cell>
          <cell r="N80" t="str">
            <v>IZKI</v>
          </cell>
          <cell r="O80" t="str">
            <v>Izki</v>
          </cell>
        </row>
        <row r="81">
          <cell r="D81" t="str">
            <v>K0531</v>
          </cell>
          <cell r="E81" t="str">
            <v>OMDA2596</v>
          </cell>
          <cell r="F81" t="str">
            <v>No</v>
          </cell>
          <cell r="G81" t="str">
            <v>AZEKERYAH_SEIAH ADAAHER_USO</v>
          </cell>
          <cell r="H81" t="str">
            <v>Greenfield</v>
          </cell>
          <cell r="I81">
            <v>25</v>
          </cell>
          <cell r="J81" t="str">
            <v>Outdoor</v>
          </cell>
          <cell r="K81">
            <v>23.095410000000001</v>
          </cell>
          <cell r="L81">
            <v>57.942456</v>
          </cell>
          <cell r="M81" t="str">
            <v>DAKHLIYAH</v>
          </cell>
          <cell r="N81" t="str">
            <v>SAMAIL</v>
          </cell>
          <cell r="O81" t="str">
            <v>Samail</v>
          </cell>
        </row>
        <row r="82">
          <cell r="D82" t="str">
            <v>K0452</v>
          </cell>
          <cell r="E82" t="str">
            <v>OMDA1510</v>
          </cell>
          <cell r="F82" t="str">
            <v>No</v>
          </cell>
          <cell r="G82" t="str">
            <v>FAYHA2</v>
          </cell>
          <cell r="H82" t="str">
            <v>Greenfield</v>
          </cell>
          <cell r="I82">
            <v>6</v>
          </cell>
          <cell r="J82" t="str">
            <v>Outdoor</v>
          </cell>
          <cell r="K82">
            <v>23.356089999999998</v>
          </cell>
          <cell r="L82">
            <v>58.04383</v>
          </cell>
          <cell r="M82" t="str">
            <v>DAKHLIYAH</v>
          </cell>
          <cell r="N82" t="str">
            <v>SAMAIL</v>
          </cell>
          <cell r="O82" t="str">
            <v>Samail</v>
          </cell>
        </row>
        <row r="83">
          <cell r="D83" t="str">
            <v>K0445</v>
          </cell>
          <cell r="E83" t="str">
            <v>OMDA0771</v>
          </cell>
          <cell r="F83" t="str">
            <v>No</v>
          </cell>
          <cell r="G83" t="str">
            <v>JAYLAH2</v>
          </cell>
          <cell r="H83" t="str">
            <v>Greenfield</v>
          </cell>
          <cell r="I83">
            <v>40</v>
          </cell>
          <cell r="J83" t="str">
            <v>Indoor</v>
          </cell>
          <cell r="K83">
            <v>23.334530999999998</v>
          </cell>
          <cell r="L83">
            <v>57.98075</v>
          </cell>
          <cell r="M83" t="str">
            <v>DAKHLIYAH</v>
          </cell>
          <cell r="N83" t="str">
            <v>SAMAIL</v>
          </cell>
          <cell r="O83" t="str">
            <v>Samail</v>
          </cell>
        </row>
        <row r="84">
          <cell r="D84" t="str">
            <v>K0474</v>
          </cell>
          <cell r="E84" t="str">
            <v>OMDA0078</v>
          </cell>
          <cell r="F84" t="str">
            <v>No</v>
          </cell>
          <cell r="G84" t="str">
            <v>LUZUGH_3</v>
          </cell>
          <cell r="H84" t="str">
            <v>Greenfield</v>
          </cell>
          <cell r="I84">
            <v>30</v>
          </cell>
          <cell r="J84" t="str">
            <v>Indoor</v>
          </cell>
          <cell r="K84">
            <v>23.315778999999999</v>
          </cell>
          <cell r="L84">
            <v>58.089061999999998</v>
          </cell>
          <cell r="M84" t="str">
            <v>DAKHLIYAH</v>
          </cell>
          <cell r="N84" t="str">
            <v>SAMAIL</v>
          </cell>
          <cell r="O84" t="str">
            <v>Samail</v>
          </cell>
        </row>
        <row r="85">
          <cell r="D85" t="str">
            <v>U0121</v>
          </cell>
          <cell r="E85" t="str">
            <v>OMDH1150</v>
          </cell>
          <cell r="F85" t="str">
            <v>No</v>
          </cell>
          <cell r="G85" t="str">
            <v>020018_67_BurimiindestrlMini</v>
          </cell>
          <cell r="H85" t="str">
            <v>Rooftop</v>
          </cell>
          <cell r="I85">
            <v>6</v>
          </cell>
          <cell r="J85" t="str">
            <v>Outdoor</v>
          </cell>
          <cell r="K85">
            <v>24.288072</v>
          </cell>
          <cell r="L85">
            <v>55.818053999999997</v>
          </cell>
          <cell r="M85" t="str">
            <v>BURAIMI</v>
          </cell>
          <cell r="N85" t="str">
            <v>BURAIMI</v>
          </cell>
          <cell r="O85" t="str">
            <v>Buraimi Industrial</v>
          </cell>
        </row>
        <row r="86">
          <cell r="D86" t="str">
            <v>U0104</v>
          </cell>
          <cell r="E86" t="str">
            <v>OMDH2940</v>
          </cell>
          <cell r="F86" t="str">
            <v>No</v>
          </cell>
          <cell r="G86" t="str">
            <v>020112_70_HfeetBorder</v>
          </cell>
          <cell r="H86" t="str">
            <v>Rooftop</v>
          </cell>
          <cell r="I86">
            <v>6</v>
          </cell>
          <cell r="J86" t="str">
            <v>Indoor</v>
          </cell>
          <cell r="K86" t="str">
            <v>24.019124</v>
          </cell>
          <cell r="L86" t="str">
            <v>55.847256</v>
          </cell>
          <cell r="M86" t="str">
            <v>BURAIMI</v>
          </cell>
          <cell r="N86" t="str">
            <v>BURAIMI</v>
          </cell>
          <cell r="O86" t="str">
            <v>Hafet</v>
          </cell>
        </row>
        <row r="87">
          <cell r="D87" t="str">
            <v>U0107</v>
          </cell>
          <cell r="E87" t="str">
            <v>OMDH0772</v>
          </cell>
          <cell r="F87" t="str">
            <v>No</v>
          </cell>
          <cell r="G87" t="str">
            <v>020188_72_SaaRoad</v>
          </cell>
          <cell r="H87" t="str">
            <v>Greenfield</v>
          </cell>
          <cell r="I87">
            <v>50</v>
          </cell>
          <cell r="J87" t="str">
            <v>Indoor</v>
          </cell>
          <cell r="K87">
            <v>24.128329999999998</v>
          </cell>
          <cell r="L87">
            <v>56.072040999999999</v>
          </cell>
          <cell r="M87" t="str">
            <v>BURAIMI</v>
          </cell>
          <cell r="N87" t="str">
            <v>BURAIMI</v>
          </cell>
          <cell r="O87" t="str">
            <v>Wadi saa road</v>
          </cell>
        </row>
        <row r="88">
          <cell r="D88" t="str">
            <v>U0408</v>
          </cell>
          <cell r="E88" t="str">
            <v>OMDH0773</v>
          </cell>
          <cell r="F88" t="str">
            <v>No</v>
          </cell>
          <cell r="G88" t="str">
            <v>020620_38_AlRukdah</v>
          </cell>
          <cell r="H88" t="str">
            <v>Greenfield</v>
          </cell>
          <cell r="I88">
            <v>30</v>
          </cell>
          <cell r="J88" t="str">
            <v>Indoor</v>
          </cell>
          <cell r="K88">
            <v>24.006992</v>
          </cell>
          <cell r="L88">
            <v>56.247432000000003</v>
          </cell>
          <cell r="M88" t="str">
            <v>BURAIMI</v>
          </cell>
          <cell r="N88" t="str">
            <v>BURAIMI</v>
          </cell>
          <cell r="O88" t="str">
            <v>Rukda</v>
          </cell>
        </row>
        <row r="89">
          <cell r="D89" t="str">
            <v>U0410</v>
          </cell>
          <cell r="E89" t="str">
            <v>OMDH0079</v>
          </cell>
          <cell r="F89" t="str">
            <v>No</v>
          </cell>
          <cell r="G89" t="str">
            <v>026280_28_ZarubArjan</v>
          </cell>
          <cell r="H89" t="str">
            <v>Greenfield</v>
          </cell>
          <cell r="I89">
            <v>15</v>
          </cell>
          <cell r="J89" t="str">
            <v>Indoor</v>
          </cell>
          <cell r="K89">
            <v>24.184080000000002</v>
          </cell>
          <cell r="L89">
            <v>56.015289000000003</v>
          </cell>
          <cell r="M89" t="str">
            <v>BURAIMI</v>
          </cell>
          <cell r="N89" t="str">
            <v>BURAIMI</v>
          </cell>
          <cell r="O89" t="str">
            <v>Zarub</v>
          </cell>
        </row>
        <row r="90">
          <cell r="D90" t="str">
            <v>U0116</v>
          </cell>
          <cell r="E90" t="str">
            <v>OMDH0427</v>
          </cell>
          <cell r="F90" t="str">
            <v>No</v>
          </cell>
          <cell r="G90" t="str">
            <v>026320_32_BuraimiPhrmcy</v>
          </cell>
          <cell r="H90" t="str">
            <v>Rooftop</v>
          </cell>
          <cell r="I90" t="str">
            <v>Not applicable</v>
          </cell>
          <cell r="J90" t="str">
            <v>Outdoor</v>
          </cell>
          <cell r="K90">
            <v>24.245640000000002</v>
          </cell>
          <cell r="L90">
            <v>55.777996000000002</v>
          </cell>
          <cell r="M90" t="str">
            <v>BURAIMI</v>
          </cell>
          <cell r="N90" t="str">
            <v>BURAIMI</v>
          </cell>
          <cell r="O90" t="str">
            <v>Buraimi</v>
          </cell>
        </row>
        <row r="91">
          <cell r="D91" t="str">
            <v>U0028</v>
          </cell>
          <cell r="E91" t="str">
            <v>OMDH2597</v>
          </cell>
          <cell r="F91" t="str">
            <v>No</v>
          </cell>
          <cell r="G91" t="str">
            <v>641583_SUNAYNAH_NW</v>
          </cell>
          <cell r="H91" t="str">
            <v>Greenfield</v>
          </cell>
          <cell r="I91">
            <v>30</v>
          </cell>
          <cell r="J91" t="str">
            <v>Indoor</v>
          </cell>
          <cell r="K91">
            <v>23.829584000000001</v>
          </cell>
          <cell r="L91">
            <v>55.873558000000003</v>
          </cell>
          <cell r="M91" t="str">
            <v>BURAIMI</v>
          </cell>
          <cell r="N91" t="str">
            <v>AS SUNAYNAH</v>
          </cell>
          <cell r="O91" t="str">
            <v>Sunaynah</v>
          </cell>
        </row>
        <row r="92">
          <cell r="D92" t="str">
            <v>H0190</v>
          </cell>
          <cell r="E92" t="str">
            <v>OMZA0428</v>
          </cell>
          <cell r="F92" t="str">
            <v>No</v>
          </cell>
          <cell r="G92" t="str">
            <v>643963_AL_MIRAYBI</v>
          </cell>
          <cell r="H92" t="str">
            <v>Greenfield</v>
          </cell>
          <cell r="I92">
            <v>20</v>
          </cell>
          <cell r="J92" t="str">
            <v>Indoor</v>
          </cell>
          <cell r="K92">
            <v>23.941099999999999</v>
          </cell>
          <cell r="L92">
            <v>56.154800000000002</v>
          </cell>
          <cell r="M92" t="str">
            <v>AD DHAHIRAH</v>
          </cell>
          <cell r="N92" t="str">
            <v>YANQUL</v>
          </cell>
          <cell r="O92" t="str">
            <v>Murabi</v>
          </cell>
        </row>
        <row r="93">
          <cell r="D93" t="str">
            <v>U0029</v>
          </cell>
          <cell r="E93" t="str">
            <v>OMDH1885</v>
          </cell>
          <cell r="F93" t="str">
            <v>No</v>
          </cell>
          <cell r="G93" t="str">
            <v>726113_QABIL_HAFET_1</v>
          </cell>
          <cell r="H93" t="str">
            <v>Greenfield</v>
          </cell>
          <cell r="I93">
            <v>30</v>
          </cell>
          <cell r="J93" t="str">
            <v>Indoor</v>
          </cell>
          <cell r="K93">
            <v>23.935224000000002</v>
          </cell>
          <cell r="L93">
            <v>55.825156</v>
          </cell>
          <cell r="M93" t="str">
            <v>BURAIMI</v>
          </cell>
          <cell r="N93" t="str">
            <v>BURAIMI</v>
          </cell>
          <cell r="O93" t="str">
            <v>Hafet</v>
          </cell>
        </row>
        <row r="94">
          <cell r="D94" t="str">
            <v>U0064</v>
          </cell>
          <cell r="E94" t="str">
            <v>OMDH1886</v>
          </cell>
          <cell r="F94" t="str">
            <v>No</v>
          </cell>
          <cell r="G94" t="str">
            <v>AbdulBasetHouse_3G</v>
          </cell>
          <cell r="H94" t="str">
            <v>Rooftop</v>
          </cell>
          <cell r="I94">
            <v>6</v>
          </cell>
          <cell r="J94" t="str">
            <v>Indoor</v>
          </cell>
          <cell r="K94">
            <v>24.239570000000001</v>
          </cell>
          <cell r="L94">
            <v>55.825290000000003</v>
          </cell>
          <cell r="M94" t="str">
            <v>BURAIMI</v>
          </cell>
          <cell r="N94" t="str">
            <v>BURAIMI</v>
          </cell>
          <cell r="O94" t="str">
            <v>Buraimi</v>
          </cell>
        </row>
        <row r="95">
          <cell r="D95" t="str">
            <v>H0435</v>
          </cell>
          <cell r="E95" t="str">
            <v>OMZA2261</v>
          </cell>
          <cell r="F95" t="str">
            <v>No</v>
          </cell>
          <cell r="G95" t="str">
            <v>Al Jahmiyah</v>
          </cell>
          <cell r="H95" t="str">
            <v>Greenfield</v>
          </cell>
          <cell r="I95">
            <v>20</v>
          </cell>
          <cell r="J95" t="str">
            <v>Indoor</v>
          </cell>
          <cell r="K95">
            <v>23.955200000000001</v>
          </cell>
          <cell r="L95">
            <v>56.095100000000002</v>
          </cell>
          <cell r="M95" t="str">
            <v>AD DHAHIRAH</v>
          </cell>
          <cell r="N95" t="str">
            <v>YANQUL</v>
          </cell>
          <cell r="O95" t="str">
            <v>al jahmyah</v>
          </cell>
        </row>
        <row r="96">
          <cell r="D96" t="str">
            <v>U0008</v>
          </cell>
          <cell r="E96" t="str">
            <v>OMDH2598</v>
          </cell>
          <cell r="F96" t="str">
            <v>No</v>
          </cell>
          <cell r="G96" t="str">
            <v>AL_Fayyad_3G</v>
          </cell>
          <cell r="H96" t="str">
            <v>Greenfield</v>
          </cell>
          <cell r="I96">
            <v>30</v>
          </cell>
          <cell r="J96" t="str">
            <v>Indoor</v>
          </cell>
          <cell r="K96">
            <v>24.03669</v>
          </cell>
          <cell r="L96">
            <v>56.171610000000001</v>
          </cell>
          <cell r="M96" t="str">
            <v>BURAIMI</v>
          </cell>
          <cell r="N96" t="str">
            <v>BURAIMI</v>
          </cell>
          <cell r="O96" t="str">
            <v>Al Fayad</v>
          </cell>
        </row>
        <row r="97">
          <cell r="D97" t="str">
            <v>U0032</v>
          </cell>
          <cell r="E97" t="str">
            <v>OMDH0429</v>
          </cell>
          <cell r="F97" t="str">
            <v>No</v>
          </cell>
          <cell r="G97" t="str">
            <v>AlNoqafi_3G</v>
          </cell>
          <cell r="H97" t="str">
            <v>Greenfield</v>
          </cell>
          <cell r="I97">
            <v>30</v>
          </cell>
          <cell r="J97" t="str">
            <v>Indoor</v>
          </cell>
          <cell r="K97">
            <v>24.031987000000001</v>
          </cell>
          <cell r="L97">
            <v>56.206547</v>
          </cell>
          <cell r="M97" t="str">
            <v>BURAIMI</v>
          </cell>
          <cell r="N97" t="str">
            <v>BURAIMI</v>
          </cell>
          <cell r="O97" t="str">
            <v>Al Noqafi</v>
          </cell>
        </row>
        <row r="98">
          <cell r="D98" t="str">
            <v>U0082</v>
          </cell>
          <cell r="E98" t="str">
            <v>OMDH2599</v>
          </cell>
          <cell r="F98" t="str">
            <v>No</v>
          </cell>
          <cell r="G98" t="str">
            <v>Ardh_Jaw_2_3G</v>
          </cell>
          <cell r="H98" t="str">
            <v>Greenfield</v>
          </cell>
          <cell r="I98">
            <v>20</v>
          </cell>
          <cell r="J98" t="str">
            <v>Indoor</v>
          </cell>
          <cell r="K98">
            <v>24.231753999999999</v>
          </cell>
          <cell r="L98">
            <v>55.840781</v>
          </cell>
          <cell r="M98" t="str">
            <v>BURAIMI</v>
          </cell>
          <cell r="N98" t="str">
            <v>BURAIMI</v>
          </cell>
          <cell r="O98" t="str">
            <v>Buraimi</v>
          </cell>
        </row>
        <row r="99">
          <cell r="D99" t="str">
            <v>U0017</v>
          </cell>
          <cell r="E99" t="str">
            <v>OMDH0430</v>
          </cell>
          <cell r="F99" t="str">
            <v>No</v>
          </cell>
          <cell r="G99" t="str">
            <v>Ardh_Jaw_3G</v>
          </cell>
          <cell r="H99" t="str">
            <v>Greenfield</v>
          </cell>
          <cell r="I99">
            <v>30</v>
          </cell>
          <cell r="J99" t="str">
            <v>Indoor</v>
          </cell>
          <cell r="K99">
            <v>24.235365999999999</v>
          </cell>
          <cell r="L99">
            <v>55.812556000000001</v>
          </cell>
          <cell r="M99" t="str">
            <v>BURAIMI</v>
          </cell>
          <cell r="N99" t="str">
            <v>BURAIMI</v>
          </cell>
          <cell r="O99" t="str">
            <v>Buraimi</v>
          </cell>
        </row>
        <row r="100">
          <cell r="D100" t="str">
            <v>U0036</v>
          </cell>
          <cell r="E100" t="str">
            <v>OMDH0775</v>
          </cell>
          <cell r="F100" t="str">
            <v>No</v>
          </cell>
          <cell r="G100" t="str">
            <v>Ardh_Jaw4_3G</v>
          </cell>
          <cell r="H100" t="str">
            <v>Rooftop</v>
          </cell>
          <cell r="I100">
            <v>6</v>
          </cell>
          <cell r="J100" t="str">
            <v>Indoor</v>
          </cell>
          <cell r="K100">
            <v>24.221913000000001</v>
          </cell>
          <cell r="L100">
            <v>55.827419999999996</v>
          </cell>
          <cell r="M100" t="str">
            <v>BURAIMI</v>
          </cell>
          <cell r="N100" t="str">
            <v>BURAIMI</v>
          </cell>
          <cell r="O100" t="str">
            <v>Buraimi</v>
          </cell>
        </row>
        <row r="101">
          <cell r="D101" t="str">
            <v>U0411</v>
          </cell>
          <cell r="E101" t="str">
            <v>OMDH2941</v>
          </cell>
          <cell r="F101" t="str">
            <v>No</v>
          </cell>
          <cell r="G101" t="str">
            <v>Aynalhalwah_2G</v>
          </cell>
          <cell r="H101" t="str">
            <v>Rooftop</v>
          </cell>
          <cell r="I101">
            <v>4</v>
          </cell>
          <cell r="J101" t="str">
            <v>Indoor</v>
          </cell>
          <cell r="K101" t="str">
            <v>23.830534</v>
          </cell>
          <cell r="L101" t="str">
            <v>55.767495</v>
          </cell>
          <cell r="M101" t="str">
            <v>BURAIMI</v>
          </cell>
          <cell r="N101" t="str">
            <v>AS SUNAYNAH</v>
          </cell>
          <cell r="O101" t="str">
            <v>Ayn Al Halwa</v>
          </cell>
        </row>
        <row r="102">
          <cell r="D102" t="str">
            <v>U0053</v>
          </cell>
          <cell r="E102" t="str">
            <v>OMDH0776</v>
          </cell>
          <cell r="F102" t="str">
            <v>No</v>
          </cell>
          <cell r="G102" t="str">
            <v>BURAIMI_CENTER_3G</v>
          </cell>
          <cell r="H102" t="str">
            <v>Rooftop</v>
          </cell>
          <cell r="I102">
            <v>6</v>
          </cell>
          <cell r="J102" t="str">
            <v>Indoor</v>
          </cell>
          <cell r="K102">
            <v>24.249502</v>
          </cell>
          <cell r="L102">
            <v>55.783059999999999</v>
          </cell>
          <cell r="M102" t="str">
            <v>BURAIMI</v>
          </cell>
          <cell r="N102" t="str">
            <v>BURAIMI</v>
          </cell>
          <cell r="O102" t="str">
            <v>Buraimi</v>
          </cell>
        </row>
        <row r="103">
          <cell r="D103" t="str">
            <v>U0089</v>
          </cell>
          <cell r="E103" t="str">
            <v>OMDH1887</v>
          </cell>
          <cell r="F103" t="str">
            <v>No</v>
          </cell>
          <cell r="G103" t="str">
            <v>Buraimi_industrial_New1_3G</v>
          </cell>
          <cell r="H103" t="str">
            <v>Greenfield</v>
          </cell>
          <cell r="I103">
            <v>30</v>
          </cell>
          <cell r="J103" t="str">
            <v>Indoor</v>
          </cell>
          <cell r="K103">
            <v>24.307634</v>
          </cell>
          <cell r="L103">
            <v>55.814433999999999</v>
          </cell>
          <cell r="M103" t="str">
            <v>BURAIMI</v>
          </cell>
          <cell r="N103" t="str">
            <v>BURAIMI</v>
          </cell>
          <cell r="O103" t="str">
            <v>Buraimi Industrial</v>
          </cell>
        </row>
        <row r="104">
          <cell r="D104" t="str">
            <v>U0433</v>
          </cell>
          <cell r="E104" t="str">
            <v>OMDH0442</v>
          </cell>
          <cell r="F104" t="str">
            <v>No</v>
          </cell>
          <cell r="G104" t="str">
            <v>Buraimi_New 7_3G</v>
          </cell>
          <cell r="H104" t="str">
            <v>Greenfield</v>
          </cell>
          <cell r="I104">
            <v>30</v>
          </cell>
          <cell r="J104" t="str">
            <v>Indoor</v>
          </cell>
          <cell r="K104">
            <v>24.290267</v>
          </cell>
          <cell r="L104">
            <v>55.811534000000002</v>
          </cell>
          <cell r="M104" t="str">
            <v>BURAIMI</v>
          </cell>
          <cell r="N104" t="str">
            <v>BURAIMI</v>
          </cell>
          <cell r="O104" t="str">
            <v>Buraimi</v>
          </cell>
        </row>
        <row r="105">
          <cell r="D105" t="str">
            <v>U0049</v>
          </cell>
          <cell r="E105" t="str">
            <v>OMDH2612</v>
          </cell>
          <cell r="F105" t="str">
            <v>No</v>
          </cell>
          <cell r="G105" t="str">
            <v>BURAIMI_PHARMACY_MINI_2_3G</v>
          </cell>
          <cell r="H105" t="str">
            <v>Rooftop</v>
          </cell>
          <cell r="I105">
            <v>6</v>
          </cell>
          <cell r="J105" t="str">
            <v>Indoor</v>
          </cell>
          <cell r="K105">
            <v>24.244474</v>
          </cell>
          <cell r="L105">
            <v>55.780608999999998</v>
          </cell>
          <cell r="M105" t="str">
            <v>BURAIMI</v>
          </cell>
          <cell r="N105" t="str">
            <v>BURAIMI</v>
          </cell>
          <cell r="O105" t="str">
            <v>Buraimi</v>
          </cell>
        </row>
        <row r="106">
          <cell r="D106" t="str">
            <v>U0048</v>
          </cell>
          <cell r="E106" t="str">
            <v>OMDH0443</v>
          </cell>
          <cell r="F106" t="str">
            <v>No</v>
          </cell>
          <cell r="G106" t="str">
            <v>BURAIMICENTER2_3G</v>
          </cell>
          <cell r="H106" t="str">
            <v>Rooftop</v>
          </cell>
          <cell r="I106">
            <v>6</v>
          </cell>
          <cell r="J106" t="str">
            <v>Indoor</v>
          </cell>
          <cell r="K106">
            <v>24.244703999999999</v>
          </cell>
          <cell r="L106">
            <v>55.787478999999998</v>
          </cell>
          <cell r="M106" t="str">
            <v>BURAIMI</v>
          </cell>
          <cell r="N106" t="str">
            <v>BURAIMI</v>
          </cell>
          <cell r="O106" t="str">
            <v>Buraimi</v>
          </cell>
        </row>
        <row r="107">
          <cell r="D107" t="str">
            <v>U0001</v>
          </cell>
          <cell r="E107" t="str">
            <v>OMDH0444</v>
          </cell>
          <cell r="F107" t="str">
            <v>Yes</v>
          </cell>
          <cell r="G107" t="str">
            <v>BuraimiExchage1_3G</v>
          </cell>
          <cell r="H107" t="str">
            <v>Greenfield</v>
          </cell>
          <cell r="I107">
            <v>70</v>
          </cell>
          <cell r="J107" t="str">
            <v>Indoor</v>
          </cell>
          <cell r="K107">
            <v>24.246635000000001</v>
          </cell>
          <cell r="L107">
            <v>55.773608000000003</v>
          </cell>
          <cell r="M107" t="str">
            <v>BURAIMI</v>
          </cell>
          <cell r="N107" t="str">
            <v>BURAIMI</v>
          </cell>
          <cell r="O107" t="str">
            <v>Buraimi</v>
          </cell>
        </row>
        <row r="108">
          <cell r="D108" t="str">
            <v>U0087</v>
          </cell>
          <cell r="E108" t="str">
            <v>OMDH0445</v>
          </cell>
          <cell r="F108" t="str">
            <v>No</v>
          </cell>
          <cell r="G108" t="str">
            <v>BuraimiIndustrial_3G</v>
          </cell>
          <cell r="H108" t="str">
            <v>Greenfield</v>
          </cell>
          <cell r="I108">
            <v>20</v>
          </cell>
          <cell r="J108" t="str">
            <v>Indoor</v>
          </cell>
          <cell r="K108">
            <v>24.27787</v>
          </cell>
          <cell r="L108">
            <v>55.820489999999999</v>
          </cell>
          <cell r="M108" t="str">
            <v>BURAIMI</v>
          </cell>
          <cell r="N108" t="str">
            <v>BURAIMI</v>
          </cell>
          <cell r="O108" t="str">
            <v>Buraimi Industrial</v>
          </cell>
        </row>
        <row r="109">
          <cell r="D109" t="str">
            <v>U0105</v>
          </cell>
          <cell r="E109" t="str">
            <v>OMDH0446</v>
          </cell>
          <cell r="F109" t="str">
            <v>No</v>
          </cell>
          <cell r="G109" t="str">
            <v>BURAMI_CEMENT_FACTORY_3G</v>
          </cell>
          <cell r="H109" t="str">
            <v>Greenfield</v>
          </cell>
          <cell r="I109">
            <v>30</v>
          </cell>
          <cell r="J109" t="str">
            <v>Indoor</v>
          </cell>
          <cell r="K109">
            <v>24.034804999999999</v>
          </cell>
          <cell r="L109">
            <v>56.024304000000001</v>
          </cell>
          <cell r="M109" t="str">
            <v>BURAIMI</v>
          </cell>
          <cell r="N109" t="str">
            <v>BURAIMI</v>
          </cell>
          <cell r="O109" t="str">
            <v>Wadi saa road</v>
          </cell>
        </row>
        <row r="110">
          <cell r="D110" t="str">
            <v>U0031</v>
          </cell>
          <cell r="E110" t="str">
            <v>OMDH0447</v>
          </cell>
          <cell r="F110" t="str">
            <v>No</v>
          </cell>
          <cell r="G110" t="str">
            <v>BuramiHafeet_3G</v>
          </cell>
          <cell r="H110" t="str">
            <v>Greenfield</v>
          </cell>
          <cell r="I110">
            <v>71</v>
          </cell>
          <cell r="J110" t="str">
            <v>Indoor</v>
          </cell>
          <cell r="K110">
            <v>24.012426000000001</v>
          </cell>
          <cell r="L110">
            <v>55.845100000000002</v>
          </cell>
          <cell r="M110" t="str">
            <v>BURAIMI</v>
          </cell>
          <cell r="N110" t="str">
            <v>BURAIMI</v>
          </cell>
          <cell r="O110" t="str">
            <v>Hafet</v>
          </cell>
        </row>
        <row r="111">
          <cell r="D111" t="str">
            <v>U0058</v>
          </cell>
          <cell r="E111" t="str">
            <v>OMDH2613</v>
          </cell>
          <cell r="F111" t="str">
            <v>No</v>
          </cell>
          <cell r="G111" t="str">
            <v>NEW_HOSPITAL_MINI_3G</v>
          </cell>
          <cell r="H111" t="str">
            <v>Rooftop</v>
          </cell>
          <cell r="I111">
            <v>3</v>
          </cell>
          <cell r="J111" t="str">
            <v>Outdoor</v>
          </cell>
          <cell r="K111">
            <v>24.254650999999999</v>
          </cell>
          <cell r="L111">
            <v>55.788060999999999</v>
          </cell>
          <cell r="M111" t="str">
            <v>BURAIMI</v>
          </cell>
          <cell r="N111" t="str">
            <v>BURAIMI</v>
          </cell>
          <cell r="O111" t="str">
            <v>Buraimi</v>
          </cell>
        </row>
        <row r="112">
          <cell r="D112" t="str">
            <v>U0055</v>
          </cell>
          <cell r="E112" t="str">
            <v>OMDH0448</v>
          </cell>
          <cell r="F112" t="str">
            <v>No</v>
          </cell>
          <cell r="G112" t="str">
            <v>RealStateoffice_3G</v>
          </cell>
          <cell r="H112" t="str">
            <v>Rooftop</v>
          </cell>
          <cell r="I112">
            <v>6</v>
          </cell>
          <cell r="J112" t="str">
            <v>Indoor</v>
          </cell>
          <cell r="K112">
            <v>24.250384</v>
          </cell>
          <cell r="L112">
            <v>55.792135999999999</v>
          </cell>
          <cell r="M112" t="str">
            <v>BURAIMI</v>
          </cell>
          <cell r="N112" t="str">
            <v>BURAIMI</v>
          </cell>
          <cell r="O112" t="str">
            <v>Buraimi</v>
          </cell>
        </row>
        <row r="113">
          <cell r="D113" t="str">
            <v>U0052</v>
          </cell>
          <cell r="E113" t="str">
            <v>OMDH2614</v>
          </cell>
          <cell r="F113" t="str">
            <v>No</v>
          </cell>
          <cell r="G113" t="str">
            <v>ROYALPOLICE_3G</v>
          </cell>
          <cell r="H113" t="str">
            <v>Rooftop</v>
          </cell>
          <cell r="I113">
            <v>6</v>
          </cell>
          <cell r="J113" t="str">
            <v>Indoor</v>
          </cell>
          <cell r="K113">
            <v>24.249632999999999</v>
          </cell>
          <cell r="L113">
            <v>55.805284</v>
          </cell>
          <cell r="M113" t="str">
            <v>BURAIMI</v>
          </cell>
          <cell r="N113" t="str">
            <v>BURAIMI</v>
          </cell>
          <cell r="O113" t="str">
            <v>Buraimi</v>
          </cell>
        </row>
        <row r="114">
          <cell r="D114" t="str">
            <v>U0046</v>
          </cell>
          <cell r="E114" t="str">
            <v>OMDH0092</v>
          </cell>
          <cell r="F114" t="str">
            <v>No</v>
          </cell>
          <cell r="G114" t="str">
            <v>Saarah2_3G</v>
          </cell>
          <cell r="H114" t="str">
            <v>Greenfield</v>
          </cell>
          <cell r="I114">
            <v>30</v>
          </cell>
          <cell r="J114" t="str">
            <v>Indoor</v>
          </cell>
          <cell r="K114">
            <v>24.239699999999999</v>
          </cell>
          <cell r="L114">
            <v>55.799599999999998</v>
          </cell>
          <cell r="M114" t="str">
            <v>BURAIMI</v>
          </cell>
          <cell r="N114" t="str">
            <v>BURAIMI</v>
          </cell>
          <cell r="O114" t="str">
            <v>Buraimi</v>
          </cell>
        </row>
        <row r="115">
          <cell r="D115" t="str">
            <v>U0054</v>
          </cell>
          <cell r="E115" t="str">
            <v>OMDH1898</v>
          </cell>
          <cell r="F115" t="str">
            <v>No</v>
          </cell>
          <cell r="G115" t="str">
            <v>Saarah3_3G</v>
          </cell>
          <cell r="H115" t="str">
            <v>Greenfield</v>
          </cell>
          <cell r="I115">
            <v>30</v>
          </cell>
          <cell r="J115" t="str">
            <v>Indoor</v>
          </cell>
          <cell r="K115">
            <v>24.249680999999999</v>
          </cell>
          <cell r="L115">
            <v>55.814444999999999</v>
          </cell>
          <cell r="M115" t="str">
            <v>BURAIMI</v>
          </cell>
          <cell r="N115" t="str">
            <v>BURAIMI</v>
          </cell>
          <cell r="O115" t="str">
            <v>Buraimi</v>
          </cell>
        </row>
        <row r="116">
          <cell r="D116" t="str">
            <v>U0051</v>
          </cell>
          <cell r="E116" t="str">
            <v>OMDH1522</v>
          </cell>
          <cell r="F116" t="str">
            <v>No</v>
          </cell>
          <cell r="G116" t="str">
            <v>Saarah4_3G</v>
          </cell>
          <cell r="H116" t="str">
            <v>Rooftop</v>
          </cell>
          <cell r="I116">
            <v>6</v>
          </cell>
          <cell r="J116" t="str">
            <v>Indoor</v>
          </cell>
          <cell r="K116">
            <v>24.248878000000001</v>
          </cell>
          <cell r="L116">
            <v>55.799666999999999</v>
          </cell>
          <cell r="M116" t="str">
            <v>BURAIMI</v>
          </cell>
          <cell r="N116" t="str">
            <v>BURAIMI</v>
          </cell>
          <cell r="O116" t="str">
            <v>Buraimi</v>
          </cell>
        </row>
        <row r="117">
          <cell r="D117" t="str">
            <v>U0050</v>
          </cell>
          <cell r="E117" t="str">
            <v>OMDH0802</v>
          </cell>
          <cell r="F117" t="str">
            <v>No</v>
          </cell>
          <cell r="G117" t="str">
            <v>Saarah5_3G</v>
          </cell>
          <cell r="H117" t="str">
            <v>Rooftop</v>
          </cell>
          <cell r="I117">
            <v>6</v>
          </cell>
          <cell r="J117" t="str">
            <v>Indoor</v>
          </cell>
          <cell r="K117">
            <v>24.244599999999998</v>
          </cell>
          <cell r="L117">
            <v>55.808720000000001</v>
          </cell>
          <cell r="M117" t="str">
            <v>BURAIMI</v>
          </cell>
          <cell r="N117" t="str">
            <v>BURAIMI</v>
          </cell>
          <cell r="O117" t="str">
            <v>Buraimi</v>
          </cell>
        </row>
        <row r="118">
          <cell r="D118" t="str">
            <v>U0059</v>
          </cell>
          <cell r="E118" t="str">
            <v>OMDH1899</v>
          </cell>
          <cell r="F118" t="str">
            <v>No</v>
          </cell>
          <cell r="G118" t="str">
            <v>Sarah_3G</v>
          </cell>
          <cell r="H118" t="str">
            <v>Rooftop</v>
          </cell>
          <cell r="I118">
            <v>6</v>
          </cell>
          <cell r="J118" t="str">
            <v>Indoor</v>
          </cell>
          <cell r="K118">
            <v>24.255500000000001</v>
          </cell>
          <cell r="L118">
            <v>55.795499999999997</v>
          </cell>
          <cell r="M118" t="str">
            <v>BURAIMI</v>
          </cell>
          <cell r="N118" t="str">
            <v>BURAIMI</v>
          </cell>
          <cell r="O118" t="str">
            <v>Buraimi</v>
          </cell>
        </row>
        <row r="119">
          <cell r="D119" t="str">
            <v>U0417</v>
          </cell>
          <cell r="E119" t="str">
            <v>OMDH0449</v>
          </cell>
          <cell r="F119" t="str">
            <v>No</v>
          </cell>
          <cell r="G119" t="str">
            <v>Sunanayh_RD_3G</v>
          </cell>
          <cell r="H119" t="str">
            <v>Greenfield</v>
          </cell>
          <cell r="I119">
            <v>71</v>
          </cell>
          <cell r="J119" t="str">
            <v>Indoor</v>
          </cell>
          <cell r="K119">
            <v>23.722186000000001</v>
          </cell>
          <cell r="L119">
            <v>55.902754000000002</v>
          </cell>
          <cell r="M119" t="str">
            <v>BURAIMI</v>
          </cell>
          <cell r="N119" t="str">
            <v>AS SUNAYNAH</v>
          </cell>
          <cell r="O119" t="str">
            <v>Sunaynah</v>
          </cell>
        </row>
        <row r="120">
          <cell r="D120" t="str">
            <v>U0009</v>
          </cell>
          <cell r="E120" t="str">
            <v>OMDH2615</v>
          </cell>
          <cell r="F120" t="str">
            <v>No</v>
          </cell>
          <cell r="G120" t="str">
            <v>WADI_SAA_3G</v>
          </cell>
          <cell r="H120" t="str">
            <v>Greenfield</v>
          </cell>
          <cell r="I120">
            <v>12</v>
          </cell>
          <cell r="J120" t="str">
            <v>Indoor</v>
          </cell>
          <cell r="K120">
            <v>24.051687999999999</v>
          </cell>
          <cell r="L120">
            <v>56.066118000000003</v>
          </cell>
          <cell r="M120" t="str">
            <v>BURAIMI</v>
          </cell>
          <cell r="N120" t="str">
            <v>BURAIMI</v>
          </cell>
          <cell r="O120" t="str">
            <v>Wadi Saa</v>
          </cell>
        </row>
        <row r="121">
          <cell r="D121" t="str">
            <v>U0083</v>
          </cell>
          <cell r="E121" t="str">
            <v>OMDH2616</v>
          </cell>
          <cell r="F121" t="str">
            <v>No</v>
          </cell>
          <cell r="G121" t="str">
            <v>Zaroup_MT_3G</v>
          </cell>
          <cell r="H121" t="str">
            <v>Greenfield</v>
          </cell>
          <cell r="I121">
            <v>20</v>
          </cell>
          <cell r="J121" t="str">
            <v>Indoor</v>
          </cell>
          <cell r="K121">
            <v>24.229669999999999</v>
          </cell>
          <cell r="L121">
            <v>55.960140000000003</v>
          </cell>
          <cell r="M121" t="str">
            <v>BURAIMI</v>
          </cell>
          <cell r="N121" t="str">
            <v>BURAIMI</v>
          </cell>
          <cell r="O121" t="str">
            <v>Zarub</v>
          </cell>
        </row>
        <row r="122">
          <cell r="D122" t="str">
            <v>T0112</v>
          </cell>
          <cell r="E122" t="str">
            <v>OMBS1523</v>
          </cell>
          <cell r="F122" t="str">
            <v>No</v>
          </cell>
          <cell r="G122" t="str">
            <v>AL_FELAIJ_3G</v>
          </cell>
          <cell r="H122" t="str">
            <v>Greenfield</v>
          </cell>
          <cell r="I122">
            <v>35</v>
          </cell>
          <cell r="J122" t="str">
            <v>Indoor</v>
          </cell>
          <cell r="K122">
            <v>23.637978</v>
          </cell>
          <cell r="L122">
            <v>57.989924000000002</v>
          </cell>
          <cell r="M122" t="str">
            <v>AL BATINAH SOUTH</v>
          </cell>
          <cell r="N122" t="str">
            <v>BARKA</v>
          </cell>
          <cell r="O122" t="str">
            <v>Barka</v>
          </cell>
        </row>
        <row r="123">
          <cell r="D123" t="str">
            <v>T0115</v>
          </cell>
          <cell r="E123" t="str">
            <v>OMBS1900</v>
          </cell>
          <cell r="F123" t="str">
            <v>No</v>
          </cell>
          <cell r="G123" t="str">
            <v>AL_THARAH_3G</v>
          </cell>
          <cell r="H123" t="str">
            <v>Rooftop</v>
          </cell>
          <cell r="I123">
            <v>3</v>
          </cell>
          <cell r="J123" t="str">
            <v>Outdoor</v>
          </cell>
          <cell r="K123">
            <v>23.65157</v>
          </cell>
          <cell r="L123">
            <v>57.989139999999999</v>
          </cell>
          <cell r="M123" t="str">
            <v>AL BATINAH SOUTH</v>
          </cell>
          <cell r="N123" t="str">
            <v>BARKA</v>
          </cell>
          <cell r="O123" t="str">
            <v>Barka</v>
          </cell>
        </row>
        <row r="124">
          <cell r="D124" t="str">
            <v>T0116</v>
          </cell>
          <cell r="E124" t="str">
            <v>OMBS1901</v>
          </cell>
          <cell r="F124" t="str">
            <v>No</v>
          </cell>
          <cell r="G124" t="str">
            <v>BARKA_FARM_3G</v>
          </cell>
          <cell r="H124" t="str">
            <v>Rooftop</v>
          </cell>
          <cell r="I124">
            <v>4.5</v>
          </cell>
          <cell r="J124" t="str">
            <v>Outdoor</v>
          </cell>
          <cell r="K124">
            <v>23.65035</v>
          </cell>
          <cell r="L124">
            <v>57.937719000000001</v>
          </cell>
          <cell r="M124" t="str">
            <v>AL BATINAH SOUTH</v>
          </cell>
          <cell r="N124" t="str">
            <v>BARKA</v>
          </cell>
          <cell r="O124" t="str">
            <v>Barka</v>
          </cell>
        </row>
        <row r="125">
          <cell r="D125" t="str">
            <v>T0196</v>
          </cell>
          <cell r="E125" t="str">
            <v>OMBS0093</v>
          </cell>
          <cell r="F125" t="str">
            <v>No</v>
          </cell>
          <cell r="G125" t="str">
            <v>BARKA_INDUSTRIAL_2_3G</v>
          </cell>
          <cell r="H125" t="str">
            <v>Rooftop</v>
          </cell>
          <cell r="I125">
            <v>6</v>
          </cell>
          <cell r="J125" t="str">
            <v>Outdoor</v>
          </cell>
          <cell r="K125">
            <v>23.606138999999999</v>
          </cell>
          <cell r="L125">
            <v>57.856341999999998</v>
          </cell>
          <cell r="M125" t="str">
            <v>AL BATINAH SOUTH</v>
          </cell>
          <cell r="N125" t="str">
            <v>BARKA</v>
          </cell>
          <cell r="O125" t="str">
            <v>Barka</v>
          </cell>
        </row>
        <row r="126">
          <cell r="D126" t="str">
            <v>T0118</v>
          </cell>
          <cell r="E126" t="str">
            <v>OMBS1163</v>
          </cell>
          <cell r="F126" t="str">
            <v>No</v>
          </cell>
          <cell r="G126" t="str">
            <v>BARKA_SOMAHAN_3G</v>
          </cell>
          <cell r="H126" t="str">
            <v>Greenfield</v>
          </cell>
          <cell r="I126">
            <v>25</v>
          </cell>
          <cell r="J126" t="str">
            <v>Indoor</v>
          </cell>
          <cell r="K126">
            <v>23.653861110000001</v>
          </cell>
          <cell r="L126">
            <v>57.89383333</v>
          </cell>
          <cell r="M126" t="str">
            <v>AL BATINAH SOUTH</v>
          </cell>
          <cell r="N126" t="str">
            <v>BARKA</v>
          </cell>
          <cell r="O126" t="str">
            <v>Barka</v>
          </cell>
        </row>
        <row r="127">
          <cell r="D127" t="str">
            <v>T0125</v>
          </cell>
          <cell r="E127" t="str">
            <v>OMBS2618</v>
          </cell>
          <cell r="F127" t="str">
            <v>No</v>
          </cell>
          <cell r="G127" t="str">
            <v>BARKA_SWEET_FCT_3G</v>
          </cell>
          <cell r="H127" t="str">
            <v>Rooftop</v>
          </cell>
          <cell r="I127">
            <v>6</v>
          </cell>
          <cell r="J127" t="str">
            <v>Indoor</v>
          </cell>
          <cell r="K127">
            <v>23.6648557</v>
          </cell>
          <cell r="L127">
            <v>57.898519100000001</v>
          </cell>
          <cell r="M127" t="str">
            <v>AL BATINAH SOUTH</v>
          </cell>
          <cell r="N127" t="str">
            <v>BARKA</v>
          </cell>
          <cell r="O127" t="str">
            <v>Barka</v>
          </cell>
        </row>
        <row r="128">
          <cell r="D128" t="str">
            <v>T0117</v>
          </cell>
          <cell r="E128" t="str">
            <v>OMBS2276</v>
          </cell>
          <cell r="F128" t="str">
            <v>No</v>
          </cell>
          <cell r="G128" t="str">
            <v>Barkha_Nahda_Resort_3G</v>
          </cell>
          <cell r="H128" t="str">
            <v>Greenfield</v>
          </cell>
          <cell r="I128">
            <v>40</v>
          </cell>
          <cell r="J128" t="str">
            <v>Indoor</v>
          </cell>
          <cell r="K128">
            <v>23.651499999999999</v>
          </cell>
          <cell r="L128">
            <v>57.872500000000002</v>
          </cell>
          <cell r="M128" t="str">
            <v>AL BATINAH SOUTH</v>
          </cell>
          <cell r="N128" t="str">
            <v>BARKA</v>
          </cell>
          <cell r="O128" t="str">
            <v>Barka</v>
          </cell>
        </row>
        <row r="129">
          <cell r="D129" t="str">
            <v>T0128</v>
          </cell>
          <cell r="E129" t="str">
            <v>OMBS1524</v>
          </cell>
          <cell r="F129" t="str">
            <v>No</v>
          </cell>
          <cell r="G129" t="str">
            <v>Somahan_North2_3G</v>
          </cell>
          <cell r="H129" t="str">
            <v>Greenfield</v>
          </cell>
          <cell r="I129">
            <v>30</v>
          </cell>
          <cell r="J129" t="str">
            <v>Indoor</v>
          </cell>
          <cell r="K129">
            <v>23.668472999999999</v>
          </cell>
          <cell r="L129">
            <v>57.893456</v>
          </cell>
          <cell r="M129" t="str">
            <v>AL BATINAH SOUTH</v>
          </cell>
          <cell r="N129" t="str">
            <v>BARKA</v>
          </cell>
          <cell r="O129" t="str">
            <v>Barka</v>
          </cell>
        </row>
        <row r="130">
          <cell r="D130" t="str">
            <v>T0120</v>
          </cell>
          <cell r="E130" t="str">
            <v>OMBS1525</v>
          </cell>
          <cell r="F130" t="str">
            <v>No</v>
          </cell>
          <cell r="G130" t="str">
            <v>Somhan_Height_1_3G</v>
          </cell>
          <cell r="H130" t="str">
            <v>Rooftop</v>
          </cell>
          <cell r="I130">
            <v>6</v>
          </cell>
          <cell r="J130" t="str">
            <v>Indoor</v>
          </cell>
          <cell r="K130">
            <v>23.657330000000002</v>
          </cell>
          <cell r="L130">
            <v>57.908900000000003</v>
          </cell>
          <cell r="M130" t="str">
            <v>AL BATINAH SOUTH</v>
          </cell>
          <cell r="N130" t="str">
            <v>BARKA</v>
          </cell>
          <cell r="O130" t="str">
            <v>Barka</v>
          </cell>
        </row>
        <row r="131">
          <cell r="D131" t="str">
            <v>T0123</v>
          </cell>
          <cell r="E131" t="str">
            <v>OMBS0450</v>
          </cell>
          <cell r="F131" t="str">
            <v>No</v>
          </cell>
          <cell r="G131" t="str">
            <v>Somhan_North3_3G</v>
          </cell>
          <cell r="H131" t="str">
            <v>Greenfield</v>
          </cell>
          <cell r="I131">
            <v>30</v>
          </cell>
          <cell r="J131" t="str">
            <v>Indoor</v>
          </cell>
          <cell r="K131">
            <v>23.662692</v>
          </cell>
          <cell r="L131">
            <v>57.887462999999997</v>
          </cell>
          <cell r="M131" t="str">
            <v>AL BATINAH SOUTH</v>
          </cell>
          <cell r="N131" t="str">
            <v>BARKA</v>
          </cell>
          <cell r="O131" t="str">
            <v>Barka</v>
          </cell>
        </row>
        <row r="132">
          <cell r="D132" t="str">
            <v>K0430</v>
          </cell>
          <cell r="E132" t="str">
            <v>OMDA2277</v>
          </cell>
          <cell r="F132" t="str">
            <v>No</v>
          </cell>
          <cell r="G132" t="str">
            <v>445253_TAWEEN</v>
          </cell>
          <cell r="H132" t="str">
            <v>Greenfield</v>
          </cell>
          <cell r="I132">
            <v>30</v>
          </cell>
          <cell r="J132" t="str">
            <v>Indoor</v>
          </cell>
          <cell r="K132">
            <v>22.896322000000001</v>
          </cell>
          <cell r="L132">
            <v>56.895643</v>
          </cell>
          <cell r="M132" t="str">
            <v>DAKHLIYAH</v>
          </cell>
          <cell r="N132" t="str">
            <v>BAHLA</v>
          </cell>
          <cell r="O132" t="str">
            <v>Ibri</v>
          </cell>
        </row>
        <row r="133">
          <cell r="D133" t="str">
            <v>H0069</v>
          </cell>
          <cell r="E133" t="str">
            <v>OMZA2278</v>
          </cell>
          <cell r="F133" t="str">
            <v>No</v>
          </cell>
          <cell r="G133" t="str">
            <v>630453_SHALASHEL</v>
          </cell>
          <cell r="H133" t="str">
            <v>Greenfield</v>
          </cell>
          <cell r="I133">
            <v>30</v>
          </cell>
          <cell r="J133" t="str">
            <v>Indoor</v>
          </cell>
          <cell r="K133">
            <v>23.202770999999998</v>
          </cell>
          <cell r="L133">
            <v>56.539883000000003</v>
          </cell>
          <cell r="M133" t="str">
            <v>AD DHAHIRAH</v>
          </cell>
          <cell r="N133" t="str">
            <v>IBRI</v>
          </cell>
          <cell r="O133" t="str">
            <v>Ibri</v>
          </cell>
        </row>
        <row r="134">
          <cell r="D134" t="str">
            <v>H0121</v>
          </cell>
          <cell r="E134" t="str">
            <v>OMZA0451</v>
          </cell>
          <cell r="F134" t="str">
            <v>No</v>
          </cell>
          <cell r="G134" t="str">
            <v>630513_MISKIN2</v>
          </cell>
          <cell r="H134" t="str">
            <v>Greenfield</v>
          </cell>
          <cell r="I134">
            <v>30</v>
          </cell>
          <cell r="J134" t="str">
            <v>Indoor</v>
          </cell>
          <cell r="K134">
            <v>23.493905999999999</v>
          </cell>
          <cell r="L134">
            <v>56.832496999999996</v>
          </cell>
          <cell r="M134" t="str">
            <v>AD DHAHIRAH</v>
          </cell>
          <cell r="N134" t="str">
            <v>IBRI</v>
          </cell>
          <cell r="O134" t="str">
            <v>Ibri</v>
          </cell>
        </row>
        <row r="135">
          <cell r="D135" t="str">
            <v>H0122</v>
          </cell>
          <cell r="E135" t="str">
            <v>OMZA1173</v>
          </cell>
          <cell r="F135" t="str">
            <v>No</v>
          </cell>
          <cell r="G135" t="str">
            <v>630803_SHEHESHI</v>
          </cell>
          <cell r="H135" t="str">
            <v>Greenfield</v>
          </cell>
          <cell r="I135">
            <v>30</v>
          </cell>
          <cell r="J135" t="str">
            <v>Indoor</v>
          </cell>
          <cell r="K135">
            <v>23.497040999999999</v>
          </cell>
          <cell r="L135">
            <v>56.934142000000001</v>
          </cell>
          <cell r="M135" t="str">
            <v>AD DHAHIRAH</v>
          </cell>
          <cell r="N135" t="str">
            <v>IBRI</v>
          </cell>
          <cell r="O135" t="str">
            <v>Ibri</v>
          </cell>
        </row>
        <row r="136">
          <cell r="D136" t="str">
            <v>H0100</v>
          </cell>
          <cell r="E136" t="str">
            <v>OMZA1174</v>
          </cell>
          <cell r="F136" t="str">
            <v>No</v>
          </cell>
          <cell r="G136" t="str">
            <v>630933_WADI_KABEER</v>
          </cell>
          <cell r="H136" t="str">
            <v>Greenfield</v>
          </cell>
          <cell r="I136">
            <v>32</v>
          </cell>
          <cell r="J136" t="str">
            <v>Indoor</v>
          </cell>
          <cell r="K136">
            <v>23.504591000000001</v>
          </cell>
          <cell r="L136">
            <v>56.846863999999997</v>
          </cell>
          <cell r="M136" t="str">
            <v>AD DHAHIRAH</v>
          </cell>
          <cell r="N136" t="str">
            <v>IBRI</v>
          </cell>
          <cell r="O136" t="str">
            <v>Ibri</v>
          </cell>
        </row>
        <row r="137">
          <cell r="D137" t="str">
            <v>H0120</v>
          </cell>
          <cell r="E137" t="str">
            <v>OMZA2291</v>
          </cell>
          <cell r="F137" t="str">
            <v>No</v>
          </cell>
          <cell r="G137" t="str">
            <v>631343_LEHYAL</v>
          </cell>
          <cell r="H137" t="str">
            <v>Greenfield</v>
          </cell>
          <cell r="I137">
            <v>30</v>
          </cell>
          <cell r="J137" t="str">
            <v>Indoor</v>
          </cell>
          <cell r="K137">
            <v>23.488658999999998</v>
          </cell>
          <cell r="L137">
            <v>57.008105999999998</v>
          </cell>
          <cell r="M137" t="str">
            <v>AD DHAHIRAH</v>
          </cell>
          <cell r="N137" t="str">
            <v>IBRI</v>
          </cell>
          <cell r="O137" t="str">
            <v>Ibri</v>
          </cell>
        </row>
        <row r="138">
          <cell r="D138" t="str">
            <v>H0085</v>
          </cell>
          <cell r="E138" t="str">
            <v>OMZA1913</v>
          </cell>
          <cell r="F138" t="str">
            <v>No</v>
          </cell>
          <cell r="G138" t="str">
            <v>632053_AKHDHAR_3G</v>
          </cell>
          <cell r="H138" t="str">
            <v>Greenfield</v>
          </cell>
          <cell r="I138">
            <v>40</v>
          </cell>
          <cell r="J138" t="str">
            <v>Indoor</v>
          </cell>
          <cell r="K138">
            <v>23.239211999999998</v>
          </cell>
          <cell r="L138">
            <v>56.421874000000003</v>
          </cell>
          <cell r="M138" t="str">
            <v>AD DHAHIRAH</v>
          </cell>
          <cell r="N138" t="str">
            <v>IBRI</v>
          </cell>
          <cell r="O138" t="str">
            <v>Ibri</v>
          </cell>
        </row>
        <row r="139">
          <cell r="D139" t="str">
            <v>H0083</v>
          </cell>
          <cell r="E139" t="str">
            <v>OMZA0467</v>
          </cell>
          <cell r="F139" t="str">
            <v>No</v>
          </cell>
          <cell r="G139" t="str">
            <v>632303_KAWAS_3G</v>
          </cell>
          <cell r="H139" t="str">
            <v>Rooftop</v>
          </cell>
          <cell r="I139">
            <v>6</v>
          </cell>
          <cell r="J139" t="str">
            <v>Indoor</v>
          </cell>
          <cell r="K139">
            <v>23.235019000000001</v>
          </cell>
          <cell r="L139">
            <v>56.514738999999999</v>
          </cell>
          <cell r="M139" t="str">
            <v>AD DHAHIRAH</v>
          </cell>
          <cell r="N139" t="str">
            <v>IBRI</v>
          </cell>
          <cell r="O139" t="str">
            <v>Ibri</v>
          </cell>
        </row>
        <row r="140">
          <cell r="D140" t="str">
            <v>H0076</v>
          </cell>
          <cell r="E140" t="str">
            <v>OMZA0815</v>
          </cell>
          <cell r="F140" t="str">
            <v>No</v>
          </cell>
          <cell r="G140" t="str">
            <v>632443_IBRI_COLLEGE_3G</v>
          </cell>
          <cell r="H140" t="str">
            <v>Rooftop</v>
          </cell>
          <cell r="I140">
            <v>6</v>
          </cell>
          <cell r="J140" t="str">
            <v>Indoor</v>
          </cell>
          <cell r="K140">
            <v>23.221308000000001</v>
          </cell>
          <cell r="L140">
            <v>56.454813999999999</v>
          </cell>
          <cell r="M140" t="str">
            <v>AD DHAHIRAH</v>
          </cell>
          <cell r="N140" t="str">
            <v>IBRI</v>
          </cell>
          <cell r="O140" t="str">
            <v>Ibri</v>
          </cell>
        </row>
        <row r="141">
          <cell r="D141" t="str">
            <v>H0077</v>
          </cell>
          <cell r="E141" t="str">
            <v>OMZA0108</v>
          </cell>
          <cell r="F141" t="str">
            <v>No</v>
          </cell>
          <cell r="G141" t="str">
            <v>632513_MURTAFAA_3G</v>
          </cell>
          <cell r="H141" t="str">
            <v>Rooftop</v>
          </cell>
          <cell r="I141">
            <v>6</v>
          </cell>
          <cell r="J141" t="str">
            <v>Indoor</v>
          </cell>
          <cell r="K141">
            <v>23.221412000000001</v>
          </cell>
          <cell r="L141">
            <v>56.515605000000001</v>
          </cell>
          <cell r="M141" t="str">
            <v>AD DHAHIRAH</v>
          </cell>
          <cell r="N141" t="str">
            <v>IBRI</v>
          </cell>
          <cell r="O141" t="str">
            <v>Ibri</v>
          </cell>
        </row>
        <row r="142">
          <cell r="D142" t="str">
            <v>H0070</v>
          </cell>
          <cell r="E142" t="str">
            <v>OMZA1542</v>
          </cell>
          <cell r="F142" t="str">
            <v>No</v>
          </cell>
          <cell r="G142" t="str">
            <v>632523_IBRI_ROP_3G</v>
          </cell>
          <cell r="H142" t="str">
            <v>Greenfield</v>
          </cell>
          <cell r="I142">
            <v>30</v>
          </cell>
          <cell r="J142" t="str">
            <v>Indoor</v>
          </cell>
          <cell r="K142">
            <v>23.209923</v>
          </cell>
          <cell r="L142">
            <v>56.483051000000003</v>
          </cell>
          <cell r="M142" t="str">
            <v>AD DHAHIRAH</v>
          </cell>
          <cell r="N142" t="str">
            <v>IBRI</v>
          </cell>
          <cell r="O142" t="str">
            <v>Ibri</v>
          </cell>
        </row>
        <row r="143">
          <cell r="D143" t="str">
            <v>H0080</v>
          </cell>
          <cell r="E143" t="str">
            <v>OMZA1543</v>
          </cell>
          <cell r="F143" t="str">
            <v>No</v>
          </cell>
          <cell r="G143" t="str">
            <v>632533_HEJAR_3G</v>
          </cell>
          <cell r="H143" t="str">
            <v>Greenfield</v>
          </cell>
          <cell r="I143">
            <v>25.1</v>
          </cell>
          <cell r="J143" t="str">
            <v>Indoor</v>
          </cell>
          <cell r="K143">
            <v>23.224806000000001</v>
          </cell>
          <cell r="L143">
            <v>56.468134999999997</v>
          </cell>
          <cell r="M143" t="str">
            <v>AD DHAHIRAH</v>
          </cell>
          <cell r="N143" t="str">
            <v>IBRI</v>
          </cell>
          <cell r="O143" t="str">
            <v>Ibri</v>
          </cell>
        </row>
        <row r="144">
          <cell r="D144" t="str">
            <v>H0079</v>
          </cell>
          <cell r="E144" t="str">
            <v>OMZA1544</v>
          </cell>
          <cell r="F144" t="str">
            <v>No</v>
          </cell>
          <cell r="G144" t="str">
            <v>632543_TAYYB</v>
          </cell>
          <cell r="H144" t="str">
            <v>Greenfield</v>
          </cell>
          <cell r="I144">
            <v>40</v>
          </cell>
          <cell r="J144" t="str">
            <v>Indoor</v>
          </cell>
          <cell r="K144">
            <v>23.223053</v>
          </cell>
          <cell r="L144">
            <v>56.596504000000003</v>
          </cell>
          <cell r="M144" t="str">
            <v>AD DHAHIRAH</v>
          </cell>
          <cell r="N144" t="str">
            <v>IBRI</v>
          </cell>
          <cell r="O144" t="str">
            <v>Ibri</v>
          </cell>
        </row>
        <row r="145">
          <cell r="D145" t="str">
            <v>H0068</v>
          </cell>
          <cell r="E145" t="str">
            <v>OMZA2292</v>
          </cell>
          <cell r="F145" t="str">
            <v>No</v>
          </cell>
          <cell r="G145" t="str">
            <v>640173_SUWADA_LIMA</v>
          </cell>
          <cell r="H145" t="str">
            <v>Greenfield</v>
          </cell>
          <cell r="I145">
            <v>30</v>
          </cell>
          <cell r="J145" t="str">
            <v>Indoor</v>
          </cell>
          <cell r="K145">
            <v>23.200296000000002</v>
          </cell>
          <cell r="L145">
            <v>56.669544000000002</v>
          </cell>
          <cell r="M145" t="str">
            <v>AD DHAHIRAH</v>
          </cell>
          <cell r="N145" t="str">
            <v>IBRI</v>
          </cell>
          <cell r="O145" t="str">
            <v>Ibri</v>
          </cell>
        </row>
        <row r="146">
          <cell r="D146" t="str">
            <v>K0091</v>
          </cell>
          <cell r="E146" t="str">
            <v>OMDA0817</v>
          </cell>
          <cell r="F146" t="str">
            <v>No</v>
          </cell>
          <cell r="G146" t="str">
            <v>641443_LD27</v>
          </cell>
          <cell r="H146" t="str">
            <v>Greenfield</v>
          </cell>
          <cell r="I146">
            <v>40</v>
          </cell>
          <cell r="J146" t="str">
            <v>Indoor</v>
          </cell>
          <cell r="K146">
            <v>22.981438000000001</v>
          </cell>
          <cell r="L146">
            <v>57.029466999999997</v>
          </cell>
          <cell r="M146" t="str">
            <v>DAKHLIYAH</v>
          </cell>
          <cell r="N146" t="str">
            <v>BAHLA</v>
          </cell>
          <cell r="O146" t="str">
            <v>Ibri</v>
          </cell>
        </row>
        <row r="147">
          <cell r="D147" t="str">
            <v>H0062</v>
          </cell>
          <cell r="E147" t="str">
            <v>OMZA0109</v>
          </cell>
          <cell r="F147" t="str">
            <v>No</v>
          </cell>
          <cell r="G147" t="str">
            <v>641693_SUWAYDA</v>
          </cell>
          <cell r="H147" t="str">
            <v>Greenfield</v>
          </cell>
          <cell r="I147">
            <v>35</v>
          </cell>
          <cell r="J147" t="str">
            <v>Indoor</v>
          </cell>
          <cell r="K147">
            <v>23.174091000000001</v>
          </cell>
          <cell r="L147">
            <v>56.713377999999999</v>
          </cell>
          <cell r="M147" t="str">
            <v>AD DHAHIRAH</v>
          </cell>
          <cell r="N147" t="str">
            <v>IBRI</v>
          </cell>
          <cell r="O147" t="str">
            <v>Ibri</v>
          </cell>
        </row>
        <row r="148">
          <cell r="D148" t="str">
            <v>H0071</v>
          </cell>
          <cell r="E148" t="str">
            <v>OMZA0819</v>
          </cell>
          <cell r="F148" t="str">
            <v>No</v>
          </cell>
          <cell r="G148" t="str">
            <v>642913_JIBAYA_NORTH</v>
          </cell>
          <cell r="H148" t="str">
            <v>Greenfield</v>
          </cell>
          <cell r="I148">
            <v>30</v>
          </cell>
          <cell r="J148" t="str">
            <v>Indoor</v>
          </cell>
          <cell r="K148">
            <v>23.213857000000001</v>
          </cell>
          <cell r="L148">
            <v>56.642158000000002</v>
          </cell>
          <cell r="M148" t="str">
            <v>AD DHAHIRAH</v>
          </cell>
          <cell r="N148" t="str">
            <v>IBRI</v>
          </cell>
          <cell r="O148" t="str">
            <v>Ibri</v>
          </cell>
        </row>
        <row r="149">
          <cell r="D149" t="str">
            <v>H0177</v>
          </cell>
          <cell r="E149" t="str">
            <v>OMZA1914</v>
          </cell>
          <cell r="F149" t="str">
            <v>Yes</v>
          </cell>
          <cell r="G149" t="str">
            <v>643743_MISKIN_EXCH</v>
          </cell>
          <cell r="H149" t="str">
            <v>Greenfield</v>
          </cell>
          <cell r="I149">
            <v>16</v>
          </cell>
          <cell r="J149" t="str">
            <v>Indoor</v>
          </cell>
          <cell r="K149">
            <v>23.485240999999998</v>
          </cell>
          <cell r="L149">
            <v>56.816679999999998</v>
          </cell>
          <cell r="M149" t="str">
            <v>AD DHAHIRAH</v>
          </cell>
          <cell r="N149" t="str">
            <v>IBRI</v>
          </cell>
          <cell r="O149" t="str">
            <v>Ibri</v>
          </cell>
        </row>
        <row r="150">
          <cell r="D150" t="str">
            <v>H0179</v>
          </cell>
          <cell r="E150" t="str">
            <v>OMZA2293</v>
          </cell>
          <cell r="F150" t="str">
            <v>No</v>
          </cell>
          <cell r="G150" t="str">
            <v>644083_DOKHFA</v>
          </cell>
          <cell r="H150" t="str">
            <v>Greenfield</v>
          </cell>
          <cell r="I150">
            <v>25</v>
          </cell>
          <cell r="J150" t="str">
            <v>Indoor</v>
          </cell>
          <cell r="K150">
            <v>23.515891</v>
          </cell>
          <cell r="L150">
            <v>56.927000999999997</v>
          </cell>
          <cell r="M150" t="str">
            <v>AD DHAHIRAH</v>
          </cell>
          <cell r="N150" t="str">
            <v>IBRI</v>
          </cell>
          <cell r="O150" t="str">
            <v>Ibri</v>
          </cell>
        </row>
        <row r="151">
          <cell r="D151" t="str">
            <v>K0279</v>
          </cell>
          <cell r="E151" t="str">
            <v>OMDA0468</v>
          </cell>
          <cell r="F151" t="str">
            <v>No</v>
          </cell>
          <cell r="G151" t="str">
            <v>644273_SAIHMASHI</v>
          </cell>
          <cell r="H151" t="str">
            <v>Greenfield</v>
          </cell>
          <cell r="I151">
            <v>45</v>
          </cell>
          <cell r="J151" t="str">
            <v>Indoor</v>
          </cell>
          <cell r="K151">
            <v>23.020136000000001</v>
          </cell>
          <cell r="L151">
            <v>56.923777000000001</v>
          </cell>
          <cell r="M151" t="str">
            <v>DAKHLIYAH</v>
          </cell>
          <cell r="N151" t="str">
            <v>BAHLA</v>
          </cell>
          <cell r="O151" t="str">
            <v>Ibri</v>
          </cell>
        </row>
        <row r="152">
          <cell r="D152" t="str">
            <v>H0059</v>
          </cell>
          <cell r="E152" t="str">
            <v>OMZA1915</v>
          </cell>
          <cell r="F152" t="str">
            <v>No</v>
          </cell>
          <cell r="G152" t="str">
            <v>644313_WADI_RAFASH</v>
          </cell>
          <cell r="H152" t="str">
            <v>Greenfield</v>
          </cell>
          <cell r="I152">
            <v>25</v>
          </cell>
          <cell r="J152" t="str">
            <v>Indoor</v>
          </cell>
          <cell r="K152">
            <v>23.161626999999999</v>
          </cell>
          <cell r="L152">
            <v>56.761206000000001</v>
          </cell>
          <cell r="M152" t="str">
            <v>AD DHAHIRAH</v>
          </cell>
          <cell r="N152" t="str">
            <v>IBRI</v>
          </cell>
          <cell r="O152" t="str">
            <v>Ibri</v>
          </cell>
        </row>
        <row r="153">
          <cell r="D153" t="str">
            <v>H0078</v>
          </cell>
          <cell r="E153" t="str">
            <v>OMZA2294</v>
          </cell>
          <cell r="F153" t="str">
            <v>No</v>
          </cell>
          <cell r="G153" t="str">
            <v>644463_AL_MEDHAR</v>
          </cell>
          <cell r="H153" t="str">
            <v>Greenfield</v>
          </cell>
          <cell r="I153">
            <v>30</v>
          </cell>
          <cell r="J153" t="str">
            <v>Indoor</v>
          </cell>
          <cell r="K153">
            <v>23.221976000000002</v>
          </cell>
          <cell r="L153">
            <v>56.503948000000001</v>
          </cell>
          <cell r="M153" t="str">
            <v>AD DHAHIRAH</v>
          </cell>
          <cell r="N153" t="str">
            <v>IBRI</v>
          </cell>
          <cell r="O153" t="str">
            <v>Ibri</v>
          </cell>
        </row>
        <row r="154">
          <cell r="D154" t="str">
            <v>H0408</v>
          </cell>
          <cell r="E154" t="str">
            <v>OMZA0469</v>
          </cell>
          <cell r="F154" t="str">
            <v>No</v>
          </cell>
          <cell r="G154" t="str">
            <v>645553_DUBAISHI2</v>
          </cell>
          <cell r="H154" t="str">
            <v>Greenfield</v>
          </cell>
          <cell r="I154">
            <v>30</v>
          </cell>
          <cell r="J154" t="str">
            <v>Indoor</v>
          </cell>
          <cell r="K154">
            <v>23.209706000000001</v>
          </cell>
          <cell r="L154">
            <v>56.502097999999997</v>
          </cell>
          <cell r="M154" t="str">
            <v>AD DHAHIRAH</v>
          </cell>
          <cell r="N154" t="str">
            <v>IBRI</v>
          </cell>
          <cell r="O154" t="str">
            <v>Ibri</v>
          </cell>
        </row>
        <row r="155">
          <cell r="D155" t="str">
            <v>H0055</v>
          </cell>
          <cell r="E155" t="str">
            <v>OMZA0470</v>
          </cell>
          <cell r="F155" t="str">
            <v>No</v>
          </cell>
          <cell r="G155" t="str">
            <v>646103_KUBARA</v>
          </cell>
          <cell r="H155" t="str">
            <v>Greenfield</v>
          </cell>
          <cell r="I155">
            <v>35</v>
          </cell>
          <cell r="J155" t="str">
            <v>Indoor</v>
          </cell>
          <cell r="K155">
            <v>23.083952</v>
          </cell>
          <cell r="L155">
            <v>56.824530000000003</v>
          </cell>
          <cell r="M155" t="str">
            <v>AD DHAHIRAH</v>
          </cell>
          <cell r="N155" t="str">
            <v>IBRI</v>
          </cell>
          <cell r="O155" t="str">
            <v>Ibri</v>
          </cell>
        </row>
        <row r="156">
          <cell r="D156" t="str">
            <v>H0072</v>
          </cell>
          <cell r="E156" t="str">
            <v>OMZA1545</v>
          </cell>
          <cell r="F156" t="str">
            <v>No</v>
          </cell>
          <cell r="G156" t="str">
            <v>647083_SADD_3G</v>
          </cell>
          <cell r="H156" t="str">
            <v>Rooftop</v>
          </cell>
          <cell r="I156">
            <v>6</v>
          </cell>
          <cell r="J156" t="str">
            <v>Indoor</v>
          </cell>
          <cell r="K156">
            <v>23.215081999999999</v>
          </cell>
          <cell r="L156">
            <v>56.518363000000001</v>
          </cell>
          <cell r="M156" t="str">
            <v>AD DHAHIRAH</v>
          </cell>
          <cell r="N156" t="str">
            <v>IBRI</v>
          </cell>
          <cell r="O156" t="str">
            <v>Ibri</v>
          </cell>
        </row>
        <row r="157">
          <cell r="D157" t="str">
            <v>H0465</v>
          </cell>
          <cell r="E157" t="str">
            <v>OMZA1546</v>
          </cell>
          <cell r="F157" t="str">
            <v>No</v>
          </cell>
          <cell r="G157" t="str">
            <v>AR RIHAYBAH(USO_80)</v>
          </cell>
          <cell r="H157" t="str">
            <v>Greenfield</v>
          </cell>
          <cell r="I157">
            <v>20</v>
          </cell>
          <cell r="J157" t="str">
            <v>Indoor</v>
          </cell>
          <cell r="K157">
            <v>23.510992000000002</v>
          </cell>
          <cell r="L157">
            <v>56.953992999999997</v>
          </cell>
          <cell r="M157" t="str">
            <v>AD DHAHIRAH</v>
          </cell>
          <cell r="N157" t="str">
            <v>IBRI</v>
          </cell>
          <cell r="O157" t="str">
            <v>Ibri</v>
          </cell>
        </row>
        <row r="158">
          <cell r="D158" t="str">
            <v>H0467</v>
          </cell>
          <cell r="E158" t="str">
            <v>OMZA1175</v>
          </cell>
          <cell r="F158" t="str">
            <v>No</v>
          </cell>
          <cell r="G158" t="str">
            <v>ASH SHIRJIBANI(USO_81)</v>
          </cell>
          <cell r="H158" t="str">
            <v>Greenfield</v>
          </cell>
          <cell r="I158">
            <v>25</v>
          </cell>
          <cell r="J158" t="str">
            <v>Indoor</v>
          </cell>
          <cell r="K158">
            <v>23.543005000000001</v>
          </cell>
          <cell r="L158">
            <v>56.910744000000001</v>
          </cell>
          <cell r="M158" t="str">
            <v>AD DHAHIRAH</v>
          </cell>
          <cell r="N158" t="str">
            <v>IBRI</v>
          </cell>
          <cell r="O158" t="str">
            <v>Ibri</v>
          </cell>
        </row>
        <row r="159">
          <cell r="D159" t="str">
            <v>H0555</v>
          </cell>
          <cell r="E159" t="str">
            <v>OMZA3007</v>
          </cell>
          <cell r="F159" t="str">
            <v>No</v>
          </cell>
          <cell r="G159" t="str">
            <v>IBRIMOI</v>
          </cell>
          <cell r="H159" t="str">
            <v>Greenfield</v>
          </cell>
          <cell r="I159">
            <v>38</v>
          </cell>
          <cell r="J159" t="str">
            <v>Indoor</v>
          </cell>
          <cell r="K159">
            <v>23.245232000000001</v>
          </cell>
          <cell r="L159">
            <v>56.538704000000003</v>
          </cell>
          <cell r="M159" t="str">
            <v>AD DHAHIRAH</v>
          </cell>
          <cell r="N159" t="str">
            <v>IBRI</v>
          </cell>
          <cell r="O159" t="str">
            <v>Ibri</v>
          </cell>
        </row>
        <row r="160">
          <cell r="D160" t="str">
            <v>H0466</v>
          </cell>
          <cell r="E160" t="str">
            <v>OMZA1916</v>
          </cell>
          <cell r="F160" t="str">
            <v>No</v>
          </cell>
          <cell r="G160" t="str">
            <v>MUQUR(USO_84)</v>
          </cell>
          <cell r="H160" t="str">
            <v>Greenfield</v>
          </cell>
          <cell r="I160">
            <v>30</v>
          </cell>
          <cell r="J160" t="str">
            <v>Indoor</v>
          </cell>
          <cell r="K160">
            <v>23.475100999999999</v>
          </cell>
          <cell r="L160">
            <v>56.886437000000001</v>
          </cell>
          <cell r="M160" t="str">
            <v>AD DHAHIRAH</v>
          </cell>
          <cell r="N160" t="str">
            <v>IBRI</v>
          </cell>
          <cell r="O160" t="str">
            <v>Ibri</v>
          </cell>
        </row>
        <row r="161">
          <cell r="D161" t="str">
            <v>H0453</v>
          </cell>
          <cell r="E161" t="str">
            <v>OMZA0471</v>
          </cell>
          <cell r="F161" t="str">
            <v>No</v>
          </cell>
          <cell r="G161" t="str">
            <v>TAYYAB2</v>
          </cell>
          <cell r="H161" t="str">
            <v>Greenfield</v>
          </cell>
          <cell r="I161">
            <v>25</v>
          </cell>
          <cell r="J161" t="str">
            <v>Indoor</v>
          </cell>
          <cell r="K161">
            <v>23.219911</v>
          </cell>
          <cell r="L161">
            <v>56.573757999999998</v>
          </cell>
          <cell r="M161" t="str">
            <v>AD DHAHIRAH</v>
          </cell>
          <cell r="N161" t="str">
            <v>IBRI</v>
          </cell>
          <cell r="O161" t="str">
            <v>Ibri</v>
          </cell>
        </row>
        <row r="162">
          <cell r="D162" t="str">
            <v>H0180</v>
          </cell>
          <cell r="E162" t="str">
            <v>OMZA2636</v>
          </cell>
          <cell r="F162" t="str">
            <v>No</v>
          </cell>
          <cell r="G162" t="str">
            <v>WADDI MIDDILI</v>
          </cell>
          <cell r="H162" t="str">
            <v>Greenfield</v>
          </cell>
          <cell r="I162">
            <v>31</v>
          </cell>
          <cell r="J162" t="str">
            <v>Indoor</v>
          </cell>
          <cell r="K162">
            <v>23.533214000000001</v>
          </cell>
          <cell r="L162">
            <v>57.002802000000003</v>
          </cell>
          <cell r="M162" t="str">
            <v>AD DHAHIRAH</v>
          </cell>
          <cell r="N162" t="str">
            <v>IBRI</v>
          </cell>
          <cell r="O162" t="str">
            <v>Ibri</v>
          </cell>
        </row>
        <row r="163">
          <cell r="D163" t="str">
            <v>D0645</v>
          </cell>
          <cell r="E163" t="str">
            <v>OMJA0820</v>
          </cell>
          <cell r="F163" t="str">
            <v>No</v>
          </cell>
          <cell r="G163" t="str">
            <v>031440_HASEK-RD2</v>
          </cell>
          <cell r="H163" t="str">
            <v>Greenfield</v>
          </cell>
          <cell r="I163">
            <v>40</v>
          </cell>
          <cell r="J163" t="str">
            <v>Indoor</v>
          </cell>
          <cell r="K163">
            <v>17.301672</v>
          </cell>
          <cell r="L163">
            <v>55.262</v>
          </cell>
          <cell r="M163" t="str">
            <v>DHOFAR</v>
          </cell>
          <cell r="N163" t="str">
            <v>SADAH</v>
          </cell>
          <cell r="O163" t="str">
            <v>Hasik</v>
          </cell>
        </row>
        <row r="164">
          <cell r="D164" t="str">
            <v>D0643</v>
          </cell>
          <cell r="E164" t="str">
            <v>OMJA2295</v>
          </cell>
          <cell r="F164" t="str">
            <v>No</v>
          </cell>
          <cell r="G164" t="str">
            <v>031510_HASEK-RD3</v>
          </cell>
          <cell r="H164" t="str">
            <v>Greenfield</v>
          </cell>
          <cell r="I164">
            <v>50</v>
          </cell>
          <cell r="J164" t="str">
            <v>Indoor</v>
          </cell>
          <cell r="K164">
            <v>17.359168</v>
          </cell>
          <cell r="L164">
            <v>55.292222000000002</v>
          </cell>
          <cell r="M164" t="str">
            <v>DHOFAR</v>
          </cell>
          <cell r="N164" t="str">
            <v>SADAH</v>
          </cell>
          <cell r="O164" t="str">
            <v>Hasik</v>
          </cell>
        </row>
        <row r="165">
          <cell r="D165" t="str">
            <v>D0633</v>
          </cell>
          <cell r="E165" t="str">
            <v>OMJA2296</v>
          </cell>
          <cell r="F165" t="str">
            <v>No</v>
          </cell>
          <cell r="G165" t="str">
            <v>037150_HADBIN_RD</v>
          </cell>
          <cell r="H165" t="str">
            <v>Greenfield</v>
          </cell>
          <cell r="I165">
            <v>35</v>
          </cell>
          <cell r="J165" t="str">
            <v>Indoor</v>
          </cell>
          <cell r="K165">
            <v>17.0992</v>
          </cell>
          <cell r="L165">
            <v>55.119202000000001</v>
          </cell>
          <cell r="M165" t="str">
            <v>DHOFAR</v>
          </cell>
          <cell r="N165" t="str">
            <v>SADAH</v>
          </cell>
          <cell r="O165" t="str">
            <v>hadbin</v>
          </cell>
        </row>
        <row r="166">
          <cell r="D166" t="str">
            <v>D0117</v>
          </cell>
          <cell r="E166" t="str">
            <v>OMJA1917</v>
          </cell>
          <cell r="F166" t="str">
            <v>No</v>
          </cell>
          <cell r="G166" t="str">
            <v>330813_Dahreez_Park</v>
          </cell>
          <cell r="H166" t="str">
            <v>Greenfield</v>
          </cell>
          <cell r="I166">
            <v>40</v>
          </cell>
          <cell r="J166" t="str">
            <v>Indoor</v>
          </cell>
          <cell r="K166">
            <v>17.011310000000002</v>
          </cell>
          <cell r="L166">
            <v>54.17098</v>
          </cell>
          <cell r="M166" t="str">
            <v>DHOFAR</v>
          </cell>
          <cell r="N166" t="str">
            <v>SALALAH</v>
          </cell>
          <cell r="O166" t="str">
            <v>Salalah</v>
          </cell>
        </row>
        <row r="167">
          <cell r="D167" t="str">
            <v>D0030</v>
          </cell>
          <cell r="E167" t="str">
            <v>OMJA2637</v>
          </cell>
          <cell r="F167" t="str">
            <v>No</v>
          </cell>
          <cell r="G167" t="str">
            <v>330853_MARBAT_HOSPITAL</v>
          </cell>
          <cell r="H167" t="str">
            <v>Greenfield</v>
          </cell>
          <cell r="I167">
            <v>35</v>
          </cell>
          <cell r="J167" t="str">
            <v>Indoor</v>
          </cell>
          <cell r="K167">
            <v>16.996991999999999</v>
          </cell>
          <cell r="L167">
            <v>54.704904999999997</v>
          </cell>
          <cell r="M167" t="str">
            <v>DHOFAR</v>
          </cell>
          <cell r="N167" t="str">
            <v>MIRBAT</v>
          </cell>
          <cell r="O167" t="str">
            <v>Mirbat</v>
          </cell>
        </row>
        <row r="168">
          <cell r="D168" t="str">
            <v>D0351</v>
          </cell>
          <cell r="E168" t="str">
            <v>OMJA2297</v>
          </cell>
          <cell r="F168" t="str">
            <v>No</v>
          </cell>
          <cell r="G168" t="str">
            <v>330923_Taqah Industrial</v>
          </cell>
          <cell r="H168" t="str">
            <v>Greenfield</v>
          </cell>
          <cell r="I168">
            <v>24.5</v>
          </cell>
          <cell r="J168" t="str">
            <v>Indoor</v>
          </cell>
          <cell r="K168">
            <v>17.060030000000001</v>
          </cell>
          <cell r="L168">
            <v>54.379849999999998</v>
          </cell>
          <cell r="M168" t="str">
            <v>DHOFAR</v>
          </cell>
          <cell r="N168" t="str">
            <v>TAQAH</v>
          </cell>
          <cell r="O168" t="str">
            <v>Taqah</v>
          </cell>
        </row>
        <row r="169">
          <cell r="D169" t="str">
            <v>D0271</v>
          </cell>
          <cell r="E169" t="str">
            <v>OMJA1186</v>
          </cell>
          <cell r="F169" t="str">
            <v>No</v>
          </cell>
          <cell r="G169" t="str">
            <v>331063_HALANIYAT</v>
          </cell>
          <cell r="H169" t="str">
            <v>Greenfield</v>
          </cell>
          <cell r="I169">
            <v>60</v>
          </cell>
          <cell r="J169" t="str">
            <v>Indoor</v>
          </cell>
          <cell r="K169">
            <v>17.51388</v>
          </cell>
          <cell r="L169">
            <v>55.972430000000003</v>
          </cell>
          <cell r="M169" t="str">
            <v>DHOFAR</v>
          </cell>
          <cell r="N169" t="str">
            <v>HALLANIYAT</v>
          </cell>
          <cell r="O169" t="str">
            <v>Halaniyat</v>
          </cell>
        </row>
        <row r="170">
          <cell r="D170" t="str">
            <v>D0058</v>
          </cell>
          <cell r="E170" t="str">
            <v>OMJA1561</v>
          </cell>
          <cell r="F170" t="str">
            <v>No</v>
          </cell>
          <cell r="G170" t="str">
            <v>331123_FUSHI</v>
          </cell>
          <cell r="H170" t="str">
            <v>Greenfield</v>
          </cell>
          <cell r="I170">
            <v>40</v>
          </cell>
          <cell r="J170" t="str">
            <v>Indoor</v>
          </cell>
          <cell r="K170">
            <v>17.159479999999999</v>
          </cell>
          <cell r="L170">
            <v>55.14537</v>
          </cell>
          <cell r="M170" t="str">
            <v>DHOFAR</v>
          </cell>
          <cell r="N170" t="str">
            <v>SADAH</v>
          </cell>
          <cell r="O170" t="str">
            <v>Sadah</v>
          </cell>
        </row>
        <row r="171">
          <cell r="D171" t="str">
            <v>D0061</v>
          </cell>
          <cell r="E171" t="str">
            <v>OMJA1936</v>
          </cell>
          <cell r="F171" t="str">
            <v>No</v>
          </cell>
          <cell r="G171" t="str">
            <v>331143_Hasik_City_3G</v>
          </cell>
          <cell r="H171" t="str">
            <v>Greenfield</v>
          </cell>
          <cell r="I171">
            <v>60</v>
          </cell>
          <cell r="J171" t="str">
            <v>Indoor</v>
          </cell>
          <cell r="K171">
            <v>17.445689999999999</v>
          </cell>
          <cell r="L171">
            <v>55.268889999999999</v>
          </cell>
          <cell r="M171" t="str">
            <v>DHOFAR</v>
          </cell>
          <cell r="N171" t="str">
            <v>SADAH</v>
          </cell>
          <cell r="O171" t="str">
            <v>Hasik</v>
          </cell>
        </row>
        <row r="172">
          <cell r="D172" t="str">
            <v>D0172</v>
          </cell>
          <cell r="E172" t="str">
            <v>OMJA0836</v>
          </cell>
          <cell r="F172" t="str">
            <v>No</v>
          </cell>
          <cell r="G172" t="str">
            <v>331793_DIWAN_AC</v>
          </cell>
          <cell r="H172" t="str">
            <v>Rooftop</v>
          </cell>
          <cell r="I172">
            <v>4</v>
          </cell>
          <cell r="J172" t="str">
            <v>Indoor</v>
          </cell>
          <cell r="K172">
            <v>17.025089999999999</v>
          </cell>
          <cell r="L172">
            <v>54.151870000000002</v>
          </cell>
          <cell r="M172" t="str">
            <v>DHOFAR</v>
          </cell>
          <cell r="N172" t="str">
            <v>SALALAH</v>
          </cell>
          <cell r="O172" t="str">
            <v>Salalah</v>
          </cell>
        </row>
        <row r="173">
          <cell r="D173" t="str">
            <v>D0304</v>
          </cell>
          <cell r="E173" t="str">
            <v>OMJA2308</v>
          </cell>
          <cell r="F173" t="str">
            <v>No</v>
          </cell>
          <cell r="G173" t="str">
            <v>335793_MADINAT_AL_HAQ_2</v>
          </cell>
          <cell r="H173" t="str">
            <v>Greenfield</v>
          </cell>
          <cell r="I173">
            <v>40</v>
          </cell>
          <cell r="J173" t="str">
            <v>Indoor</v>
          </cell>
          <cell r="K173">
            <v>17.205556000000001</v>
          </cell>
          <cell r="L173">
            <v>54.402222000000002</v>
          </cell>
          <cell r="M173" t="str">
            <v>DHOFAR</v>
          </cell>
          <cell r="N173" t="str">
            <v>TAQAH</v>
          </cell>
          <cell r="O173" t="str">
            <v>Taqah</v>
          </cell>
        </row>
        <row r="174">
          <cell r="D174" t="str">
            <v>D0295</v>
          </cell>
          <cell r="E174" t="str">
            <v>OMJA2650</v>
          </cell>
          <cell r="F174" t="str">
            <v>No</v>
          </cell>
          <cell r="G174" t="str">
            <v>335803_TAQAH_PARK</v>
          </cell>
          <cell r="H174" t="str">
            <v>Greenfield</v>
          </cell>
          <cell r="I174">
            <v>40</v>
          </cell>
          <cell r="J174" t="str">
            <v>Indoor</v>
          </cell>
          <cell r="K174">
            <v>17.060199999999998</v>
          </cell>
          <cell r="L174">
            <v>54.395569999999999</v>
          </cell>
          <cell r="M174" t="str">
            <v>DHOFAR</v>
          </cell>
          <cell r="N174" t="str">
            <v>TAQAH</v>
          </cell>
          <cell r="O174" t="str">
            <v>Taqah</v>
          </cell>
        </row>
        <row r="175">
          <cell r="D175" t="str">
            <v>D0093</v>
          </cell>
          <cell r="E175" t="str">
            <v>OMJA0125</v>
          </cell>
          <cell r="F175" t="str">
            <v>No</v>
          </cell>
          <cell r="G175" t="str">
            <v>336003_AFEEF</v>
          </cell>
          <cell r="H175" t="str">
            <v>Greenfield</v>
          </cell>
          <cell r="I175">
            <v>30</v>
          </cell>
          <cell r="J175" t="str">
            <v>Indoor</v>
          </cell>
          <cell r="K175">
            <v>17.005400000000002</v>
          </cell>
          <cell r="L175">
            <v>54.125419999999998</v>
          </cell>
          <cell r="M175" t="str">
            <v>DHOFAR</v>
          </cell>
          <cell r="N175" t="str">
            <v>SALALAH</v>
          </cell>
          <cell r="O175" t="str">
            <v>Salalah</v>
          </cell>
        </row>
        <row r="176">
          <cell r="D176" t="str">
            <v>D0171</v>
          </cell>
          <cell r="E176" t="str">
            <v>OMJA1937</v>
          </cell>
          <cell r="F176" t="str">
            <v>No</v>
          </cell>
          <cell r="G176" t="str">
            <v>336013_DAHREEZ_DLU</v>
          </cell>
          <cell r="H176" t="str">
            <v>Greenfield</v>
          </cell>
          <cell r="I176">
            <v>30</v>
          </cell>
          <cell r="J176" t="str">
            <v>Indoor</v>
          </cell>
          <cell r="K176">
            <v>17.0250917362204</v>
          </cell>
          <cell r="L176">
            <v>54.157664593948397</v>
          </cell>
          <cell r="M176" t="str">
            <v>DHOFAR</v>
          </cell>
          <cell r="N176" t="str">
            <v>SALALAH</v>
          </cell>
          <cell r="O176" t="str">
            <v>Salalah</v>
          </cell>
        </row>
        <row r="177">
          <cell r="D177" t="str">
            <v>D0102</v>
          </cell>
          <cell r="E177" t="str">
            <v>OMJA0484</v>
          </cell>
          <cell r="F177" t="str">
            <v>No</v>
          </cell>
          <cell r="G177" t="str">
            <v>336243_DAHREEZ1</v>
          </cell>
          <cell r="H177" t="str">
            <v>Rooftop</v>
          </cell>
          <cell r="I177">
            <v>6</v>
          </cell>
          <cell r="J177" t="str">
            <v>Indoor</v>
          </cell>
          <cell r="K177">
            <v>17.009429999999998</v>
          </cell>
          <cell r="L177">
            <v>54.159990000000001</v>
          </cell>
          <cell r="M177" t="str">
            <v>DHOFAR</v>
          </cell>
          <cell r="N177" t="str">
            <v>SALALAH</v>
          </cell>
          <cell r="O177" t="str">
            <v>Salalah</v>
          </cell>
        </row>
        <row r="178">
          <cell r="D178" t="str">
            <v>D0262</v>
          </cell>
          <cell r="E178" t="str">
            <v>OMJA1938</v>
          </cell>
          <cell r="F178" t="str">
            <v>No</v>
          </cell>
          <cell r="G178" t="str">
            <v>336293_ASHAINHAIB</v>
          </cell>
          <cell r="H178" t="str">
            <v>Greenfield</v>
          </cell>
          <cell r="I178">
            <v>20</v>
          </cell>
          <cell r="J178" t="str">
            <v>Indoor</v>
          </cell>
          <cell r="K178">
            <v>17.24943</v>
          </cell>
          <cell r="L178">
            <v>54.263750000000002</v>
          </cell>
          <cell r="M178" t="str">
            <v>DHOFAR</v>
          </cell>
          <cell r="N178" t="str">
            <v>TAQAH</v>
          </cell>
          <cell r="O178" t="str">
            <v>Ashainaib</v>
          </cell>
        </row>
        <row r="179">
          <cell r="D179" t="str">
            <v>D0151</v>
          </cell>
          <cell r="E179" t="str">
            <v>OMJA0485</v>
          </cell>
          <cell r="F179" t="str">
            <v>No</v>
          </cell>
          <cell r="G179" t="str">
            <v>336383_DAHREEZ_NORTH1</v>
          </cell>
          <cell r="H179" t="str">
            <v>Rooftop</v>
          </cell>
          <cell r="I179">
            <v>6</v>
          </cell>
          <cell r="J179" t="str">
            <v>Indoor</v>
          </cell>
          <cell r="K179">
            <v>17.021229999999999</v>
          </cell>
          <cell r="L179">
            <v>54.160730000000001</v>
          </cell>
          <cell r="M179" t="str">
            <v>DHOFAR</v>
          </cell>
          <cell r="N179" t="str">
            <v>SALALAH</v>
          </cell>
          <cell r="O179" t="str">
            <v>Salalah</v>
          </cell>
        </row>
        <row r="180">
          <cell r="D180" t="str">
            <v>D0192</v>
          </cell>
          <cell r="E180" t="str">
            <v>OMJA0837</v>
          </cell>
          <cell r="F180" t="str">
            <v>No</v>
          </cell>
          <cell r="G180" t="str">
            <v>336393_DHOFAR_CF</v>
          </cell>
          <cell r="H180" t="str">
            <v>Greenfield</v>
          </cell>
          <cell r="I180">
            <v>40</v>
          </cell>
          <cell r="J180" t="str">
            <v>Indoor</v>
          </cell>
          <cell r="K180">
            <v>17.043801999999999</v>
          </cell>
          <cell r="L180">
            <v>54.206007</v>
          </cell>
          <cell r="M180" t="str">
            <v>DHOFAR</v>
          </cell>
          <cell r="N180" t="str">
            <v>SALALAH</v>
          </cell>
          <cell r="O180" t="str">
            <v>Salalah</v>
          </cell>
        </row>
        <row r="181">
          <cell r="D181" t="str">
            <v>D0032</v>
          </cell>
          <cell r="E181" t="str">
            <v>OMJA1187</v>
          </cell>
          <cell r="F181" t="str">
            <v>No</v>
          </cell>
          <cell r="G181" t="str">
            <v>336993_SEPCO_3</v>
          </cell>
          <cell r="H181" t="str">
            <v>Greenfield</v>
          </cell>
          <cell r="I181">
            <v>18</v>
          </cell>
          <cell r="J181" t="str">
            <v>Indoor</v>
          </cell>
          <cell r="K181">
            <v>17.036968999999999</v>
          </cell>
          <cell r="L181">
            <v>54.486030999999997</v>
          </cell>
          <cell r="M181" t="str">
            <v>DHOFAR</v>
          </cell>
          <cell r="N181" t="str">
            <v>MIRBAT</v>
          </cell>
          <cell r="O181" t="str">
            <v>Mirbat</v>
          </cell>
        </row>
        <row r="182">
          <cell r="D182" t="str">
            <v>D0006</v>
          </cell>
          <cell r="E182" t="str">
            <v>OMJA0486</v>
          </cell>
          <cell r="F182" t="str">
            <v>Yes</v>
          </cell>
          <cell r="G182" t="str">
            <v>337003_TAQAHEXCH_3G</v>
          </cell>
          <cell r="H182" t="str">
            <v>Greenfield</v>
          </cell>
          <cell r="I182">
            <v>40.299999999999997</v>
          </cell>
          <cell r="J182" t="str">
            <v>Indoor</v>
          </cell>
          <cell r="K182">
            <v>17.049700000000001</v>
          </cell>
          <cell r="L182">
            <v>54.3887</v>
          </cell>
          <cell r="M182" t="str">
            <v>DHOFAR</v>
          </cell>
          <cell r="N182" t="str">
            <v>TAQAH</v>
          </cell>
          <cell r="O182" t="str">
            <v>Taqah</v>
          </cell>
        </row>
        <row r="183">
          <cell r="D183" t="str">
            <v>D0629</v>
          </cell>
          <cell r="E183" t="str">
            <v>OMJA1939</v>
          </cell>
          <cell r="F183" t="str">
            <v>Yes</v>
          </cell>
          <cell r="G183" t="str">
            <v>337012_SALAL_ES</v>
          </cell>
          <cell r="H183" t="str">
            <v>Greenfield</v>
          </cell>
          <cell r="I183">
            <v>70</v>
          </cell>
          <cell r="J183" t="str">
            <v>Indoor</v>
          </cell>
          <cell r="K183">
            <v>17.032281000000001</v>
          </cell>
          <cell r="L183">
            <v>54.261014000000003</v>
          </cell>
          <cell r="M183" t="str">
            <v>DHOFAR</v>
          </cell>
          <cell r="N183" t="str">
            <v>TAQAH</v>
          </cell>
          <cell r="O183" t="str">
            <v>Taqah</v>
          </cell>
        </row>
        <row r="184">
          <cell r="D184" t="str">
            <v>D0036</v>
          </cell>
          <cell r="E184" t="str">
            <v>OMJA2309</v>
          </cell>
          <cell r="F184" t="str">
            <v>No</v>
          </cell>
          <cell r="G184" t="str">
            <v>337033_JABAL_HAWKAB</v>
          </cell>
          <cell r="H184" t="str">
            <v>Greenfield</v>
          </cell>
          <cell r="I184">
            <v>51</v>
          </cell>
          <cell r="J184" t="str">
            <v>Indoor</v>
          </cell>
          <cell r="K184">
            <v>17.102650000000001</v>
          </cell>
          <cell r="L184">
            <v>54.697670000000002</v>
          </cell>
          <cell r="M184" t="str">
            <v>DHOFAR</v>
          </cell>
          <cell r="N184" t="str">
            <v>MIRBAT</v>
          </cell>
          <cell r="O184" t="str">
            <v>Mirbat</v>
          </cell>
        </row>
        <row r="185">
          <cell r="D185" t="str">
            <v>D0297</v>
          </cell>
          <cell r="E185" t="str">
            <v>OMJA1188</v>
          </cell>
          <cell r="F185" t="str">
            <v>No</v>
          </cell>
          <cell r="G185" t="str">
            <v>337043_DERBAT2</v>
          </cell>
          <cell r="H185" t="str">
            <v>Greenfield</v>
          </cell>
          <cell r="I185">
            <v>40.22</v>
          </cell>
          <cell r="J185" t="str">
            <v>Indoor</v>
          </cell>
          <cell r="K185">
            <v>17.0869</v>
          </cell>
          <cell r="L185">
            <v>54.410600000000002</v>
          </cell>
          <cell r="M185" t="str">
            <v>DHOFAR</v>
          </cell>
          <cell r="N185" t="str">
            <v>TAQAH</v>
          </cell>
          <cell r="O185" t="str">
            <v>Derbat</v>
          </cell>
        </row>
        <row r="186">
          <cell r="D186" t="str">
            <v>D0291</v>
          </cell>
          <cell r="E186" t="str">
            <v>OMJA0838</v>
          </cell>
          <cell r="F186" t="str">
            <v>No</v>
          </cell>
          <cell r="G186" t="str">
            <v>337053_TAQAH_HILL_3G</v>
          </cell>
          <cell r="H186" t="str">
            <v>Greenfield</v>
          </cell>
          <cell r="I186">
            <v>19</v>
          </cell>
          <cell r="J186" t="str">
            <v>Indoor</v>
          </cell>
          <cell r="K186">
            <v>17.038378999999999</v>
          </cell>
          <cell r="L186">
            <v>54.400362999999999</v>
          </cell>
          <cell r="M186" t="str">
            <v>DHOFAR</v>
          </cell>
          <cell r="N186" t="str">
            <v>TAQAH</v>
          </cell>
          <cell r="O186" t="str">
            <v>Taqah</v>
          </cell>
        </row>
        <row r="187">
          <cell r="D187" t="str">
            <v>D0060</v>
          </cell>
          <cell r="E187" t="str">
            <v>OMJA2651</v>
          </cell>
          <cell r="F187" t="str">
            <v>No</v>
          </cell>
          <cell r="G187" t="str">
            <v>337063_HADBIN</v>
          </cell>
          <cell r="H187" t="str">
            <v>Greenfield</v>
          </cell>
          <cell r="I187">
            <v>37</v>
          </cell>
          <cell r="J187" t="str">
            <v>Indoor</v>
          </cell>
          <cell r="K187">
            <v>17.195599999999999</v>
          </cell>
          <cell r="L187">
            <v>55.2119</v>
          </cell>
          <cell r="M187" t="str">
            <v>DHOFAR</v>
          </cell>
          <cell r="N187" t="str">
            <v>SADAH</v>
          </cell>
          <cell r="O187" t="str">
            <v>Sadah</v>
          </cell>
        </row>
        <row r="188">
          <cell r="D188" t="str">
            <v>D0035</v>
          </cell>
          <cell r="E188" t="str">
            <v>OMJA2310</v>
          </cell>
          <cell r="F188" t="str">
            <v>No</v>
          </cell>
          <cell r="G188" t="str">
            <v>337083_TAWI_ATEER</v>
          </cell>
          <cell r="H188" t="str">
            <v>Greenfield</v>
          </cell>
          <cell r="I188">
            <v>20</v>
          </cell>
          <cell r="J188" t="str">
            <v>Indoor</v>
          </cell>
          <cell r="K188">
            <v>17.101330000000001</v>
          </cell>
          <cell r="L188">
            <v>54.557580000000002</v>
          </cell>
          <cell r="M188" t="str">
            <v>DHOFAR</v>
          </cell>
          <cell r="N188" t="str">
            <v>MIRBAT</v>
          </cell>
          <cell r="O188" t="str">
            <v>Tawi Ateer</v>
          </cell>
        </row>
        <row r="189">
          <cell r="D189" t="str">
            <v>D0307</v>
          </cell>
          <cell r="E189" t="str">
            <v>OMJA1189</v>
          </cell>
          <cell r="F189" t="str">
            <v>No</v>
          </cell>
          <cell r="G189" t="str">
            <v>337093_JIBJAT</v>
          </cell>
          <cell r="H189" t="str">
            <v>Greenfield</v>
          </cell>
          <cell r="I189">
            <v>40</v>
          </cell>
          <cell r="J189" t="str">
            <v>Indoor</v>
          </cell>
          <cell r="K189">
            <v>17.251055999999998</v>
          </cell>
          <cell r="L189">
            <v>54.497833</v>
          </cell>
          <cell r="M189" t="str">
            <v>DHOFAR</v>
          </cell>
          <cell r="N189" t="str">
            <v>TAQAH</v>
          </cell>
          <cell r="O189" t="str">
            <v>Jibjat</v>
          </cell>
        </row>
        <row r="190">
          <cell r="D190" t="str">
            <v>D0301</v>
          </cell>
          <cell r="E190" t="str">
            <v>OMJA0126</v>
          </cell>
          <cell r="F190" t="str">
            <v>No</v>
          </cell>
          <cell r="G190" t="str">
            <v>337103_MADINAT_HAQ</v>
          </cell>
          <cell r="H190" t="str">
            <v>Greenfield</v>
          </cell>
          <cell r="I190">
            <v>30</v>
          </cell>
          <cell r="J190" t="str">
            <v>Indoor</v>
          </cell>
          <cell r="K190">
            <v>17.174130000000002</v>
          </cell>
          <cell r="L190">
            <v>54.390830000000001</v>
          </cell>
          <cell r="M190" t="str">
            <v>DHOFAR</v>
          </cell>
          <cell r="N190" t="str">
            <v>TAQAH</v>
          </cell>
          <cell r="O190" t="str">
            <v>Derbat</v>
          </cell>
        </row>
        <row r="191">
          <cell r="D191" t="str">
            <v>D0302</v>
          </cell>
          <cell r="E191" t="str">
            <v>OMJA0839</v>
          </cell>
          <cell r="F191" t="str">
            <v>No</v>
          </cell>
          <cell r="G191" t="str">
            <v>337113_GELAB</v>
          </cell>
          <cell r="H191" t="str">
            <v>Greenfield</v>
          </cell>
          <cell r="I191">
            <v>50</v>
          </cell>
          <cell r="J191" t="str">
            <v>Indoor</v>
          </cell>
          <cell r="K191">
            <v>17.189720000000001</v>
          </cell>
          <cell r="L191">
            <v>54.456049999999998</v>
          </cell>
          <cell r="M191" t="str">
            <v>DHOFAR</v>
          </cell>
          <cell r="N191" t="str">
            <v>TAQAH</v>
          </cell>
          <cell r="O191" t="str">
            <v>Gelab</v>
          </cell>
        </row>
        <row r="192">
          <cell r="D192" t="str">
            <v>D0029</v>
          </cell>
          <cell r="E192" t="str">
            <v>OMJA1190</v>
          </cell>
          <cell r="F192" t="str">
            <v>No</v>
          </cell>
          <cell r="G192" t="str">
            <v>337123_MIRBAT2</v>
          </cell>
          <cell r="H192" t="str">
            <v>Rooftop</v>
          </cell>
          <cell r="I192">
            <v>4</v>
          </cell>
          <cell r="J192" t="str">
            <v>Indoor</v>
          </cell>
          <cell r="K192">
            <v>16.986799999999999</v>
          </cell>
          <cell r="L192">
            <v>54.693100000000001</v>
          </cell>
          <cell r="M192" t="str">
            <v>DHOFAR</v>
          </cell>
          <cell r="N192" t="str">
            <v>MIRBAT</v>
          </cell>
          <cell r="O192" t="str">
            <v>Mirbat</v>
          </cell>
        </row>
        <row r="193">
          <cell r="D193" t="str">
            <v>D0053</v>
          </cell>
          <cell r="E193" t="str">
            <v>OMJA2652</v>
          </cell>
          <cell r="F193" t="str">
            <v>No</v>
          </cell>
          <cell r="G193" t="str">
            <v>337173_SUDAH2_3G</v>
          </cell>
          <cell r="H193" t="str">
            <v>Greenfield</v>
          </cell>
          <cell r="I193">
            <v>30</v>
          </cell>
          <cell r="J193" t="str">
            <v>Indoor</v>
          </cell>
          <cell r="K193">
            <v>17.055029999999999</v>
          </cell>
          <cell r="L193">
            <v>55.071170000000002</v>
          </cell>
          <cell r="M193" t="str">
            <v>DHOFAR</v>
          </cell>
          <cell r="N193" t="str">
            <v>SADAH</v>
          </cell>
          <cell r="O193" t="str">
            <v>Sadah</v>
          </cell>
        </row>
        <row r="194">
          <cell r="D194" t="str">
            <v>D0306</v>
          </cell>
          <cell r="E194" t="str">
            <v>OMJA0840</v>
          </cell>
          <cell r="F194" t="str">
            <v>No</v>
          </cell>
          <cell r="G194" t="str">
            <v>337183_KHABRART</v>
          </cell>
          <cell r="H194" t="str">
            <v>Greenfield</v>
          </cell>
          <cell r="I194">
            <v>30</v>
          </cell>
          <cell r="J194" t="str">
            <v>Indoor</v>
          </cell>
          <cell r="K194">
            <v>17.227778000000001</v>
          </cell>
          <cell r="L194">
            <v>54.340111</v>
          </cell>
          <cell r="M194" t="str">
            <v>DHOFAR</v>
          </cell>
          <cell r="N194" t="str">
            <v>TAQAH</v>
          </cell>
          <cell r="O194" t="str">
            <v>Madinat Al-haq</v>
          </cell>
        </row>
        <row r="195">
          <cell r="D195" t="str">
            <v>D0028</v>
          </cell>
          <cell r="E195" t="str">
            <v>OMJA2653</v>
          </cell>
          <cell r="F195" t="str">
            <v>Yes</v>
          </cell>
          <cell r="G195" t="str">
            <v>337193_MIRBAT_3G</v>
          </cell>
          <cell r="H195" t="str">
            <v>Greenfield</v>
          </cell>
          <cell r="I195">
            <v>40.5</v>
          </cell>
          <cell r="J195" t="str">
            <v>Indoor</v>
          </cell>
          <cell r="K195">
            <v>16.983799999999999</v>
          </cell>
          <cell r="L195">
            <v>54.700099999999999</v>
          </cell>
          <cell r="M195" t="str">
            <v>DHOFAR</v>
          </cell>
          <cell r="N195" t="str">
            <v>MIRBAT</v>
          </cell>
          <cell r="O195" t="str">
            <v>Mirbat</v>
          </cell>
        </row>
        <row r="196">
          <cell r="D196" t="str">
            <v>D0056</v>
          </cell>
          <cell r="E196" t="str">
            <v>OMJA2654</v>
          </cell>
          <cell r="F196" t="str">
            <v>No</v>
          </cell>
          <cell r="G196" t="str">
            <v>337213_Ghufa</v>
          </cell>
          <cell r="H196" t="str">
            <v>Greenfield</v>
          </cell>
          <cell r="I196">
            <v>35</v>
          </cell>
          <cell r="J196" t="str">
            <v>Indoor</v>
          </cell>
          <cell r="K196">
            <v>17.12022</v>
          </cell>
          <cell r="L196">
            <v>55.052259999999997</v>
          </cell>
          <cell r="M196" t="str">
            <v>DHOFAR</v>
          </cell>
          <cell r="N196" t="str">
            <v>SADAH</v>
          </cell>
          <cell r="O196" t="str">
            <v>Sadah</v>
          </cell>
        </row>
        <row r="197">
          <cell r="D197" t="str">
            <v>D0305</v>
          </cell>
          <cell r="E197" t="str">
            <v>OMJA1191</v>
          </cell>
          <cell r="F197" t="str">
            <v>No</v>
          </cell>
          <cell r="G197" t="str">
            <v>337223_HALKAUT</v>
          </cell>
          <cell r="H197" t="str">
            <v>Greenfield</v>
          </cell>
          <cell r="I197">
            <v>30</v>
          </cell>
          <cell r="J197" t="str">
            <v>Indoor</v>
          </cell>
          <cell r="K197">
            <v>17.226861110000002</v>
          </cell>
          <cell r="L197">
            <v>54.513472219999997</v>
          </cell>
          <cell r="M197" t="str">
            <v>DHOFAR</v>
          </cell>
          <cell r="N197" t="str">
            <v>TAQAH</v>
          </cell>
          <cell r="O197" t="str">
            <v>Halkut</v>
          </cell>
        </row>
        <row r="198">
          <cell r="D198" t="str">
            <v>D0039</v>
          </cell>
          <cell r="E198" t="str">
            <v>OMJA0127</v>
          </cell>
          <cell r="F198" t="str">
            <v>No</v>
          </cell>
          <cell r="G198" t="str">
            <v>337253_TAIQ_CAVE</v>
          </cell>
          <cell r="H198" t="str">
            <v>Greenfield</v>
          </cell>
          <cell r="I198">
            <v>40</v>
          </cell>
          <cell r="J198" t="str">
            <v>Indoor</v>
          </cell>
          <cell r="K198">
            <v>17.182746000000002</v>
          </cell>
          <cell r="L198">
            <v>54.611452</v>
          </cell>
          <cell r="M198" t="str">
            <v>DHOFAR</v>
          </cell>
          <cell r="N198" t="str">
            <v>TAQAH</v>
          </cell>
          <cell r="O198" t="str">
            <v>Taqah</v>
          </cell>
        </row>
        <row r="199">
          <cell r="D199" t="str">
            <v>D0026</v>
          </cell>
          <cell r="E199" t="str">
            <v>OMJA2655</v>
          </cell>
          <cell r="F199" t="str">
            <v>No</v>
          </cell>
          <cell r="G199" t="str">
            <v>337753_MARRIOTT_SALALAH</v>
          </cell>
          <cell r="H199" t="str">
            <v>Rooftop</v>
          </cell>
          <cell r="I199">
            <v>6</v>
          </cell>
          <cell r="J199" t="str">
            <v>Indoor</v>
          </cell>
          <cell r="K199">
            <v>16.956253</v>
          </cell>
          <cell r="L199">
            <v>54.736821999999997</v>
          </cell>
          <cell r="M199" t="str">
            <v>DHOFAR</v>
          </cell>
          <cell r="N199" t="str">
            <v>MIRBAT</v>
          </cell>
          <cell r="O199" t="str">
            <v>Mirbat</v>
          </cell>
        </row>
        <row r="200">
          <cell r="D200" t="str">
            <v>D0289</v>
          </cell>
          <cell r="E200" t="str">
            <v>OMJA0128</v>
          </cell>
          <cell r="F200" t="str">
            <v>No</v>
          </cell>
          <cell r="G200" t="str">
            <v>338113_MURIYA_RESORT</v>
          </cell>
          <cell r="H200" t="str">
            <v>Greenfield</v>
          </cell>
          <cell r="I200">
            <v>25</v>
          </cell>
          <cell r="J200" t="str">
            <v>Indoor</v>
          </cell>
          <cell r="K200">
            <v>17.03285</v>
          </cell>
          <cell r="L200">
            <v>54.295859999999998</v>
          </cell>
          <cell r="M200" t="str">
            <v>DHOFAR</v>
          </cell>
          <cell r="N200" t="str">
            <v>TAQAH</v>
          </cell>
          <cell r="O200" t="str">
            <v>Taqah</v>
          </cell>
        </row>
        <row r="201">
          <cell r="D201" t="str">
            <v>D0293</v>
          </cell>
          <cell r="E201" t="str">
            <v>OMJA0487</v>
          </cell>
          <cell r="F201" t="str">
            <v>No</v>
          </cell>
          <cell r="G201" t="str">
            <v>338773_Taqah_East_3G</v>
          </cell>
          <cell r="H201" t="str">
            <v>Greenfield</v>
          </cell>
          <cell r="I201">
            <v>15</v>
          </cell>
          <cell r="J201" t="str">
            <v>Indoor</v>
          </cell>
          <cell r="K201">
            <v>17.04354</v>
          </cell>
          <cell r="L201">
            <v>54.41093</v>
          </cell>
          <cell r="M201" t="str">
            <v>DHOFAR</v>
          </cell>
          <cell r="N201" t="str">
            <v>TAQAH</v>
          </cell>
          <cell r="O201" t="str">
            <v>Taqah</v>
          </cell>
        </row>
        <row r="202">
          <cell r="D202" t="str">
            <v>D0292</v>
          </cell>
          <cell r="E202" t="str">
            <v>OMJA1948</v>
          </cell>
          <cell r="F202" t="str">
            <v>No</v>
          </cell>
          <cell r="G202" t="str">
            <v>338863_Taqah_New_3G</v>
          </cell>
          <cell r="H202" t="str">
            <v>Rooftop</v>
          </cell>
          <cell r="I202">
            <v>6</v>
          </cell>
          <cell r="J202" t="str">
            <v>Indoor</v>
          </cell>
          <cell r="K202">
            <v>17.039054</v>
          </cell>
          <cell r="L202">
            <v>54.390304</v>
          </cell>
          <cell r="M202" t="str">
            <v>DHOFAR</v>
          </cell>
          <cell r="N202" t="str">
            <v>TAQAH</v>
          </cell>
          <cell r="O202" t="str">
            <v>Taqah</v>
          </cell>
        </row>
        <row r="203">
          <cell r="D203" t="str">
            <v>D0033</v>
          </cell>
          <cell r="E203" t="str">
            <v>OMJA0506</v>
          </cell>
          <cell r="F203" t="str">
            <v>No</v>
          </cell>
          <cell r="G203" t="str">
            <v>339563_QADQAD</v>
          </cell>
          <cell r="H203" t="str">
            <v>Greenfield</v>
          </cell>
          <cell r="I203">
            <v>40</v>
          </cell>
          <cell r="J203" t="str">
            <v>Indoor</v>
          </cell>
          <cell r="K203">
            <v>17.069749999999999</v>
          </cell>
          <cell r="L203">
            <v>54.632260000000002</v>
          </cell>
          <cell r="M203" t="str">
            <v>DHOFAR</v>
          </cell>
          <cell r="N203" t="str">
            <v>MIRBAT</v>
          </cell>
          <cell r="O203" t="str">
            <v>Tawi Ateer</v>
          </cell>
        </row>
        <row r="204">
          <cell r="D204" t="str">
            <v>D0296</v>
          </cell>
          <cell r="E204" t="str">
            <v>OMJA0137</v>
          </cell>
          <cell r="F204" t="str">
            <v>No</v>
          </cell>
          <cell r="G204" t="str">
            <v>339703_DERBAT</v>
          </cell>
          <cell r="H204" t="str">
            <v>Greenfield</v>
          </cell>
          <cell r="I204">
            <v>30</v>
          </cell>
          <cell r="J204" t="str">
            <v>Indoor</v>
          </cell>
          <cell r="K204">
            <v>17.078230000000001</v>
          </cell>
          <cell r="L204">
            <v>54.44238</v>
          </cell>
          <cell r="M204" t="str">
            <v>DHOFAR</v>
          </cell>
          <cell r="N204" t="str">
            <v>TAQAH</v>
          </cell>
          <cell r="O204" t="str">
            <v>Derbat</v>
          </cell>
        </row>
        <row r="205">
          <cell r="D205" t="str">
            <v>D0251</v>
          </cell>
          <cell r="E205" t="str">
            <v>OMJA1949</v>
          </cell>
          <cell r="F205" t="str">
            <v>No</v>
          </cell>
          <cell r="G205" t="str">
            <v>339833_NASHIB</v>
          </cell>
          <cell r="H205" t="str">
            <v>Greenfield</v>
          </cell>
          <cell r="I205">
            <v>40</v>
          </cell>
          <cell r="J205" t="str">
            <v>Indoor</v>
          </cell>
          <cell r="K205">
            <v>17.136693999999999</v>
          </cell>
          <cell r="L205">
            <v>54.300722</v>
          </cell>
          <cell r="M205" t="str">
            <v>DHOFAR</v>
          </cell>
          <cell r="N205" t="str">
            <v>TAQAH</v>
          </cell>
          <cell r="O205" t="str">
            <v>Derbat</v>
          </cell>
        </row>
        <row r="206">
          <cell r="D206" t="str">
            <v>D0154</v>
          </cell>
          <cell r="E206" t="str">
            <v>OMJA1578</v>
          </cell>
          <cell r="F206" t="str">
            <v>No</v>
          </cell>
          <cell r="G206" t="str">
            <v>340023_DIWAN_TRANSPORT</v>
          </cell>
          <cell r="H206" t="str">
            <v>Greenfield</v>
          </cell>
          <cell r="I206">
            <v>30</v>
          </cell>
          <cell r="J206" t="str">
            <v>Indoor</v>
          </cell>
          <cell r="K206">
            <v>17.021730000000002</v>
          </cell>
          <cell r="L206">
            <v>54.126950000000001</v>
          </cell>
          <cell r="M206" t="str">
            <v>DHOFAR</v>
          </cell>
          <cell r="N206" t="str">
            <v>SALALAH</v>
          </cell>
          <cell r="O206" t="str">
            <v>Salalah</v>
          </cell>
        </row>
        <row r="207">
          <cell r="D207" t="str">
            <v>D0034</v>
          </cell>
          <cell r="E207" t="str">
            <v>OMJA1204</v>
          </cell>
          <cell r="F207" t="str">
            <v>No</v>
          </cell>
          <cell r="G207" t="str">
            <v>340133_TAWI_ATEER2</v>
          </cell>
          <cell r="H207" t="str">
            <v>Greenfield</v>
          </cell>
          <cell r="I207">
            <v>40</v>
          </cell>
          <cell r="J207" t="str">
            <v>Indoor</v>
          </cell>
          <cell r="K207">
            <v>17.07518</v>
          </cell>
          <cell r="L207">
            <v>54.584299999999999</v>
          </cell>
          <cell r="M207" t="str">
            <v>DHOFAR</v>
          </cell>
          <cell r="N207" t="str">
            <v>MIRBAT</v>
          </cell>
          <cell r="O207" t="str">
            <v>Tawi Ateer</v>
          </cell>
        </row>
        <row r="208">
          <cell r="D208" t="str">
            <v>D0027</v>
          </cell>
          <cell r="E208" t="str">
            <v>OMJA1205</v>
          </cell>
          <cell r="F208" t="str">
            <v>No</v>
          </cell>
          <cell r="G208" t="str">
            <v>340603_MIRBAT-TOURISM</v>
          </cell>
          <cell r="H208" t="str">
            <v>Greenfield</v>
          </cell>
          <cell r="I208">
            <v>40</v>
          </cell>
          <cell r="J208" t="str">
            <v>Indoor</v>
          </cell>
          <cell r="K208">
            <v>16.963916999999999</v>
          </cell>
          <cell r="L208">
            <v>54.749588000000003</v>
          </cell>
          <cell r="M208" t="str">
            <v>DHOFAR</v>
          </cell>
          <cell r="N208" t="str">
            <v>MIRBAT</v>
          </cell>
          <cell r="O208" t="str">
            <v>Mirbat</v>
          </cell>
        </row>
        <row r="209">
          <cell r="D209" t="str">
            <v>D0299</v>
          </cell>
          <cell r="E209" t="str">
            <v>OMJA1950</v>
          </cell>
          <cell r="F209" t="str">
            <v>No</v>
          </cell>
          <cell r="G209" t="str">
            <v>340633_ARAAM</v>
          </cell>
          <cell r="H209" t="str">
            <v>Greenfield</v>
          </cell>
          <cell r="I209">
            <v>30</v>
          </cell>
          <cell r="J209" t="str">
            <v>Indoor</v>
          </cell>
          <cell r="K209">
            <v>17.094799999999999</v>
          </cell>
          <cell r="L209">
            <v>54.381900000000002</v>
          </cell>
          <cell r="M209" t="str">
            <v>DHOFAR</v>
          </cell>
          <cell r="N209" t="str">
            <v>TAQAH</v>
          </cell>
          <cell r="O209" t="str">
            <v>Derbat</v>
          </cell>
        </row>
        <row r="210">
          <cell r="D210" t="str">
            <v>D0055</v>
          </cell>
          <cell r="E210" t="str">
            <v>OMJA1579</v>
          </cell>
          <cell r="F210" t="str">
            <v>No</v>
          </cell>
          <cell r="G210" t="str">
            <v>340693_SOOP</v>
          </cell>
          <cell r="H210" t="str">
            <v>Greenfield</v>
          </cell>
          <cell r="I210">
            <v>30</v>
          </cell>
          <cell r="J210" t="str">
            <v>Indoor</v>
          </cell>
          <cell r="K210">
            <v>17.0947</v>
          </cell>
          <cell r="L210">
            <v>54.924999999999997</v>
          </cell>
          <cell r="M210" t="str">
            <v>DHOFAR</v>
          </cell>
          <cell r="N210" t="str">
            <v>SADAH</v>
          </cell>
          <cell r="O210" t="str">
            <v>Sadah</v>
          </cell>
        </row>
        <row r="211">
          <cell r="D211" t="str">
            <v>D0162</v>
          </cell>
          <cell r="E211" t="str">
            <v>OMJA0138</v>
          </cell>
          <cell r="F211" t="str">
            <v>No</v>
          </cell>
          <cell r="G211" t="str">
            <v>342073_DAHREEZ_NORTH3</v>
          </cell>
          <cell r="H211" t="str">
            <v>Rooftop</v>
          </cell>
          <cell r="I211">
            <v>6</v>
          </cell>
          <cell r="J211" t="str">
            <v>Indoor</v>
          </cell>
          <cell r="K211">
            <v>17.022539999999999</v>
          </cell>
          <cell r="L211">
            <v>54.165370000000003</v>
          </cell>
          <cell r="M211" t="str">
            <v>DHOFAR</v>
          </cell>
          <cell r="N211" t="str">
            <v>SALALAH</v>
          </cell>
          <cell r="O211" t="str">
            <v>Salalah</v>
          </cell>
        </row>
        <row r="212">
          <cell r="D212" t="str">
            <v>D0037</v>
          </cell>
          <cell r="E212" t="str">
            <v>OMJA1580</v>
          </cell>
          <cell r="F212" t="str">
            <v>No</v>
          </cell>
          <cell r="G212" t="str">
            <v>342393_QARDAYT</v>
          </cell>
          <cell r="H212" t="str">
            <v>Greenfield</v>
          </cell>
          <cell r="I212">
            <v>40</v>
          </cell>
          <cell r="J212" t="str">
            <v>Indoor</v>
          </cell>
          <cell r="K212">
            <v>17.113520000000001</v>
          </cell>
          <cell r="L212">
            <v>54.483930000000001</v>
          </cell>
          <cell r="M212" t="str">
            <v>DHOFAR</v>
          </cell>
          <cell r="N212" t="str">
            <v>TAQAH</v>
          </cell>
          <cell r="O212" t="str">
            <v>Derbat</v>
          </cell>
        </row>
        <row r="213">
          <cell r="D213" t="str">
            <v>D0300</v>
          </cell>
          <cell r="E213" t="str">
            <v>OMJA2327</v>
          </cell>
          <cell r="F213" t="str">
            <v>No</v>
          </cell>
          <cell r="G213" t="str">
            <v>342403_SHIHAYT</v>
          </cell>
          <cell r="H213" t="str">
            <v>Greenfield</v>
          </cell>
          <cell r="I213">
            <v>40.299999999999997</v>
          </cell>
          <cell r="J213" t="str">
            <v>Indoor</v>
          </cell>
          <cell r="K213">
            <v>17.130949999999999</v>
          </cell>
          <cell r="L213">
            <v>54.428260000000002</v>
          </cell>
          <cell r="M213" t="str">
            <v>DHOFAR</v>
          </cell>
          <cell r="N213" t="str">
            <v>TAQAH</v>
          </cell>
          <cell r="O213" t="str">
            <v>Derbat</v>
          </cell>
        </row>
        <row r="214">
          <cell r="D214" t="str">
            <v>D0303</v>
          </cell>
          <cell r="E214" t="str">
            <v>OMJA1206</v>
          </cell>
          <cell r="F214" t="str">
            <v>No</v>
          </cell>
          <cell r="G214" t="str">
            <v>342413_ADAYT</v>
          </cell>
          <cell r="H214" t="str">
            <v>Greenfield</v>
          </cell>
          <cell r="I214">
            <v>40</v>
          </cell>
          <cell r="J214" t="str">
            <v>Indoor</v>
          </cell>
          <cell r="K214">
            <v>17.190149999999999</v>
          </cell>
          <cell r="L214">
            <v>54.536949999999997</v>
          </cell>
          <cell r="M214" t="str">
            <v>DHOFAR</v>
          </cell>
          <cell r="N214" t="str">
            <v>TAQAH</v>
          </cell>
          <cell r="O214" t="str">
            <v>Derbat</v>
          </cell>
        </row>
        <row r="215">
          <cell r="D215" t="str">
            <v>D0294</v>
          </cell>
          <cell r="E215" t="str">
            <v>OMJA0139</v>
          </cell>
          <cell r="F215" t="str">
            <v>No</v>
          </cell>
          <cell r="G215" t="str">
            <v>342673_TAQAH_HIGHWAY</v>
          </cell>
          <cell r="H215" t="str">
            <v>Greenfield</v>
          </cell>
          <cell r="I215">
            <v>40</v>
          </cell>
          <cell r="J215" t="str">
            <v>Indoor</v>
          </cell>
          <cell r="K215">
            <v>17.05134</v>
          </cell>
          <cell r="L215">
            <v>54.319920000000003</v>
          </cell>
          <cell r="M215" t="str">
            <v>DHOFAR</v>
          </cell>
          <cell r="N215" t="str">
            <v>TAQAH</v>
          </cell>
          <cell r="O215" t="str">
            <v>Taqah</v>
          </cell>
        </row>
        <row r="216">
          <cell r="D216" t="str">
            <v>D0062</v>
          </cell>
          <cell r="E216" t="str">
            <v>OMJA1581</v>
          </cell>
          <cell r="F216" t="str">
            <v>No</v>
          </cell>
          <cell r="G216" t="str">
            <v>343533_HASIK_RD2</v>
          </cell>
          <cell r="H216" t="str">
            <v>Greenfield</v>
          </cell>
          <cell r="I216">
            <v>40.5</v>
          </cell>
          <cell r="J216" t="str">
            <v>Indoor</v>
          </cell>
          <cell r="K216">
            <v>17.630120000000002</v>
          </cell>
          <cell r="L216">
            <v>55.267879999999998</v>
          </cell>
          <cell r="M216" t="str">
            <v>DHOFAR</v>
          </cell>
          <cell r="N216" t="str">
            <v>SADAH</v>
          </cell>
          <cell r="O216" t="str">
            <v>Hasik</v>
          </cell>
        </row>
        <row r="217">
          <cell r="D217" t="str">
            <v>D0184</v>
          </cell>
          <cell r="E217" t="str">
            <v>OMJA2329</v>
          </cell>
          <cell r="F217" t="str">
            <v>No</v>
          </cell>
          <cell r="G217" t="str">
            <v>343663_SAHEEL_ASHOOR</v>
          </cell>
          <cell r="H217" t="str">
            <v>Greenfield</v>
          </cell>
          <cell r="I217">
            <v>30</v>
          </cell>
          <cell r="J217" t="str">
            <v>Indoor</v>
          </cell>
          <cell r="K217">
            <v>17.037434999999999</v>
          </cell>
          <cell r="L217">
            <v>54.541324000000003</v>
          </cell>
          <cell r="M217" t="str">
            <v>DHOFAR</v>
          </cell>
          <cell r="N217" t="str">
            <v>MIRBAT</v>
          </cell>
          <cell r="O217" t="str">
            <v>Saheel</v>
          </cell>
        </row>
        <row r="218">
          <cell r="D218" t="str">
            <v>D0353</v>
          </cell>
          <cell r="E218" t="str">
            <v>OMJA0140</v>
          </cell>
          <cell r="F218" t="str">
            <v>Yes</v>
          </cell>
          <cell r="G218" t="str">
            <v>343763_SUDAH_EXCH</v>
          </cell>
          <cell r="H218" t="str">
            <v>Greenfield</v>
          </cell>
          <cell r="I218">
            <v>30</v>
          </cell>
          <cell r="J218" t="str">
            <v>Indoor</v>
          </cell>
          <cell r="K218">
            <v>17.072229</v>
          </cell>
          <cell r="L218">
            <v>55.05583</v>
          </cell>
          <cell r="M218" t="str">
            <v>DHOFAR</v>
          </cell>
          <cell r="N218" t="str">
            <v>SADAH</v>
          </cell>
          <cell r="O218" t="str">
            <v>Sudha</v>
          </cell>
        </row>
        <row r="219">
          <cell r="D219" t="str">
            <v>D0031</v>
          </cell>
          <cell r="E219" t="str">
            <v>OMJA1951</v>
          </cell>
          <cell r="F219" t="str">
            <v>No</v>
          </cell>
          <cell r="G219" t="str">
            <v>343843_MIRBAT_RD</v>
          </cell>
          <cell r="H219" t="str">
            <v>Greenfield</v>
          </cell>
          <cell r="I219">
            <v>35.5</v>
          </cell>
          <cell r="J219" t="str">
            <v>Indoor</v>
          </cell>
          <cell r="K219">
            <v>17.031310000000001</v>
          </cell>
          <cell r="L219">
            <v>54.614350000000002</v>
          </cell>
          <cell r="M219" t="str">
            <v>DHOFAR</v>
          </cell>
          <cell r="N219" t="str">
            <v>MIRBAT</v>
          </cell>
          <cell r="O219" t="str">
            <v>Mirbat</v>
          </cell>
        </row>
        <row r="220">
          <cell r="D220" t="str">
            <v>D0057</v>
          </cell>
          <cell r="E220" t="str">
            <v>OMJA1582</v>
          </cell>
          <cell r="F220" t="str">
            <v>No</v>
          </cell>
          <cell r="G220" t="str">
            <v>343873_SUDAH_RD</v>
          </cell>
          <cell r="H220" t="str">
            <v>Greenfield</v>
          </cell>
          <cell r="I220">
            <v>40</v>
          </cell>
          <cell r="J220" t="str">
            <v>Indoor</v>
          </cell>
          <cell r="K220">
            <v>17.140319999999999</v>
          </cell>
          <cell r="L220">
            <v>54.970359999999999</v>
          </cell>
          <cell r="M220" t="str">
            <v>DHOFAR</v>
          </cell>
          <cell r="N220" t="str">
            <v>SADAH</v>
          </cell>
          <cell r="O220" t="str">
            <v>Sudah</v>
          </cell>
        </row>
        <row r="221">
          <cell r="D221" t="str">
            <v>D0290</v>
          </cell>
          <cell r="E221" t="str">
            <v>OMJA0141</v>
          </cell>
          <cell r="F221" t="str">
            <v>No</v>
          </cell>
          <cell r="G221" t="str">
            <v>344443_TAQAH_FESTIVAL</v>
          </cell>
          <cell r="H221" t="str">
            <v>Greenfield</v>
          </cell>
          <cell r="I221">
            <v>40</v>
          </cell>
          <cell r="J221" t="str">
            <v>Indoor</v>
          </cell>
          <cell r="K221">
            <v>17.035032999999999</v>
          </cell>
          <cell r="L221">
            <v>54.394159999999999</v>
          </cell>
          <cell r="M221" t="str">
            <v>DHOFAR</v>
          </cell>
          <cell r="N221" t="str">
            <v>TAQAH</v>
          </cell>
          <cell r="O221" t="str">
            <v>Taqah</v>
          </cell>
        </row>
        <row r="222">
          <cell r="D222" t="str">
            <v>D0298</v>
          </cell>
          <cell r="E222" t="str">
            <v>OMJA1952</v>
          </cell>
          <cell r="F222" t="str">
            <v>No</v>
          </cell>
          <cell r="G222" t="str">
            <v>352043_AIN_HAMRAN</v>
          </cell>
          <cell r="H222" t="str">
            <v>Greenfield</v>
          </cell>
          <cell r="I222">
            <v>30</v>
          </cell>
          <cell r="J222" t="str">
            <v>Indoor</v>
          </cell>
          <cell r="K222">
            <v>17.088429999999999</v>
          </cell>
          <cell r="L222">
            <v>54.279454000000001</v>
          </cell>
          <cell r="M222" t="str">
            <v>DHOFAR</v>
          </cell>
          <cell r="N222" t="str">
            <v>TAQAH</v>
          </cell>
          <cell r="O222" t="str">
            <v>Ain Hamran</v>
          </cell>
        </row>
        <row r="223">
          <cell r="D223" t="str">
            <v>D0678</v>
          </cell>
          <cell r="E223" t="str">
            <v>OMJA1953</v>
          </cell>
          <cell r="F223" t="str">
            <v>No</v>
          </cell>
          <cell r="G223" t="str">
            <v xml:space="preserve">Agizeer ( Heen ) </v>
          </cell>
          <cell r="H223" t="str">
            <v>Greenfield</v>
          </cell>
          <cell r="I223">
            <v>30</v>
          </cell>
          <cell r="J223" t="str">
            <v>Indoor</v>
          </cell>
          <cell r="K223">
            <v>17.065832</v>
          </cell>
          <cell r="L223">
            <v>54.550825000000003</v>
          </cell>
          <cell r="M223" t="str">
            <v>DHOFAR</v>
          </cell>
          <cell r="N223" t="str">
            <v>MIRBAT</v>
          </cell>
          <cell r="O223" t="str">
            <v>Derbat</v>
          </cell>
        </row>
        <row r="224">
          <cell r="D224" t="str">
            <v>D0605</v>
          </cell>
          <cell r="E224" t="str">
            <v>OMJA1584</v>
          </cell>
          <cell r="F224" t="str">
            <v>No</v>
          </cell>
          <cell r="G224" t="str">
            <v>ALFANAR_OUTDOOR</v>
          </cell>
          <cell r="H224" t="str">
            <v>Rooftop</v>
          </cell>
          <cell r="I224">
            <v>4</v>
          </cell>
          <cell r="J224" t="str">
            <v>Indoor</v>
          </cell>
          <cell r="K224">
            <v>17.03105</v>
          </cell>
          <cell r="L224">
            <v>54.302390000000003</v>
          </cell>
          <cell r="M224" t="str">
            <v>DHOFAR</v>
          </cell>
          <cell r="N224" t="str">
            <v>TAQAH</v>
          </cell>
          <cell r="O224" t="str">
            <v>Taqah</v>
          </cell>
        </row>
        <row r="225">
          <cell r="D225" t="str">
            <v>D0672</v>
          </cell>
          <cell r="E225" t="str">
            <v>OMJA0142</v>
          </cell>
          <cell r="F225" t="str">
            <v>No</v>
          </cell>
          <cell r="G225" t="str">
            <v>Ashoor</v>
          </cell>
          <cell r="H225" t="str">
            <v>Greenfield</v>
          </cell>
          <cell r="I225">
            <v>40</v>
          </cell>
          <cell r="J225" t="str">
            <v>Indoor</v>
          </cell>
          <cell r="K225">
            <v>17.057537</v>
          </cell>
          <cell r="L225">
            <v>54.469261000000003</v>
          </cell>
          <cell r="M225" t="str">
            <v>DHOFAR</v>
          </cell>
          <cell r="N225" t="str">
            <v>TAQAH</v>
          </cell>
          <cell r="O225" t="str">
            <v>Taqah</v>
          </cell>
        </row>
        <row r="226">
          <cell r="D226" t="str">
            <v>D0369</v>
          </cell>
          <cell r="E226" t="str">
            <v>OMJA2898</v>
          </cell>
          <cell r="F226" t="str">
            <v>No</v>
          </cell>
          <cell r="G226" t="str">
            <v>JABAL NOOS</v>
          </cell>
          <cell r="H226" t="str">
            <v>Greenfield</v>
          </cell>
          <cell r="I226">
            <v>60</v>
          </cell>
          <cell r="J226" t="str">
            <v>Indoor</v>
          </cell>
          <cell r="K226" t="str">
            <v>17.247882</v>
          </cell>
          <cell r="L226" t="str">
            <v xml:space="preserve"> 55.227353</v>
          </cell>
          <cell r="M226" t="str">
            <v>DHOFAR</v>
          </cell>
          <cell r="N226" t="str">
            <v>SADAH</v>
          </cell>
          <cell r="O226" t="str">
            <v>Sadah</v>
          </cell>
        </row>
        <row r="227">
          <cell r="D227" t="str">
            <v>D0698</v>
          </cell>
          <cell r="E227" t="str">
            <v>OMJA2331</v>
          </cell>
          <cell r="F227" t="str">
            <v>No</v>
          </cell>
          <cell r="G227" t="str">
            <v>MIRBAT4</v>
          </cell>
          <cell r="H227" t="str">
            <v>Rooftop</v>
          </cell>
          <cell r="I227">
            <v>6</v>
          </cell>
          <cell r="J227" t="str">
            <v>Indoor</v>
          </cell>
          <cell r="K227">
            <v>16.980021000000001</v>
          </cell>
          <cell r="L227">
            <v>54.691754000000003</v>
          </cell>
          <cell r="M227" t="str">
            <v>DHOFAR</v>
          </cell>
          <cell r="N227" t="str">
            <v>MIRBAT</v>
          </cell>
          <cell r="O227" t="str">
            <v>Mirbat</v>
          </cell>
        </row>
        <row r="228">
          <cell r="D228" t="str">
            <v>D0699</v>
          </cell>
          <cell r="E228" t="str">
            <v>OMJA0144</v>
          </cell>
          <cell r="F228" t="str">
            <v>No</v>
          </cell>
          <cell r="G228" t="str">
            <v>SOOP2</v>
          </cell>
          <cell r="H228" t="str">
            <v>Greenfield</v>
          </cell>
          <cell r="I228">
            <v>40</v>
          </cell>
          <cell r="J228" t="str">
            <v>Indoor</v>
          </cell>
          <cell r="K228">
            <v>17.092262999999999</v>
          </cell>
          <cell r="L228">
            <v>54.906151000000001</v>
          </cell>
          <cell r="M228" t="str">
            <v>DHOFAR</v>
          </cell>
          <cell r="N228" t="str">
            <v>SADAH</v>
          </cell>
          <cell r="O228" t="str">
            <v>Soop</v>
          </cell>
        </row>
        <row r="229">
          <cell r="D229" t="str">
            <v>D0743</v>
          </cell>
          <cell r="E229" t="str">
            <v>OMJA2899</v>
          </cell>
          <cell r="F229" t="str">
            <v>No</v>
          </cell>
          <cell r="G229" t="str">
            <v>TOAKAS</v>
          </cell>
          <cell r="H229" t="str">
            <v>Greenfield</v>
          </cell>
          <cell r="I229">
            <v>35</v>
          </cell>
          <cell r="J229" t="str">
            <v>Indoor</v>
          </cell>
          <cell r="K229" t="str">
            <v>17.154916</v>
          </cell>
          <cell r="L229" t="str">
            <v>54.800145</v>
          </cell>
          <cell r="M229" t="str">
            <v>DHOFAR</v>
          </cell>
          <cell r="N229" t="str">
            <v>MIRBAT</v>
          </cell>
          <cell r="O229" t="str">
            <v>Mirbat/Jabel Samhan</v>
          </cell>
        </row>
        <row r="230">
          <cell r="D230" t="str">
            <v>D0702</v>
          </cell>
          <cell r="E230" t="str">
            <v>OMJA0855</v>
          </cell>
          <cell r="F230" t="str">
            <v>No</v>
          </cell>
          <cell r="G230" t="str">
            <v>WADI AYN AL GHARBI 1</v>
          </cell>
          <cell r="H230" t="str">
            <v>Greenfield</v>
          </cell>
          <cell r="I230">
            <v>35.700000000000003</v>
          </cell>
          <cell r="J230" t="str">
            <v>Indoor</v>
          </cell>
          <cell r="K230">
            <v>17.043717000000001</v>
          </cell>
          <cell r="L230">
            <v>54.846957000000003</v>
          </cell>
          <cell r="M230" t="str">
            <v>DHOFAR</v>
          </cell>
          <cell r="N230" t="str">
            <v>MIRBAT</v>
          </cell>
          <cell r="O230" t="str">
            <v>Mirbat</v>
          </cell>
        </row>
        <row r="231">
          <cell r="D231" t="str">
            <v>D0703</v>
          </cell>
          <cell r="E231" t="str">
            <v>OMJA2670</v>
          </cell>
          <cell r="F231" t="str">
            <v>No</v>
          </cell>
          <cell r="G231" t="str">
            <v xml:space="preserve">WADI AYN AL GHARBI 2 </v>
          </cell>
          <cell r="H231" t="str">
            <v>Greenfield</v>
          </cell>
          <cell r="I231">
            <v>35.700000000000003</v>
          </cell>
          <cell r="J231" t="str">
            <v>Indoor</v>
          </cell>
          <cell r="K231">
            <v>17.09685</v>
          </cell>
          <cell r="L231">
            <v>54.808785999999998</v>
          </cell>
          <cell r="M231" t="str">
            <v>DHOFAR</v>
          </cell>
          <cell r="N231" t="str">
            <v>MIRBAT</v>
          </cell>
          <cell r="O231" t="str">
            <v>Mirbat</v>
          </cell>
        </row>
        <row r="232">
          <cell r="D232" t="str">
            <v>D0671</v>
          </cell>
          <cell r="E232" t="str">
            <v>OMJA2346</v>
          </cell>
          <cell r="F232" t="str">
            <v>No</v>
          </cell>
          <cell r="G232" t="str">
            <v>Your</v>
          </cell>
          <cell r="H232" t="str">
            <v>Greenfield</v>
          </cell>
          <cell r="I232">
            <v>30</v>
          </cell>
          <cell r="J232" t="str">
            <v>Indoor</v>
          </cell>
          <cell r="K232">
            <v>17.155059999999999</v>
          </cell>
          <cell r="L232">
            <v>54.510080000000002</v>
          </cell>
          <cell r="M232" t="str">
            <v>DHOFAR</v>
          </cell>
          <cell r="N232" t="str">
            <v>TAQAH</v>
          </cell>
          <cell r="O232" t="str">
            <v>Tawi Ateer</v>
          </cell>
        </row>
        <row r="233">
          <cell r="D233" t="str">
            <v>H0198</v>
          </cell>
          <cell r="E233" t="str">
            <v>OMZA0519</v>
          </cell>
          <cell r="F233" t="str">
            <v>No</v>
          </cell>
          <cell r="G233" t="str">
            <v>430103_SINT</v>
          </cell>
          <cell r="H233" t="str">
            <v>Greenfield</v>
          </cell>
          <cell r="I233">
            <v>25</v>
          </cell>
          <cell r="J233" t="str">
            <v>Indoor</v>
          </cell>
          <cell r="K233">
            <v>23.135262000000001</v>
          </cell>
          <cell r="L233">
            <v>57.085487999999998</v>
          </cell>
          <cell r="M233" t="str">
            <v>AD DHAHIRAH</v>
          </cell>
          <cell r="N233" t="str">
            <v>IBRI</v>
          </cell>
          <cell r="O233" t="str">
            <v>Sint</v>
          </cell>
        </row>
        <row r="234">
          <cell r="D234" t="str">
            <v>H0105</v>
          </cell>
          <cell r="E234" t="str">
            <v>OMZA0156</v>
          </cell>
          <cell r="F234" t="str">
            <v>No</v>
          </cell>
          <cell r="G234" t="str">
            <v>630273_STRABAG_IBRI</v>
          </cell>
          <cell r="H234" t="str">
            <v>Greenfield</v>
          </cell>
          <cell r="I234">
            <v>20</v>
          </cell>
          <cell r="J234" t="str">
            <v>Indoor</v>
          </cell>
          <cell r="K234">
            <v>23.373953</v>
          </cell>
          <cell r="L234">
            <v>56.657525999999997</v>
          </cell>
          <cell r="M234" t="str">
            <v>AD DHAHIRAH</v>
          </cell>
          <cell r="N234" t="str">
            <v>IBRI</v>
          </cell>
          <cell r="O234" t="str">
            <v>Ibri</v>
          </cell>
        </row>
        <row r="235">
          <cell r="D235" t="str">
            <v>H0075</v>
          </cell>
          <cell r="E235" t="str">
            <v>OMZA0871</v>
          </cell>
          <cell r="F235" t="str">
            <v>No</v>
          </cell>
          <cell r="G235" t="str">
            <v>630503_AL_HAYL</v>
          </cell>
          <cell r="H235" t="str">
            <v>Greenfield</v>
          </cell>
          <cell r="I235">
            <v>30</v>
          </cell>
          <cell r="J235" t="str">
            <v>Indoor</v>
          </cell>
          <cell r="K235">
            <v>23.219982999999999</v>
          </cell>
          <cell r="L235">
            <v>57.001238999999998</v>
          </cell>
          <cell r="M235" t="str">
            <v>AD DHAHIRAH</v>
          </cell>
          <cell r="N235" t="str">
            <v>IBRI</v>
          </cell>
          <cell r="O235" t="str">
            <v>Ibri</v>
          </cell>
        </row>
        <row r="236">
          <cell r="D236" t="str">
            <v>K0097</v>
          </cell>
          <cell r="E236" t="str">
            <v>OMDA0872</v>
          </cell>
          <cell r="F236" t="str">
            <v>No</v>
          </cell>
          <cell r="G236" t="str">
            <v>631153_MAASHI</v>
          </cell>
          <cell r="H236" t="str">
            <v>Greenfield</v>
          </cell>
          <cell r="I236">
            <v>40</v>
          </cell>
          <cell r="J236" t="str">
            <v>Indoor</v>
          </cell>
          <cell r="K236">
            <v>23.072337000000001</v>
          </cell>
          <cell r="L236">
            <v>56.939343999999998</v>
          </cell>
          <cell r="M236" t="str">
            <v>DAKHLIYAH</v>
          </cell>
          <cell r="N236" t="str">
            <v>BAHLA</v>
          </cell>
          <cell r="O236" t="str">
            <v>Ibri</v>
          </cell>
        </row>
        <row r="237">
          <cell r="D237" t="str">
            <v>H0066</v>
          </cell>
          <cell r="E237" t="str">
            <v>OMZA0873</v>
          </cell>
          <cell r="F237" t="str">
            <v>No</v>
          </cell>
          <cell r="G237" t="str">
            <v>631653_MANZOOB</v>
          </cell>
          <cell r="H237" t="str">
            <v>Greenfield</v>
          </cell>
          <cell r="I237">
            <v>12</v>
          </cell>
          <cell r="J237" t="str">
            <v>Indoor</v>
          </cell>
          <cell r="K237">
            <v>23.195447999999999</v>
          </cell>
          <cell r="L237">
            <v>57.007092999999998</v>
          </cell>
          <cell r="M237" t="str">
            <v>AD DHAHIRAH</v>
          </cell>
          <cell r="N237" t="str">
            <v>IBRI</v>
          </cell>
          <cell r="O237" t="str">
            <v>Ibri</v>
          </cell>
        </row>
        <row r="238">
          <cell r="D238" t="str">
            <v>H0015</v>
          </cell>
          <cell r="E238" t="str">
            <v>OMZA1971</v>
          </cell>
          <cell r="F238" t="str">
            <v>No</v>
          </cell>
          <cell r="G238" t="str">
            <v>632093_HUGAIRMAT</v>
          </cell>
          <cell r="H238" t="str">
            <v>Greenfield</v>
          </cell>
          <cell r="I238">
            <v>18</v>
          </cell>
          <cell r="J238" t="str">
            <v>Indoor</v>
          </cell>
          <cell r="K238">
            <v>23.412072999999999</v>
          </cell>
          <cell r="L238">
            <v>56.745866999999997</v>
          </cell>
          <cell r="M238" t="str">
            <v>AD DHAHIRAH</v>
          </cell>
          <cell r="N238" t="str">
            <v>IBRI</v>
          </cell>
          <cell r="O238" t="str">
            <v>Ibri</v>
          </cell>
        </row>
        <row r="239">
          <cell r="D239" t="str">
            <v>H0086</v>
          </cell>
          <cell r="E239" t="str">
            <v>OMZA2347</v>
          </cell>
          <cell r="F239" t="str">
            <v>No</v>
          </cell>
          <cell r="G239" t="str">
            <v>632173_SLAMI_3G</v>
          </cell>
          <cell r="H239" t="str">
            <v>Rooftop</v>
          </cell>
          <cell r="I239">
            <v>6</v>
          </cell>
          <cell r="J239" t="str">
            <v>Indoor</v>
          </cell>
          <cell r="K239">
            <v>23.250271000000001</v>
          </cell>
          <cell r="L239">
            <v>56.512670999999997</v>
          </cell>
          <cell r="M239" t="str">
            <v>AD DHAHIRAH</v>
          </cell>
          <cell r="N239" t="str">
            <v>IBRI</v>
          </cell>
          <cell r="O239" t="str">
            <v>Ibri</v>
          </cell>
        </row>
        <row r="240">
          <cell r="D240" t="str">
            <v>H0004</v>
          </cell>
          <cell r="E240" t="str">
            <v>OMZA1597</v>
          </cell>
          <cell r="F240" t="str">
            <v>No</v>
          </cell>
          <cell r="G240" t="str">
            <v>632203_AL_IRAQI_3G</v>
          </cell>
          <cell r="H240" t="str">
            <v>Greenfield</v>
          </cell>
          <cell r="I240">
            <v>20</v>
          </cell>
          <cell r="J240" t="str">
            <v>Indoor</v>
          </cell>
          <cell r="K240">
            <v>23.287407000000002</v>
          </cell>
          <cell r="L240">
            <v>56.554917000000003</v>
          </cell>
          <cell r="M240" t="str">
            <v>AD DHAHIRAH</v>
          </cell>
          <cell r="N240" t="str">
            <v>IBRI</v>
          </cell>
          <cell r="O240" t="str">
            <v>Ibri</v>
          </cell>
        </row>
        <row r="241">
          <cell r="D241" t="str">
            <v>H0095</v>
          </cell>
          <cell r="E241" t="str">
            <v>OMZA1218</v>
          </cell>
          <cell r="F241" t="str">
            <v>No</v>
          </cell>
          <cell r="G241" t="str">
            <v>632473_AL_AYNAIN_3G</v>
          </cell>
          <cell r="H241" t="str">
            <v>Greenfield</v>
          </cell>
          <cell r="I241">
            <v>30</v>
          </cell>
          <cell r="J241" t="str">
            <v>Indoor</v>
          </cell>
          <cell r="K241">
            <v>23.285899000000001</v>
          </cell>
          <cell r="L241">
            <v>56.534412000000003</v>
          </cell>
          <cell r="M241" t="str">
            <v>AD DHAHIRAH</v>
          </cell>
          <cell r="N241" t="str">
            <v>IBRI</v>
          </cell>
          <cell r="O241" t="str">
            <v>Ibri</v>
          </cell>
        </row>
        <row r="242">
          <cell r="D242" t="str">
            <v>H0091</v>
          </cell>
          <cell r="E242" t="str">
            <v>OMZA0520</v>
          </cell>
          <cell r="F242" t="str">
            <v>No</v>
          </cell>
          <cell r="G242" t="str">
            <v>632573_HARET_BLOOSH_3G</v>
          </cell>
          <cell r="H242" t="str">
            <v>Greenfield</v>
          </cell>
          <cell r="I242">
            <v>30</v>
          </cell>
          <cell r="J242" t="str">
            <v>Indoor</v>
          </cell>
          <cell r="K242">
            <v>23.272597000000001</v>
          </cell>
          <cell r="L242">
            <v>56.539521000000001</v>
          </cell>
          <cell r="M242" t="str">
            <v>AD DHAHIRAH</v>
          </cell>
          <cell r="N242" t="str">
            <v>IBRI</v>
          </cell>
          <cell r="O242" t="str">
            <v>Ibri</v>
          </cell>
        </row>
        <row r="243">
          <cell r="D243" t="str">
            <v>H0093</v>
          </cell>
          <cell r="E243" t="str">
            <v>OMZA2348</v>
          </cell>
          <cell r="F243" t="str">
            <v>No</v>
          </cell>
          <cell r="G243" t="str">
            <v>632633_AL_IRAQI_NEW_3G</v>
          </cell>
          <cell r="H243" t="str">
            <v>Greenfield</v>
          </cell>
          <cell r="I243">
            <v>30</v>
          </cell>
          <cell r="J243" t="str">
            <v>Indoor</v>
          </cell>
          <cell r="K243">
            <v>23.278431999999999</v>
          </cell>
          <cell r="L243">
            <v>56.548017999999999</v>
          </cell>
          <cell r="M243" t="str">
            <v>AD DHAHIRAH</v>
          </cell>
          <cell r="N243" t="str">
            <v>IBRI</v>
          </cell>
          <cell r="O243" t="str">
            <v>Ibri</v>
          </cell>
        </row>
        <row r="244">
          <cell r="D244" t="str">
            <v>H0117</v>
          </cell>
          <cell r="E244" t="str">
            <v>OMZA1598</v>
          </cell>
          <cell r="F244" t="str">
            <v>No</v>
          </cell>
          <cell r="G244" t="str">
            <v>632893_NUJAID</v>
          </cell>
          <cell r="H244" t="str">
            <v>Greenfield</v>
          </cell>
          <cell r="I244">
            <v>16</v>
          </cell>
          <cell r="J244" t="str">
            <v>Indoor</v>
          </cell>
          <cell r="K244">
            <v>23.460708</v>
          </cell>
          <cell r="L244">
            <v>56.795464000000003</v>
          </cell>
          <cell r="M244" t="str">
            <v>AD DHAHIRAH</v>
          </cell>
          <cell r="N244" t="str">
            <v>IBRI</v>
          </cell>
          <cell r="O244" t="str">
            <v>Ibri</v>
          </cell>
        </row>
        <row r="245">
          <cell r="D245" t="str">
            <v>H0097</v>
          </cell>
          <cell r="E245" t="str">
            <v>OMZA0874</v>
          </cell>
          <cell r="F245" t="str">
            <v>No</v>
          </cell>
          <cell r="G245" t="str">
            <v>638703_Alainan_3</v>
          </cell>
          <cell r="H245" t="str">
            <v>Greenfield</v>
          </cell>
          <cell r="I245">
            <v>30</v>
          </cell>
          <cell r="J245" t="str">
            <v>Indoor</v>
          </cell>
          <cell r="K245">
            <v>23.291371000000002</v>
          </cell>
          <cell r="L245">
            <v>56.546472999999999</v>
          </cell>
          <cell r="M245" t="str">
            <v>AD DHAHIRAH</v>
          </cell>
          <cell r="N245" t="str">
            <v>IBRI</v>
          </cell>
          <cell r="O245" t="str">
            <v>Ibri</v>
          </cell>
        </row>
        <row r="246">
          <cell r="D246" t="str">
            <v>H0089</v>
          </cell>
          <cell r="E246" t="str">
            <v>OMZA0521</v>
          </cell>
          <cell r="F246" t="str">
            <v>No</v>
          </cell>
          <cell r="G246" t="str">
            <v>638833_Al_Iraqi_Industrial_Ibri_3G</v>
          </cell>
          <cell r="H246" t="str">
            <v>Greenfield</v>
          </cell>
          <cell r="I246">
            <v>30</v>
          </cell>
          <cell r="J246" t="str">
            <v>Indoor</v>
          </cell>
          <cell r="K246">
            <v>23.260618000000001</v>
          </cell>
          <cell r="L246">
            <v>56.541716000000001</v>
          </cell>
          <cell r="M246" t="str">
            <v>AD DHAHIRAH</v>
          </cell>
          <cell r="N246" t="str">
            <v>IBRI</v>
          </cell>
          <cell r="O246" t="str">
            <v>Ibri</v>
          </cell>
        </row>
        <row r="247">
          <cell r="D247" t="str">
            <v>H0114</v>
          </cell>
          <cell r="E247" t="str">
            <v>OMZA0875</v>
          </cell>
          <cell r="F247" t="str">
            <v>No</v>
          </cell>
          <cell r="G247" t="str">
            <v>638873_Homania_U900</v>
          </cell>
          <cell r="H247" t="str">
            <v>Greenfield</v>
          </cell>
          <cell r="I247">
            <v>30</v>
          </cell>
          <cell r="J247" t="str">
            <v>Indoor</v>
          </cell>
          <cell r="K247">
            <v>23.432896</v>
          </cell>
          <cell r="L247">
            <v>56.780715000000001</v>
          </cell>
          <cell r="M247" t="str">
            <v>AD DHAHIRAH</v>
          </cell>
          <cell r="N247" t="str">
            <v>IBRI</v>
          </cell>
          <cell r="O247" t="str">
            <v>Ibri</v>
          </cell>
        </row>
        <row r="248">
          <cell r="D248" t="str">
            <v>H0061</v>
          </cell>
          <cell r="E248" t="str">
            <v>OMZA1972</v>
          </cell>
          <cell r="F248" t="str">
            <v>No</v>
          </cell>
          <cell r="G248" t="str">
            <v>638893_ABLAH</v>
          </cell>
          <cell r="H248" t="str">
            <v>Greenfield</v>
          </cell>
          <cell r="I248">
            <v>40</v>
          </cell>
          <cell r="J248" t="str">
            <v>Indoor</v>
          </cell>
          <cell r="K248">
            <v>23.173200999999999</v>
          </cell>
          <cell r="L248">
            <v>56.906844</v>
          </cell>
          <cell r="M248" t="str">
            <v>AD DHAHIRAH</v>
          </cell>
          <cell r="N248" t="str">
            <v>IBRI</v>
          </cell>
          <cell r="O248" t="str">
            <v>Ibri</v>
          </cell>
        </row>
        <row r="249">
          <cell r="D249" t="str">
            <v>H0113</v>
          </cell>
          <cell r="E249" t="str">
            <v>OMZA2687</v>
          </cell>
          <cell r="F249" t="str">
            <v>No</v>
          </cell>
          <cell r="G249" t="str">
            <v>639433_HAYAL</v>
          </cell>
          <cell r="H249" t="str">
            <v>Greenfield</v>
          </cell>
          <cell r="I249">
            <v>30</v>
          </cell>
          <cell r="J249" t="str">
            <v>Indoor</v>
          </cell>
          <cell r="K249">
            <v>23.432085000000001</v>
          </cell>
          <cell r="L249">
            <v>56.742834999999999</v>
          </cell>
          <cell r="M249" t="str">
            <v>AD DHAHIRAH</v>
          </cell>
          <cell r="N249" t="str">
            <v>IBRI</v>
          </cell>
          <cell r="O249" t="str">
            <v>Ibri</v>
          </cell>
        </row>
        <row r="250">
          <cell r="D250" t="str">
            <v>H0115</v>
          </cell>
          <cell r="E250" t="str">
            <v>OMZA0522</v>
          </cell>
          <cell r="F250" t="str">
            <v>No</v>
          </cell>
          <cell r="G250" t="str">
            <v>640063_HUGAIRMAT3</v>
          </cell>
          <cell r="H250" t="str">
            <v>Greenfield</v>
          </cell>
          <cell r="I250">
            <v>30</v>
          </cell>
          <cell r="J250" t="str">
            <v>Indoor</v>
          </cell>
          <cell r="K250">
            <v>23.439530999999999</v>
          </cell>
          <cell r="L250">
            <v>56.706287000000003</v>
          </cell>
          <cell r="M250" t="str">
            <v>AD DHAHIRAH</v>
          </cell>
          <cell r="N250" t="str">
            <v>IBRI</v>
          </cell>
          <cell r="O250" t="str">
            <v>Ibri</v>
          </cell>
        </row>
        <row r="251">
          <cell r="D251" t="str">
            <v>H0101</v>
          </cell>
          <cell r="E251" t="str">
            <v>OMZA0876</v>
          </cell>
          <cell r="F251" t="str">
            <v>No</v>
          </cell>
          <cell r="G251" t="str">
            <v>640073_AYNAIN2</v>
          </cell>
          <cell r="H251" t="str">
            <v>Greenfield</v>
          </cell>
          <cell r="I251">
            <v>30</v>
          </cell>
          <cell r="J251" t="str">
            <v>Indoor</v>
          </cell>
          <cell r="K251">
            <v>23.303291999999999</v>
          </cell>
          <cell r="L251">
            <v>56.563657999999997</v>
          </cell>
          <cell r="M251" t="str">
            <v>AD DHAHIRAH</v>
          </cell>
          <cell r="N251" t="str">
            <v>IBRI</v>
          </cell>
          <cell r="O251" t="str">
            <v>Ibri</v>
          </cell>
        </row>
        <row r="252">
          <cell r="D252" t="str">
            <v>H0058</v>
          </cell>
          <cell r="E252" t="str">
            <v>OMZA1599</v>
          </cell>
          <cell r="F252" t="str">
            <v>No</v>
          </cell>
          <cell r="G252" t="str">
            <v>643523_AL_MUKHTABIY</v>
          </cell>
          <cell r="H252" t="str">
            <v>Greenfield</v>
          </cell>
          <cell r="I252">
            <v>40</v>
          </cell>
          <cell r="J252" t="str">
            <v>Indoor</v>
          </cell>
          <cell r="K252">
            <v>23.147655</v>
          </cell>
          <cell r="L252">
            <v>56.454853999999997</v>
          </cell>
          <cell r="M252" t="str">
            <v>AD DHAHIRAH</v>
          </cell>
          <cell r="N252" t="str">
            <v>IBRI</v>
          </cell>
          <cell r="O252" t="str">
            <v>Ibri</v>
          </cell>
        </row>
        <row r="253">
          <cell r="D253" t="str">
            <v>H0119</v>
          </cell>
          <cell r="E253" t="str">
            <v>OMZA1219</v>
          </cell>
          <cell r="F253" t="str">
            <v>No</v>
          </cell>
          <cell r="G253" t="str">
            <v>644023_ASH_SHAKHKHUT</v>
          </cell>
          <cell r="H253" t="str">
            <v>Greenfield</v>
          </cell>
          <cell r="I253">
            <v>25</v>
          </cell>
          <cell r="J253" t="str">
            <v>Indoor</v>
          </cell>
          <cell r="K253">
            <v>23.484383999999999</v>
          </cell>
          <cell r="L253">
            <v>56.712015999999998</v>
          </cell>
          <cell r="M253" t="str">
            <v>AD DHAHIRAH</v>
          </cell>
          <cell r="N253" t="str">
            <v>IBRI</v>
          </cell>
          <cell r="O253" t="str">
            <v>Ibri</v>
          </cell>
        </row>
        <row r="254">
          <cell r="D254" t="str">
            <v>H0195</v>
          </cell>
          <cell r="E254" t="str">
            <v>OMZA1220</v>
          </cell>
          <cell r="F254" t="str">
            <v>No</v>
          </cell>
          <cell r="G254" t="str">
            <v>645293_QARN_AL_KABSH</v>
          </cell>
          <cell r="H254" t="str">
            <v>Greenfield</v>
          </cell>
          <cell r="I254">
            <v>20</v>
          </cell>
          <cell r="J254" t="str">
            <v>Indoor</v>
          </cell>
          <cell r="K254">
            <v>23.373286</v>
          </cell>
          <cell r="L254">
            <v>56.684570999999998</v>
          </cell>
          <cell r="M254" t="str">
            <v>AD DHAHIRAH</v>
          </cell>
          <cell r="N254" t="str">
            <v>IBRI</v>
          </cell>
          <cell r="O254" t="str">
            <v>Ibri</v>
          </cell>
        </row>
        <row r="255">
          <cell r="D255" t="str">
            <v>H0081</v>
          </cell>
          <cell r="E255" t="str">
            <v>OMZA0878</v>
          </cell>
          <cell r="F255" t="str">
            <v>No</v>
          </cell>
          <cell r="G255" t="str">
            <v>646193_DHAM</v>
          </cell>
          <cell r="H255" t="str">
            <v>Greenfield</v>
          </cell>
          <cell r="I255">
            <v>25</v>
          </cell>
          <cell r="J255" t="str">
            <v>Indoor</v>
          </cell>
          <cell r="K255">
            <v>23.228415999999999</v>
          </cell>
          <cell r="L255">
            <v>57.042453999999999</v>
          </cell>
          <cell r="M255" t="str">
            <v>AD DHAHIRAH</v>
          </cell>
          <cell r="N255" t="str">
            <v>IBRI</v>
          </cell>
          <cell r="O255" t="str">
            <v>Ibri</v>
          </cell>
        </row>
        <row r="256">
          <cell r="D256" t="str">
            <v>H0057</v>
          </cell>
          <cell r="E256" t="str">
            <v>OMZA0523</v>
          </cell>
          <cell r="F256" t="str">
            <v>No</v>
          </cell>
          <cell r="G256" t="str">
            <v>646263_AMLA</v>
          </cell>
          <cell r="H256" t="str">
            <v>Greenfield</v>
          </cell>
          <cell r="I256">
            <v>40</v>
          </cell>
          <cell r="J256" t="str">
            <v>Indoor</v>
          </cell>
          <cell r="K256">
            <v>23.129698000000001</v>
          </cell>
          <cell r="L256">
            <v>56.892932000000002</v>
          </cell>
          <cell r="M256" t="str">
            <v>AD DHAHIRAH</v>
          </cell>
          <cell r="N256" t="str">
            <v>IBRI</v>
          </cell>
          <cell r="O256" t="str">
            <v>Ibri</v>
          </cell>
        </row>
        <row r="257">
          <cell r="D257" t="str">
            <v>H0010</v>
          </cell>
          <cell r="E257" t="str">
            <v>OMZA0879</v>
          </cell>
          <cell r="F257" t="str">
            <v>No</v>
          </cell>
          <cell r="G257" t="str">
            <v>646273_WADI_AL_AIN_NEW_3G</v>
          </cell>
          <cell r="H257" t="str">
            <v>Greenfield</v>
          </cell>
          <cell r="I257">
            <v>30</v>
          </cell>
          <cell r="J257" t="str">
            <v>Indoor</v>
          </cell>
          <cell r="K257">
            <v>23.212683999999999</v>
          </cell>
          <cell r="L257">
            <v>56.953082999999999</v>
          </cell>
          <cell r="M257" t="str">
            <v>AD DHAHIRAH</v>
          </cell>
          <cell r="N257" t="str">
            <v>IBRI</v>
          </cell>
          <cell r="O257" t="str">
            <v>Ibri</v>
          </cell>
        </row>
        <row r="258">
          <cell r="D258" t="str">
            <v>H0111</v>
          </cell>
          <cell r="E258" t="str">
            <v>OMZA1600</v>
          </cell>
          <cell r="F258" t="str">
            <v>No</v>
          </cell>
          <cell r="G258" t="str">
            <v>661043_HUGAIRMAT_2</v>
          </cell>
          <cell r="H258" t="str">
            <v>Greenfield</v>
          </cell>
          <cell r="I258">
            <v>40</v>
          </cell>
          <cell r="J258" t="str">
            <v>Indoor</v>
          </cell>
          <cell r="K258">
            <v>23.420358</v>
          </cell>
          <cell r="L258">
            <v>56.721953999999997</v>
          </cell>
          <cell r="M258" t="str">
            <v>AD DHAHIRAH</v>
          </cell>
          <cell r="N258" t="str">
            <v>IBRI</v>
          </cell>
          <cell r="O258" t="str">
            <v>Ibri</v>
          </cell>
        </row>
        <row r="259">
          <cell r="D259" t="str">
            <v>H0090</v>
          </cell>
          <cell r="E259" t="str">
            <v>OMZA2688</v>
          </cell>
          <cell r="F259" t="str">
            <v>No</v>
          </cell>
          <cell r="G259" t="str">
            <v>661053_HARET_BLOOSH2_3G</v>
          </cell>
          <cell r="H259" t="str">
            <v>Greenfield</v>
          </cell>
          <cell r="I259">
            <v>30</v>
          </cell>
          <cell r="J259" t="str">
            <v>Indoor</v>
          </cell>
          <cell r="K259">
            <v>23.269618999999999</v>
          </cell>
          <cell r="L259">
            <v>56.533321999999998</v>
          </cell>
          <cell r="M259" t="str">
            <v>AD DHAHIRAH</v>
          </cell>
          <cell r="N259" t="str">
            <v>IBRI</v>
          </cell>
          <cell r="O259" t="str">
            <v>Ibri</v>
          </cell>
        </row>
        <row r="260">
          <cell r="D260" t="str">
            <v>H0163</v>
          </cell>
          <cell r="E260" t="str">
            <v>OMZA2349</v>
          </cell>
          <cell r="F260" t="str">
            <v>No</v>
          </cell>
          <cell r="G260" t="str">
            <v>IBRI NW SQ M</v>
          </cell>
          <cell r="H260" t="str">
            <v>Rooftop</v>
          </cell>
          <cell r="I260" t="str">
            <v>Not applicable</v>
          </cell>
          <cell r="J260" t="str">
            <v>Outdoor</v>
          </cell>
          <cell r="K260">
            <v>23.235833</v>
          </cell>
          <cell r="L260">
            <v>56.493433000000003</v>
          </cell>
          <cell r="M260" t="str">
            <v>AD DHAHIRAH</v>
          </cell>
          <cell r="N260" t="str">
            <v>IBRI</v>
          </cell>
          <cell r="O260" t="str">
            <v>Ibri</v>
          </cell>
        </row>
        <row r="261">
          <cell r="D261" t="str">
            <v>K0539</v>
          </cell>
          <cell r="E261" t="str">
            <v>OMDA0880</v>
          </cell>
          <cell r="F261" t="str">
            <v>No</v>
          </cell>
          <cell r="G261" t="str">
            <v>Mabus_USO</v>
          </cell>
          <cell r="H261" t="str">
            <v>Greenfield</v>
          </cell>
          <cell r="I261">
            <v>30</v>
          </cell>
          <cell r="J261" t="str">
            <v>Outdoor</v>
          </cell>
          <cell r="K261">
            <v>23.055091000000001</v>
          </cell>
          <cell r="L261">
            <v>56.989795999999998</v>
          </cell>
          <cell r="M261" t="str">
            <v>DAKHLIYAH</v>
          </cell>
          <cell r="N261" t="str">
            <v>BAHLA</v>
          </cell>
          <cell r="O261" t="str">
            <v>Ibri</v>
          </cell>
        </row>
        <row r="262">
          <cell r="D262" t="str">
            <v>H0428</v>
          </cell>
          <cell r="E262" t="str">
            <v>OMZA0524</v>
          </cell>
          <cell r="F262" t="str">
            <v>No</v>
          </cell>
          <cell r="G262" t="str">
            <v>RAMLIT_KH_RD1</v>
          </cell>
          <cell r="H262" t="str">
            <v>Greenfield</v>
          </cell>
          <cell r="I262">
            <v>50</v>
          </cell>
          <cell r="J262" t="str">
            <v>Indoor</v>
          </cell>
          <cell r="K262">
            <v>23.063393000000001</v>
          </cell>
          <cell r="L262">
            <v>56.254451000000003</v>
          </cell>
          <cell r="M262" t="str">
            <v>AD DHAHIRAH</v>
          </cell>
          <cell r="N262" t="str">
            <v>IBRI</v>
          </cell>
          <cell r="O262" t="str">
            <v>Ibri</v>
          </cell>
        </row>
        <row r="263">
          <cell r="D263" t="str">
            <v>B0517</v>
          </cell>
          <cell r="E263" t="str">
            <v>OMBN2689</v>
          </cell>
          <cell r="F263" t="str">
            <v>No</v>
          </cell>
          <cell r="G263" t="str">
            <v>021690_19_Rep88</v>
          </cell>
          <cell r="H263" t="str">
            <v>Greenfield</v>
          </cell>
          <cell r="I263">
            <v>25</v>
          </cell>
          <cell r="J263" t="str">
            <v>Indoor</v>
          </cell>
          <cell r="K263">
            <v>23.92778333</v>
          </cell>
          <cell r="L263">
            <v>56.704450000000001</v>
          </cell>
          <cell r="M263" t="str">
            <v>AL BATINAH NORTH</v>
          </cell>
          <cell r="N263" t="str">
            <v>SAHAM</v>
          </cell>
          <cell r="O263" t="str">
            <v>Saham</v>
          </cell>
        </row>
        <row r="264">
          <cell r="D264" t="str">
            <v>B0041</v>
          </cell>
          <cell r="E264" t="str">
            <v>OMBN1989</v>
          </cell>
          <cell r="F264" t="str">
            <v>No</v>
          </cell>
          <cell r="G264" t="str">
            <v>AL_DHUWAIHAR_2_3G</v>
          </cell>
          <cell r="H264" t="str">
            <v>Greenfield</v>
          </cell>
          <cell r="I264">
            <v>50</v>
          </cell>
          <cell r="J264" t="str">
            <v>Indoor</v>
          </cell>
          <cell r="K264">
            <v>23.915220000000001</v>
          </cell>
          <cell r="L264">
            <v>56.713859999999997</v>
          </cell>
          <cell r="M264" t="str">
            <v>AL BATINAH NORTH</v>
          </cell>
          <cell r="N264" t="str">
            <v>SAHAM</v>
          </cell>
          <cell r="O264" t="str">
            <v>Dhuwaihar</v>
          </cell>
        </row>
        <row r="265">
          <cell r="D265" t="str">
            <v>B0048</v>
          </cell>
          <cell r="E265" t="str">
            <v>OMBN0889</v>
          </cell>
          <cell r="F265" t="str">
            <v>No</v>
          </cell>
          <cell r="G265" t="str">
            <v>AL_QAFAS_3G</v>
          </cell>
          <cell r="H265" t="str">
            <v>Greenfield</v>
          </cell>
          <cell r="I265">
            <v>35</v>
          </cell>
          <cell r="J265" t="str">
            <v>Outdoor</v>
          </cell>
          <cell r="K265">
            <v>23.9599528</v>
          </cell>
          <cell r="L265">
            <v>56.69375694</v>
          </cell>
          <cell r="M265" t="str">
            <v>AL BATINAH NORTH</v>
          </cell>
          <cell r="N265" t="str">
            <v>SAHAM</v>
          </cell>
          <cell r="O265" t="str">
            <v>Qafas</v>
          </cell>
        </row>
        <row r="266">
          <cell r="D266" t="str">
            <v>B0042</v>
          </cell>
          <cell r="E266" t="str">
            <v>OMBN1241</v>
          </cell>
          <cell r="F266" t="str">
            <v>No</v>
          </cell>
          <cell r="G266" t="str">
            <v>ALRAQQA_ 3G</v>
          </cell>
          <cell r="H266" t="str">
            <v>Greenfield</v>
          </cell>
          <cell r="I266">
            <v>30</v>
          </cell>
          <cell r="J266" t="str">
            <v>Indoor</v>
          </cell>
          <cell r="K266">
            <v>23.921299999999999</v>
          </cell>
          <cell r="L266">
            <v>56.694470000000003</v>
          </cell>
          <cell r="M266" t="str">
            <v>AL BATINAH NORTH</v>
          </cell>
          <cell r="N266" t="str">
            <v>SAHAM</v>
          </cell>
          <cell r="O266" t="str">
            <v>Al Raqqa</v>
          </cell>
        </row>
        <row r="267">
          <cell r="D267" t="str">
            <v>B0144</v>
          </cell>
          <cell r="E267" t="str">
            <v>OMBN0170</v>
          </cell>
          <cell r="F267" t="str">
            <v>No</v>
          </cell>
          <cell r="G267" t="str">
            <v>Ayn_Almhaab_3G</v>
          </cell>
          <cell r="H267" t="str">
            <v>Greenfield</v>
          </cell>
          <cell r="I267">
            <v>30</v>
          </cell>
          <cell r="J267" t="str">
            <v>Indoor</v>
          </cell>
          <cell r="K267">
            <v>24.012938999999999</v>
          </cell>
          <cell r="L267">
            <v>56.694090000000003</v>
          </cell>
          <cell r="M267" t="str">
            <v>AL BATINAH NORTH</v>
          </cell>
          <cell r="N267" t="str">
            <v>SAHAM</v>
          </cell>
          <cell r="O267" t="str">
            <v>Saham</v>
          </cell>
        </row>
        <row r="268">
          <cell r="D268" t="str">
            <v>B0152</v>
          </cell>
          <cell r="E268" t="str">
            <v>OMBN0171</v>
          </cell>
          <cell r="F268" t="str">
            <v>No</v>
          </cell>
          <cell r="G268" t="str">
            <v>DaylAlbdusalam_3G</v>
          </cell>
          <cell r="H268" t="str">
            <v>Greenfield</v>
          </cell>
          <cell r="I268">
            <v>30</v>
          </cell>
          <cell r="J268" t="str">
            <v>Indoor</v>
          </cell>
          <cell r="K268">
            <v>24.063925999999999</v>
          </cell>
          <cell r="L268">
            <v>56.948974999999997</v>
          </cell>
          <cell r="M268" t="str">
            <v>AL BATINAH NORTH</v>
          </cell>
          <cell r="N268" t="str">
            <v>SAHAM</v>
          </cell>
          <cell r="O268" t="str">
            <v>Saham</v>
          </cell>
        </row>
        <row r="269">
          <cell r="D269" t="str">
            <v>B0153</v>
          </cell>
          <cell r="E269" t="str">
            <v>OMBN2702</v>
          </cell>
          <cell r="F269" t="str">
            <v>No</v>
          </cell>
          <cell r="G269" t="str">
            <v>DiyalAlBureik_3G@DiyalAlBureik_GU</v>
          </cell>
          <cell r="H269" t="str">
            <v>Greenfield</v>
          </cell>
          <cell r="I269">
            <v>29</v>
          </cell>
          <cell r="J269" t="str">
            <v>Indoor</v>
          </cell>
          <cell r="K269">
            <v>24.070091999999999</v>
          </cell>
          <cell r="L269">
            <v>56.958061000000001</v>
          </cell>
          <cell r="M269" t="str">
            <v>AL BATINAH NORTH</v>
          </cell>
          <cell r="N269" t="str">
            <v>SAHAM</v>
          </cell>
          <cell r="O269" t="str">
            <v>Saham</v>
          </cell>
        </row>
        <row r="270">
          <cell r="D270" t="str">
            <v>B0528</v>
          </cell>
          <cell r="E270" t="str">
            <v>OMBN1615</v>
          </cell>
          <cell r="F270" t="str">
            <v>No</v>
          </cell>
          <cell r="G270" t="str">
            <v>FAYYAH</v>
          </cell>
          <cell r="H270" t="str">
            <v>Greenfield</v>
          </cell>
          <cell r="I270">
            <v>20</v>
          </cell>
          <cell r="J270" t="str">
            <v>Outdoor</v>
          </cell>
          <cell r="K270">
            <v>23.916982999999998</v>
          </cell>
          <cell r="L270">
            <v>56.674098999999998</v>
          </cell>
          <cell r="M270" t="str">
            <v>AL BATINAH NORTH</v>
          </cell>
          <cell r="N270" t="str">
            <v>SAHAM</v>
          </cell>
          <cell r="O270" t="str">
            <v>Fayyah</v>
          </cell>
        </row>
        <row r="271">
          <cell r="D271" t="str">
            <v>B0155</v>
          </cell>
          <cell r="E271" t="str">
            <v>OMBN1242</v>
          </cell>
          <cell r="F271" t="str">
            <v>No</v>
          </cell>
          <cell r="G271" t="str">
            <v>FLAJ_2_3G</v>
          </cell>
          <cell r="H271" t="str">
            <v>Greenfield</v>
          </cell>
          <cell r="I271">
            <v>25</v>
          </cell>
          <cell r="J271" t="str">
            <v>Indoor</v>
          </cell>
          <cell r="K271">
            <v>24.083069999999999</v>
          </cell>
          <cell r="L271">
            <v>56.799250000000001</v>
          </cell>
          <cell r="M271" t="str">
            <v>AL BATINAH NORTH</v>
          </cell>
          <cell r="N271" t="str">
            <v>SAHAM</v>
          </cell>
          <cell r="O271" t="str">
            <v>Saham</v>
          </cell>
        </row>
        <row r="272">
          <cell r="D272" t="str">
            <v>B0366</v>
          </cell>
          <cell r="E272" t="str">
            <v>OMBN1616</v>
          </cell>
          <cell r="F272" t="str">
            <v>No</v>
          </cell>
          <cell r="G272" t="str">
            <v>FLAJ_3_3G</v>
          </cell>
          <cell r="H272" t="str">
            <v>Greenfield</v>
          </cell>
          <cell r="I272">
            <v>30</v>
          </cell>
          <cell r="J272" t="str">
            <v>Indoor</v>
          </cell>
          <cell r="K272">
            <v>24.047343000000001</v>
          </cell>
          <cell r="L272">
            <v>56.786112000000003</v>
          </cell>
          <cell r="M272" t="str">
            <v>AL BATINAH NORTH</v>
          </cell>
          <cell r="N272" t="str">
            <v>SAHAM</v>
          </cell>
          <cell r="O272" t="str">
            <v>Saham</v>
          </cell>
        </row>
        <row r="273">
          <cell r="D273" t="str">
            <v>B0007</v>
          </cell>
          <cell r="E273" t="str">
            <v>OMBN1617</v>
          </cell>
          <cell r="F273" t="str">
            <v>Yes</v>
          </cell>
          <cell r="G273" t="str">
            <v>Hafeet_3G@Hafeet_GU</v>
          </cell>
          <cell r="H273" t="str">
            <v>Greenfield</v>
          </cell>
          <cell r="I273">
            <v>40</v>
          </cell>
          <cell r="J273" t="str">
            <v>Indoor</v>
          </cell>
          <cell r="K273">
            <v>24.0458</v>
          </cell>
          <cell r="L273">
            <v>56.999099999999999</v>
          </cell>
          <cell r="M273" t="str">
            <v>AL BATINAH NORTH</v>
          </cell>
          <cell r="N273" t="str">
            <v>AL KHABURAH</v>
          </cell>
          <cell r="O273" t="str">
            <v>Hafeet</v>
          </cell>
        </row>
        <row r="274">
          <cell r="D274" t="str">
            <v>B0150</v>
          </cell>
          <cell r="E274" t="str">
            <v>OMBN0891</v>
          </cell>
          <cell r="F274" t="str">
            <v>No</v>
          </cell>
          <cell r="G274" t="str">
            <v>Hafeet2_3G@Hafeet2_GU</v>
          </cell>
          <cell r="H274" t="str">
            <v>Greenfield</v>
          </cell>
          <cell r="I274">
            <v>30</v>
          </cell>
          <cell r="J274" t="str">
            <v>Indoor</v>
          </cell>
          <cell r="K274">
            <v>24.063444</v>
          </cell>
          <cell r="L274">
            <v>56.999400000000001</v>
          </cell>
          <cell r="M274" t="str">
            <v>AL BATINAH NORTH</v>
          </cell>
          <cell r="N274" t="str">
            <v>AL KHABURAH</v>
          </cell>
          <cell r="O274" t="str">
            <v>Hafeet</v>
          </cell>
        </row>
        <row r="275">
          <cell r="D275" t="str">
            <v>B0056</v>
          </cell>
          <cell r="E275" t="str">
            <v>OMBN1243</v>
          </cell>
          <cell r="F275" t="str">
            <v>No</v>
          </cell>
          <cell r="G275" t="str">
            <v>Hejari_3G@Hejari_GU</v>
          </cell>
          <cell r="H275" t="str">
            <v>Greenfield</v>
          </cell>
          <cell r="I275">
            <v>30.5</v>
          </cell>
          <cell r="J275" t="str">
            <v>Indoor</v>
          </cell>
          <cell r="K275">
            <v>24.01069</v>
          </cell>
          <cell r="L275">
            <v>56.98142</v>
          </cell>
          <cell r="M275" t="str">
            <v>AL BATINAH NORTH</v>
          </cell>
          <cell r="N275" t="str">
            <v>AL KHABURAH</v>
          </cell>
          <cell r="O275" t="str">
            <v>Hejari</v>
          </cell>
        </row>
        <row r="276">
          <cell r="D276" t="str">
            <v>B0146</v>
          </cell>
          <cell r="E276" t="str">
            <v>OMBN0540</v>
          </cell>
          <cell r="F276" t="str">
            <v>No</v>
          </cell>
          <cell r="G276" t="str">
            <v>Hilatkahahyl_3G@HilatKahahyl_GU</v>
          </cell>
          <cell r="H276" t="str">
            <v>Greenfield</v>
          </cell>
          <cell r="I276">
            <v>30</v>
          </cell>
          <cell r="J276" t="str">
            <v>Indoor</v>
          </cell>
          <cell r="K276">
            <v>24.040990000000001</v>
          </cell>
          <cell r="L276">
            <v>57.023069999999997</v>
          </cell>
          <cell r="M276" t="str">
            <v>AL BATINAH NORTH</v>
          </cell>
          <cell r="N276" t="str">
            <v>AL KHABURAH</v>
          </cell>
          <cell r="O276" t="str">
            <v>Hilat Kahahyl</v>
          </cell>
        </row>
        <row r="277">
          <cell r="D277" t="str">
            <v>B0160</v>
          </cell>
          <cell r="E277" t="str">
            <v>OMBN1990</v>
          </cell>
          <cell r="F277" t="str">
            <v>No</v>
          </cell>
          <cell r="G277" t="str">
            <v>Makhylif_3G@Makhylif_GU</v>
          </cell>
          <cell r="H277" t="str">
            <v>Greenfield</v>
          </cell>
          <cell r="I277">
            <v>29</v>
          </cell>
          <cell r="J277" t="str">
            <v>Indoor</v>
          </cell>
          <cell r="K277">
            <v>24.112635000000001</v>
          </cell>
          <cell r="L277">
            <v>56.915222</v>
          </cell>
          <cell r="M277" t="str">
            <v>AL BATINAH NORTH</v>
          </cell>
          <cell r="N277" t="str">
            <v>SAHAM</v>
          </cell>
          <cell r="O277" t="str">
            <v>Saham</v>
          </cell>
        </row>
        <row r="278">
          <cell r="D278" t="str">
            <v>B0147</v>
          </cell>
          <cell r="E278" t="str">
            <v>OMBN0541</v>
          </cell>
          <cell r="F278" t="str">
            <v>No</v>
          </cell>
          <cell r="G278" t="str">
            <v>MAQAASAH2_3G@Maqaasah2_GU</v>
          </cell>
          <cell r="H278" t="str">
            <v>Greenfield</v>
          </cell>
          <cell r="I278">
            <v>30</v>
          </cell>
          <cell r="J278" t="str">
            <v>Indoor</v>
          </cell>
          <cell r="K278">
            <v>24.04269</v>
          </cell>
          <cell r="L278">
            <v>56.975020000000001</v>
          </cell>
          <cell r="M278" t="str">
            <v>AL BATINAH NORTH</v>
          </cell>
          <cell r="N278" t="str">
            <v>AL KHABURAH</v>
          </cell>
          <cell r="O278" t="str">
            <v>Muqasah</v>
          </cell>
        </row>
        <row r="279">
          <cell r="D279" t="str">
            <v>B0148</v>
          </cell>
          <cell r="E279" t="str">
            <v>OMBN0542</v>
          </cell>
          <cell r="F279" t="str">
            <v>No</v>
          </cell>
          <cell r="G279" t="str">
            <v>Muqaasah_3G@Muqaasah_GU</v>
          </cell>
          <cell r="H279" t="str">
            <v>Greenfield</v>
          </cell>
          <cell r="I279">
            <v>30</v>
          </cell>
          <cell r="J279" t="str">
            <v>Indoor</v>
          </cell>
          <cell r="K279">
            <v>24.056699999999999</v>
          </cell>
          <cell r="L279">
            <v>56.9681</v>
          </cell>
          <cell r="M279" t="str">
            <v>AL BATINAH NORTH</v>
          </cell>
          <cell r="N279" t="str">
            <v>AL KHABURAH</v>
          </cell>
          <cell r="O279" t="str">
            <v>Muqasah</v>
          </cell>
        </row>
        <row r="280">
          <cell r="D280" t="str">
            <v>B0159</v>
          </cell>
          <cell r="E280" t="str">
            <v>OMBN1618</v>
          </cell>
          <cell r="F280" t="str">
            <v>No</v>
          </cell>
          <cell r="G280" t="str">
            <v>Radah_3G@Radah_GU</v>
          </cell>
          <cell r="H280" t="str">
            <v>Greenfield</v>
          </cell>
          <cell r="I280">
            <v>30</v>
          </cell>
          <cell r="J280" t="str">
            <v>Indoor</v>
          </cell>
          <cell r="K280">
            <v>24.099070999999999</v>
          </cell>
          <cell r="L280">
            <v>56.955896000000003</v>
          </cell>
          <cell r="M280" t="str">
            <v>AL BATINAH NORTH</v>
          </cell>
          <cell r="N280" t="str">
            <v>SAHAM</v>
          </cell>
          <cell r="O280" t="str">
            <v>Saham</v>
          </cell>
        </row>
        <row r="281">
          <cell r="D281" t="str">
            <v>B0157</v>
          </cell>
          <cell r="E281" t="str">
            <v>OMBN1991</v>
          </cell>
          <cell r="F281" t="str">
            <v>No</v>
          </cell>
          <cell r="G281" t="str">
            <v>Radah2_3G@Radah2_GU</v>
          </cell>
          <cell r="H281" t="str">
            <v>Greenfield</v>
          </cell>
          <cell r="I281">
            <v>30</v>
          </cell>
          <cell r="J281" t="str">
            <v>Indoor</v>
          </cell>
          <cell r="K281">
            <v>24.086275000000001</v>
          </cell>
          <cell r="L281">
            <v>56.934581000000001</v>
          </cell>
          <cell r="M281" t="str">
            <v>AL BATINAH NORTH</v>
          </cell>
          <cell r="N281" t="str">
            <v>SAHAM</v>
          </cell>
          <cell r="O281" t="str">
            <v>Saham</v>
          </cell>
        </row>
        <row r="282">
          <cell r="D282" t="str">
            <v>B0165</v>
          </cell>
          <cell r="E282" t="str">
            <v>OMBN0892</v>
          </cell>
          <cell r="F282" t="str">
            <v>No</v>
          </cell>
          <cell r="G282" t="str">
            <v>Saham_4_3G</v>
          </cell>
          <cell r="H282" t="str">
            <v>Greenfield</v>
          </cell>
          <cell r="I282">
            <v>30</v>
          </cell>
          <cell r="J282" t="str">
            <v>Indoor</v>
          </cell>
          <cell r="K282">
            <v>24.135770000000001</v>
          </cell>
          <cell r="L282">
            <v>56.90428</v>
          </cell>
          <cell r="M282" t="str">
            <v>AL BATINAH NORTH</v>
          </cell>
          <cell r="N282" t="str">
            <v>SAHAM</v>
          </cell>
          <cell r="O282" t="str">
            <v>Saham</v>
          </cell>
        </row>
        <row r="283">
          <cell r="D283" t="str">
            <v>B0002</v>
          </cell>
          <cell r="E283" t="str">
            <v>OMBN0543</v>
          </cell>
          <cell r="F283" t="str">
            <v>Yes</v>
          </cell>
          <cell r="G283" t="str">
            <v>SAHAM_EXCHANGE_3G@SAHAM_EXCHANGE_GU</v>
          </cell>
          <cell r="H283" t="str">
            <v>Greenfield</v>
          </cell>
          <cell r="I283">
            <v>45</v>
          </cell>
          <cell r="J283" t="str">
            <v>Indoor</v>
          </cell>
          <cell r="K283">
            <v>24.1416</v>
          </cell>
          <cell r="L283">
            <v>56.877600000000001</v>
          </cell>
          <cell r="M283" t="str">
            <v>AL BATINAH NORTH</v>
          </cell>
          <cell r="N283" t="str">
            <v>SAHAM</v>
          </cell>
          <cell r="O283" t="str">
            <v>Saham</v>
          </cell>
        </row>
        <row r="284">
          <cell r="D284" t="str">
            <v>B0163</v>
          </cell>
          <cell r="E284" t="str">
            <v>OMBN1619</v>
          </cell>
          <cell r="F284" t="str">
            <v>No</v>
          </cell>
          <cell r="G284" t="str">
            <v>Saham3_3G@Saham3_GU</v>
          </cell>
          <cell r="H284" t="str">
            <v>Greenfield</v>
          </cell>
          <cell r="I284">
            <v>30</v>
          </cell>
          <cell r="J284" t="str">
            <v>Indoor</v>
          </cell>
          <cell r="K284">
            <v>24.124627</v>
          </cell>
          <cell r="L284">
            <v>56.897015000000003</v>
          </cell>
          <cell r="M284" t="str">
            <v>AL BATINAH NORTH</v>
          </cell>
          <cell r="N284" t="str">
            <v>SAHAM</v>
          </cell>
          <cell r="O284" t="str">
            <v>Saham</v>
          </cell>
        </row>
        <row r="285">
          <cell r="D285" t="str">
            <v>B0172</v>
          </cell>
          <cell r="E285" t="str">
            <v>OMBN0893</v>
          </cell>
          <cell r="F285" t="str">
            <v>No</v>
          </cell>
          <cell r="G285" t="str">
            <v>SahamSouq_3G@SAHAMSOUQ_GU</v>
          </cell>
          <cell r="H285" t="str">
            <v>Greenfield</v>
          </cell>
          <cell r="I285">
            <v>25</v>
          </cell>
          <cell r="J285" t="str">
            <v>Indoor</v>
          </cell>
          <cell r="K285">
            <v>24.166694</v>
          </cell>
          <cell r="L285">
            <v>56.893704999999997</v>
          </cell>
          <cell r="M285" t="str">
            <v>AL BATINAH NORTH</v>
          </cell>
          <cell r="N285" t="str">
            <v>SAHAM</v>
          </cell>
          <cell r="O285" t="str">
            <v>Saham</v>
          </cell>
        </row>
        <row r="286">
          <cell r="D286" t="str">
            <v>B0158</v>
          </cell>
          <cell r="E286" t="str">
            <v>OMBN1620</v>
          </cell>
          <cell r="F286" t="str">
            <v>No</v>
          </cell>
          <cell r="G286" t="str">
            <v>SAIH_ALTAIBAT_MUKHALIF_3G</v>
          </cell>
          <cell r="H286" t="str">
            <v>Greenfield</v>
          </cell>
          <cell r="I286">
            <v>24</v>
          </cell>
          <cell r="J286" t="str">
            <v>Indoor</v>
          </cell>
          <cell r="K286">
            <v>24.08961</v>
          </cell>
          <cell r="L286">
            <v>56.894579999999998</v>
          </cell>
          <cell r="M286" t="str">
            <v>AL BATINAH NORTH</v>
          </cell>
          <cell r="N286" t="str">
            <v>SAHAM</v>
          </cell>
          <cell r="O286" t="str">
            <v>Saham</v>
          </cell>
        </row>
        <row r="287">
          <cell r="D287" t="str">
            <v>B0149</v>
          </cell>
          <cell r="E287" t="str">
            <v>OMBN2361</v>
          </cell>
          <cell r="F287" t="str">
            <v>No</v>
          </cell>
          <cell r="G287" t="str">
            <v>SALBOUKH_3G</v>
          </cell>
          <cell r="H287" t="str">
            <v>Greenfield</v>
          </cell>
          <cell r="I287">
            <v>60</v>
          </cell>
          <cell r="J287" t="str">
            <v>Indoor</v>
          </cell>
          <cell r="K287">
            <v>24.066030000000001</v>
          </cell>
          <cell r="L287">
            <v>56.720660000000002</v>
          </cell>
          <cell r="M287" t="str">
            <v>AL BATINAH NORTH</v>
          </cell>
          <cell r="N287" t="str">
            <v>SAHAM</v>
          </cell>
          <cell r="O287" t="str">
            <v>Saham</v>
          </cell>
        </row>
        <row r="288">
          <cell r="D288" t="str">
            <v>B0140</v>
          </cell>
          <cell r="E288" t="str">
            <v>OMBN0894</v>
          </cell>
          <cell r="F288" t="str">
            <v>No</v>
          </cell>
          <cell r="G288" t="str">
            <v>SHIEDA_3G</v>
          </cell>
          <cell r="H288" t="str">
            <v>Greenfield</v>
          </cell>
          <cell r="I288">
            <v>20</v>
          </cell>
          <cell r="J288" t="str">
            <v>Indoor</v>
          </cell>
          <cell r="K288">
            <v>23.992799999999999</v>
          </cell>
          <cell r="L288">
            <v>56.652028000000001</v>
          </cell>
          <cell r="M288" t="str">
            <v>AL BATINAH NORTH</v>
          </cell>
          <cell r="N288" t="str">
            <v>SAHAM</v>
          </cell>
          <cell r="O288" t="str">
            <v>Saham</v>
          </cell>
        </row>
        <row r="289">
          <cell r="D289" t="str">
            <v>B0008</v>
          </cell>
          <cell r="E289" t="str">
            <v>OMBN2362</v>
          </cell>
          <cell r="F289" t="str">
            <v>No</v>
          </cell>
          <cell r="G289" t="str">
            <v>U9_AL_FLAIJ_3G@AL_FLAIJ_GU</v>
          </cell>
          <cell r="H289" t="str">
            <v>Greenfield</v>
          </cell>
          <cell r="I289">
            <v>40</v>
          </cell>
          <cell r="J289" t="str">
            <v>Indoor</v>
          </cell>
          <cell r="K289">
            <v>24.066193999999999</v>
          </cell>
          <cell r="L289">
            <v>56.790457000000004</v>
          </cell>
          <cell r="M289" t="str">
            <v>AL BATINAH NORTH</v>
          </cell>
          <cell r="N289" t="str">
            <v>SAHAM</v>
          </cell>
          <cell r="O289" t="str">
            <v>Saham</v>
          </cell>
        </row>
        <row r="290">
          <cell r="D290" t="str">
            <v>B0164</v>
          </cell>
          <cell r="E290" t="str">
            <v>OMBN0895</v>
          </cell>
          <cell r="F290" t="str">
            <v>No</v>
          </cell>
          <cell r="G290" t="str">
            <v>U9_AL_HUWAIL_3G@AL_HUWAIL_GU</v>
          </cell>
          <cell r="H290" t="str">
            <v>Greenfield</v>
          </cell>
          <cell r="I290">
            <v>30</v>
          </cell>
          <cell r="J290" t="str">
            <v>Indoor</v>
          </cell>
          <cell r="K290">
            <v>24.130019000000001</v>
          </cell>
          <cell r="L290">
            <v>56.855150999999999</v>
          </cell>
          <cell r="M290" t="str">
            <v>AL BATINAH NORTH</v>
          </cell>
          <cell r="N290" t="str">
            <v>SAHAM</v>
          </cell>
          <cell r="O290" t="str">
            <v>Saham</v>
          </cell>
        </row>
        <row r="291">
          <cell r="D291" t="str">
            <v>B0166</v>
          </cell>
          <cell r="E291" t="str">
            <v>OMBN1621</v>
          </cell>
          <cell r="F291" t="str">
            <v>No</v>
          </cell>
          <cell r="G291" t="str">
            <v>U9_AL_HUWAIL2_3G@AL_HUWAIL2_GU</v>
          </cell>
          <cell r="H291" t="str">
            <v>Greenfield</v>
          </cell>
          <cell r="I291">
            <v>29</v>
          </cell>
          <cell r="J291" t="str">
            <v>Indoor</v>
          </cell>
          <cell r="K291">
            <v>24.141179999999999</v>
          </cell>
          <cell r="L291">
            <v>56.861932000000003</v>
          </cell>
          <cell r="M291" t="str">
            <v>AL BATINAH NORTH</v>
          </cell>
          <cell r="N291" t="str">
            <v>SAHAM</v>
          </cell>
          <cell r="O291" t="str">
            <v>Saham</v>
          </cell>
        </row>
        <row r="292">
          <cell r="D292" t="str">
            <v>B0052</v>
          </cell>
          <cell r="E292" t="str">
            <v>OMBN2363</v>
          </cell>
          <cell r="F292" t="str">
            <v>No</v>
          </cell>
          <cell r="G292" t="str">
            <v>U9_ALSUHAILAH2_3G@ALSUHAILAH2_GU</v>
          </cell>
          <cell r="H292" t="str">
            <v>Greenfield</v>
          </cell>
          <cell r="I292">
            <v>40</v>
          </cell>
          <cell r="J292" t="str">
            <v>Indoor</v>
          </cell>
          <cell r="K292">
            <v>23.971216999999999</v>
          </cell>
          <cell r="L292">
            <v>56.952585999999997</v>
          </cell>
          <cell r="M292" t="str">
            <v>AL BATINAH NORTH</v>
          </cell>
          <cell r="N292" t="str">
            <v>AL KHABURAH</v>
          </cell>
          <cell r="O292" t="str">
            <v>Al Suhailah</v>
          </cell>
        </row>
        <row r="293">
          <cell r="D293" t="str">
            <v>B0168</v>
          </cell>
          <cell r="E293" t="str">
            <v>OMBN1622</v>
          </cell>
          <cell r="F293" t="str">
            <v>No</v>
          </cell>
          <cell r="G293" t="str">
            <v>U9_KHORALHAMAM_3G@KHORALHAMAM_GU</v>
          </cell>
          <cell r="H293" t="str">
            <v>Greenfield</v>
          </cell>
          <cell r="I293">
            <v>30</v>
          </cell>
          <cell r="J293" t="str">
            <v>Indoor</v>
          </cell>
          <cell r="K293">
            <v>24.14969</v>
          </cell>
          <cell r="L293">
            <v>56.904609999999998</v>
          </cell>
          <cell r="M293" t="str">
            <v>AL BATINAH NORTH</v>
          </cell>
          <cell r="N293" t="str">
            <v>SAHAM</v>
          </cell>
          <cell r="O293" t="str">
            <v>Saham</v>
          </cell>
        </row>
        <row r="294">
          <cell r="D294" t="str">
            <v>B0161</v>
          </cell>
          <cell r="E294" t="str">
            <v>OMBN2364</v>
          </cell>
          <cell r="F294" t="str">
            <v>No</v>
          </cell>
          <cell r="G294" t="str">
            <v>U9_SAHAM_IND_3G@SAHAM_IND_GU</v>
          </cell>
          <cell r="H294" t="str">
            <v>Greenfield</v>
          </cell>
          <cell r="I294">
            <v>30</v>
          </cell>
          <cell r="J294" t="str">
            <v>Indoor</v>
          </cell>
          <cell r="K294">
            <v>24.119198000000001</v>
          </cell>
          <cell r="L294">
            <v>56.824663000000001</v>
          </cell>
          <cell r="M294" t="str">
            <v>AL BATINAH NORTH</v>
          </cell>
          <cell r="N294" t="str">
            <v>SAHAM</v>
          </cell>
          <cell r="O294" t="str">
            <v>Saham</v>
          </cell>
        </row>
        <row r="295">
          <cell r="D295" t="str">
            <v>B0422</v>
          </cell>
          <cell r="E295" t="str">
            <v>OMBN2712</v>
          </cell>
          <cell r="F295" t="str">
            <v>No</v>
          </cell>
          <cell r="G295" t="str">
            <v>WADI_AL_QUNOOT</v>
          </cell>
          <cell r="H295" t="str">
            <v>Greenfield</v>
          </cell>
          <cell r="I295">
            <v>15</v>
          </cell>
          <cell r="J295" t="str">
            <v>Indoor</v>
          </cell>
          <cell r="K295">
            <v>23.891829999999999</v>
          </cell>
          <cell r="L295">
            <v>56.736069999999998</v>
          </cell>
          <cell r="M295" t="str">
            <v>AL BATINAH NORTH</v>
          </cell>
          <cell r="N295" t="str">
            <v>SAHAM</v>
          </cell>
          <cell r="O295" t="str">
            <v>Kanut</v>
          </cell>
        </row>
        <row r="296">
          <cell r="D296" t="str">
            <v>K0146</v>
          </cell>
          <cell r="E296" t="str">
            <v>OMDA1257</v>
          </cell>
          <cell r="F296" t="str">
            <v>No</v>
          </cell>
          <cell r="G296" t="str">
            <v>434073_NIZWA_HOSP_3G</v>
          </cell>
          <cell r="H296" t="str">
            <v>Rooftop</v>
          </cell>
          <cell r="I296">
            <v>6</v>
          </cell>
          <cell r="J296" t="str">
            <v>Indoor</v>
          </cell>
          <cell r="K296">
            <v>22.859870000000001</v>
          </cell>
          <cell r="L296">
            <v>57.522509999999997</v>
          </cell>
          <cell r="M296" t="str">
            <v>DAKHLIYAH</v>
          </cell>
          <cell r="N296" t="str">
            <v>NIZWA</v>
          </cell>
          <cell r="O296" t="str">
            <v>Nizwa</v>
          </cell>
        </row>
        <row r="297">
          <cell r="D297" t="str">
            <v>K0157</v>
          </cell>
          <cell r="E297" t="str">
            <v>OMDA2713</v>
          </cell>
          <cell r="F297" t="str">
            <v>No</v>
          </cell>
          <cell r="G297" t="str">
            <v>434903_NIZWA_ACADEMY</v>
          </cell>
          <cell r="H297" t="str">
            <v>Rooftop</v>
          </cell>
          <cell r="I297">
            <v>6</v>
          </cell>
          <cell r="J297" t="str">
            <v>Indoor</v>
          </cell>
          <cell r="K297">
            <v>22.898008300000001</v>
          </cell>
          <cell r="L297">
            <v>57.421729999999997</v>
          </cell>
          <cell r="M297" t="str">
            <v>DAKHLIYAH</v>
          </cell>
          <cell r="N297" t="str">
            <v>NIZWA</v>
          </cell>
          <cell r="O297" t="str">
            <v>Nizwa</v>
          </cell>
        </row>
        <row r="298">
          <cell r="D298" t="str">
            <v>K0144</v>
          </cell>
          <cell r="E298" t="str">
            <v>OMDA1258</v>
          </cell>
          <cell r="F298" t="str">
            <v>No</v>
          </cell>
          <cell r="G298" t="str">
            <v>434923_TAYMSA_FARM_3G</v>
          </cell>
          <cell r="H298" t="str">
            <v>Greenfield</v>
          </cell>
          <cell r="I298">
            <v>15</v>
          </cell>
          <cell r="J298" t="str">
            <v>Indoor</v>
          </cell>
          <cell r="K298">
            <v>22.822222</v>
          </cell>
          <cell r="L298">
            <v>57.484439999999999</v>
          </cell>
          <cell r="M298" t="str">
            <v>DAKHLIYAH</v>
          </cell>
          <cell r="N298" t="str">
            <v>NIZWA</v>
          </cell>
          <cell r="O298" t="str">
            <v>Nizwa</v>
          </cell>
        </row>
        <row r="299">
          <cell r="D299" t="str">
            <v>K0138</v>
          </cell>
          <cell r="E299" t="str">
            <v>OMDA0189</v>
          </cell>
          <cell r="F299" t="str">
            <v>No</v>
          </cell>
          <cell r="G299" t="str">
            <v>434933_ZUKAIT_MN_RD</v>
          </cell>
          <cell r="H299" t="str">
            <v>Greenfield</v>
          </cell>
          <cell r="I299">
            <v>30</v>
          </cell>
          <cell r="J299" t="str">
            <v>Indoor</v>
          </cell>
          <cell r="K299">
            <v>22.791229999999999</v>
          </cell>
          <cell r="L299">
            <v>57.678552000000003</v>
          </cell>
          <cell r="M299" t="str">
            <v>DAKHLIYAH</v>
          </cell>
          <cell r="N299" t="str">
            <v>MANAH</v>
          </cell>
          <cell r="O299" t="str">
            <v>Manah</v>
          </cell>
        </row>
        <row r="300">
          <cell r="D300" t="str">
            <v>K0143</v>
          </cell>
          <cell r="E300" t="str">
            <v>OMDA2003</v>
          </cell>
          <cell r="F300" t="str">
            <v>No</v>
          </cell>
          <cell r="G300" t="str">
            <v>438993_MUDAIBI</v>
          </cell>
          <cell r="H300" t="str">
            <v>Greenfield</v>
          </cell>
          <cell r="I300">
            <v>12</v>
          </cell>
          <cell r="J300" t="str">
            <v>Indoor</v>
          </cell>
          <cell r="K300">
            <v>22.784379999999999</v>
          </cell>
          <cell r="L300">
            <v>57.437089999999998</v>
          </cell>
          <cell r="M300" t="str">
            <v>DAKHLIYAH</v>
          </cell>
          <cell r="N300" t="str">
            <v>NIZWA</v>
          </cell>
          <cell r="O300" t="str">
            <v>Nizwa</v>
          </cell>
        </row>
        <row r="301">
          <cell r="D301" t="str">
            <v>K0141</v>
          </cell>
          <cell r="E301" t="str">
            <v>OMDA2370</v>
          </cell>
          <cell r="F301" t="str">
            <v>No</v>
          </cell>
          <cell r="G301" t="str">
            <v>440093_AL_FAIQAIN</v>
          </cell>
          <cell r="H301" t="str">
            <v>Greenfield</v>
          </cell>
          <cell r="I301">
            <v>30</v>
          </cell>
          <cell r="J301" t="str">
            <v>Indoor</v>
          </cell>
          <cell r="K301">
            <v>22.805040000000002</v>
          </cell>
          <cell r="L301">
            <v>57.611550000000001</v>
          </cell>
          <cell r="M301" t="str">
            <v>DAKHLIYAH</v>
          </cell>
          <cell r="N301" t="str">
            <v>MANAH</v>
          </cell>
          <cell r="O301" t="str">
            <v>Manah</v>
          </cell>
        </row>
        <row r="302">
          <cell r="D302" t="str">
            <v>K0140</v>
          </cell>
          <cell r="E302" t="str">
            <v>OMDA0557</v>
          </cell>
          <cell r="F302" t="str">
            <v>No</v>
          </cell>
          <cell r="G302" t="str">
            <v>440103_AL_MAAMAD</v>
          </cell>
          <cell r="H302" t="str">
            <v>Greenfield</v>
          </cell>
          <cell r="I302">
            <v>35</v>
          </cell>
          <cell r="J302" t="str">
            <v>Indoor</v>
          </cell>
          <cell r="K302">
            <v>22.801725000000001</v>
          </cell>
          <cell r="L302">
            <v>57.576202000000002</v>
          </cell>
          <cell r="M302" t="str">
            <v>DAKHLIYAH</v>
          </cell>
          <cell r="N302" t="str">
            <v>MANAH</v>
          </cell>
          <cell r="O302" t="str">
            <v>Manah</v>
          </cell>
        </row>
        <row r="303">
          <cell r="D303" t="str">
            <v>K0134</v>
          </cell>
          <cell r="E303" t="str">
            <v>OMDA0190</v>
          </cell>
          <cell r="F303" t="str">
            <v>Yes</v>
          </cell>
          <cell r="G303" t="str">
            <v>442363_IZZ</v>
          </cell>
          <cell r="H303" t="str">
            <v>Greenfield</v>
          </cell>
          <cell r="I303">
            <v>30</v>
          </cell>
          <cell r="J303" t="str">
            <v>Indoor</v>
          </cell>
          <cell r="K303">
            <v>22.722249999999999</v>
          </cell>
          <cell r="L303">
            <v>57.553981999999998</v>
          </cell>
          <cell r="M303" t="str">
            <v>DAKHLIYAH</v>
          </cell>
          <cell r="N303" t="str">
            <v>MANAH</v>
          </cell>
          <cell r="O303" t="str">
            <v>IZZ</v>
          </cell>
        </row>
        <row r="304">
          <cell r="D304" t="str">
            <v>K0154</v>
          </cell>
          <cell r="E304" t="str">
            <v>OMDA2896</v>
          </cell>
          <cell r="F304" t="str">
            <v>No</v>
          </cell>
          <cell r="G304" t="str">
            <v>444263_ROP_ACADEMY</v>
          </cell>
          <cell r="H304" t="str">
            <v>Greenfield</v>
          </cell>
          <cell r="I304">
            <v>6</v>
          </cell>
          <cell r="J304" t="str">
            <v>Indoor</v>
          </cell>
          <cell r="K304" t="str">
            <v>22.8896538</v>
          </cell>
          <cell r="L304" t="str">
            <v>57.4145596</v>
          </cell>
          <cell r="M304" t="str">
            <v>DAKHLIYAH</v>
          </cell>
          <cell r="N304" t="str">
            <v>NIZWA</v>
          </cell>
          <cell r="O304" t="str">
            <v>Nizwa</v>
          </cell>
        </row>
        <row r="305">
          <cell r="D305" t="str">
            <v>K0023</v>
          </cell>
          <cell r="E305" t="str">
            <v>OMDA0191</v>
          </cell>
          <cell r="F305" t="str">
            <v>No</v>
          </cell>
          <cell r="G305" t="str">
            <v>446023_MANAH</v>
          </cell>
          <cell r="H305" t="str">
            <v>Greenfield</v>
          </cell>
          <cell r="I305">
            <v>24</v>
          </cell>
          <cell r="J305" t="str">
            <v>Indoor</v>
          </cell>
          <cell r="K305">
            <v>22.790465999999999</v>
          </cell>
          <cell r="L305">
            <v>57.610616</v>
          </cell>
          <cell r="M305" t="str">
            <v>DAKHLIYAH</v>
          </cell>
          <cell r="N305" t="str">
            <v>MANAH</v>
          </cell>
          <cell r="O305" t="str">
            <v>Manah</v>
          </cell>
        </row>
        <row r="306">
          <cell r="D306" t="str">
            <v>K0022</v>
          </cell>
          <cell r="E306" t="str">
            <v>OMDA2004</v>
          </cell>
          <cell r="F306" t="str">
            <v>No</v>
          </cell>
          <cell r="G306" t="str">
            <v>446213_IZZ_TX</v>
          </cell>
          <cell r="H306" t="str">
            <v>Greenfield</v>
          </cell>
          <cell r="I306">
            <v>70.3</v>
          </cell>
          <cell r="J306" t="str">
            <v>Indoor</v>
          </cell>
          <cell r="K306">
            <v>22.711510000000001</v>
          </cell>
          <cell r="L306">
            <v>57.575510000000001</v>
          </cell>
          <cell r="M306" t="str">
            <v>DAKHLIYAH</v>
          </cell>
          <cell r="N306" t="str">
            <v>MANAH</v>
          </cell>
          <cell r="O306" t="str">
            <v>IZZ</v>
          </cell>
        </row>
        <row r="307">
          <cell r="D307" t="str">
            <v>K0025</v>
          </cell>
          <cell r="E307" t="str">
            <v>OMDA0558</v>
          </cell>
          <cell r="F307" t="str">
            <v>Yes</v>
          </cell>
          <cell r="G307" t="str">
            <v>446453_KARSHA_3G</v>
          </cell>
          <cell r="H307" t="str">
            <v>Greenfield</v>
          </cell>
          <cell r="I307">
            <v>50</v>
          </cell>
          <cell r="J307" t="str">
            <v>Indoor</v>
          </cell>
          <cell r="K307">
            <v>22.831219000000001</v>
          </cell>
          <cell r="L307">
            <v>57.544559999999997</v>
          </cell>
          <cell r="M307" t="str">
            <v>DAKHLIYAH</v>
          </cell>
          <cell r="N307" t="str">
            <v>NIZWA</v>
          </cell>
          <cell r="O307" t="str">
            <v>Nizwa</v>
          </cell>
        </row>
        <row r="308">
          <cell r="D308" t="str">
            <v>K0142</v>
          </cell>
          <cell r="E308" t="str">
            <v>OMDA1641</v>
          </cell>
          <cell r="F308" t="str">
            <v>No</v>
          </cell>
          <cell r="G308" t="str">
            <v>446803_AL_MUATAMER</v>
          </cell>
          <cell r="H308" t="str">
            <v>Greenfield</v>
          </cell>
          <cell r="I308">
            <v>40</v>
          </cell>
          <cell r="J308" t="str">
            <v>Indoor</v>
          </cell>
          <cell r="K308">
            <v>22.781169999999999</v>
          </cell>
          <cell r="L308">
            <v>57.469619999999999</v>
          </cell>
          <cell r="M308" t="str">
            <v>DAKHLIYAH</v>
          </cell>
          <cell r="N308" t="str">
            <v>NIZWA</v>
          </cell>
          <cell r="O308" t="str">
            <v>Nizwa</v>
          </cell>
        </row>
        <row r="309">
          <cell r="D309" t="str">
            <v>K0139</v>
          </cell>
          <cell r="E309" t="str">
            <v>OMDA1642</v>
          </cell>
          <cell r="F309" t="str">
            <v>No</v>
          </cell>
          <cell r="G309" t="str">
            <v>446813_MANAH_2</v>
          </cell>
          <cell r="H309" t="str">
            <v>Greenfield</v>
          </cell>
          <cell r="I309">
            <v>40</v>
          </cell>
          <cell r="J309" t="str">
            <v>Indoor</v>
          </cell>
          <cell r="K309">
            <v>22.794329999999999</v>
          </cell>
          <cell r="L309">
            <v>57.595925999999999</v>
          </cell>
          <cell r="M309" t="str">
            <v>DAKHLIYAH</v>
          </cell>
          <cell r="N309" t="str">
            <v>MANAH</v>
          </cell>
          <cell r="O309" t="str">
            <v>Manah</v>
          </cell>
        </row>
        <row r="310">
          <cell r="D310" t="str">
            <v>K0494</v>
          </cell>
          <cell r="E310" t="str">
            <v>OMDA2371</v>
          </cell>
          <cell r="F310" t="str">
            <v>No</v>
          </cell>
          <cell r="G310" t="str">
            <v>ALMUAAIMER</v>
          </cell>
          <cell r="H310" t="str">
            <v>Greenfield</v>
          </cell>
          <cell r="I310">
            <v>20</v>
          </cell>
          <cell r="J310" t="str">
            <v>Indoor</v>
          </cell>
          <cell r="K310">
            <v>22.823333999999999</v>
          </cell>
          <cell r="L310">
            <v>57.534618999999999</v>
          </cell>
          <cell r="M310" t="str">
            <v>DAKHLIYAH</v>
          </cell>
          <cell r="N310" t="str">
            <v>NIZWA</v>
          </cell>
          <cell r="O310" t="str">
            <v>Karsha</v>
          </cell>
        </row>
        <row r="311">
          <cell r="D311" t="str">
            <v>K0417</v>
          </cell>
          <cell r="E311" t="str">
            <v>OMDA1643</v>
          </cell>
          <cell r="F311" t="str">
            <v>No</v>
          </cell>
          <cell r="G311" t="str">
            <v>KARSHA INDUSTRIAL</v>
          </cell>
          <cell r="H311" t="str">
            <v>Rooftop</v>
          </cell>
          <cell r="I311">
            <v>6</v>
          </cell>
          <cell r="J311" t="str">
            <v>Indoor</v>
          </cell>
          <cell r="K311">
            <v>22.842670699999999</v>
          </cell>
          <cell r="L311">
            <v>57.545624599999996</v>
          </cell>
          <cell r="M311" t="str">
            <v>DAKHLIYAH</v>
          </cell>
          <cell r="N311" t="str">
            <v>NIZWA</v>
          </cell>
          <cell r="O311" t="str">
            <v>Nizwa</v>
          </cell>
        </row>
        <row r="312">
          <cell r="D312" t="str">
            <v>K0518</v>
          </cell>
          <cell r="E312" t="str">
            <v>OMDA0192</v>
          </cell>
          <cell r="F312" t="str">
            <v>No</v>
          </cell>
          <cell r="G312" t="str">
            <v>Manah_Minister_Farm_House</v>
          </cell>
          <cell r="H312" t="str">
            <v>Rooftop</v>
          </cell>
          <cell r="I312">
            <v>6</v>
          </cell>
          <cell r="J312" t="str">
            <v>Outdoor</v>
          </cell>
          <cell r="K312">
            <v>22.768556</v>
          </cell>
          <cell r="L312">
            <v>57.641333000000003</v>
          </cell>
          <cell r="M312" t="str">
            <v>DAKHLIYAH</v>
          </cell>
          <cell r="N312" t="str">
            <v>MANAH</v>
          </cell>
          <cell r="O312" t="str">
            <v>Manah</v>
          </cell>
        </row>
        <row r="313">
          <cell r="D313" t="str">
            <v>K0443</v>
          </cell>
          <cell r="E313" t="str">
            <v>OMDA2714</v>
          </cell>
          <cell r="F313" t="str">
            <v>No</v>
          </cell>
          <cell r="G313" t="str">
            <v>MANAH3</v>
          </cell>
          <cell r="H313" t="str">
            <v>Greenfield</v>
          </cell>
          <cell r="I313">
            <v>30</v>
          </cell>
          <cell r="J313" t="str">
            <v>Indoor</v>
          </cell>
          <cell r="K313">
            <v>22.777394999999999</v>
          </cell>
          <cell r="L313">
            <v>57.610118999999997</v>
          </cell>
          <cell r="M313" t="str">
            <v>DAKHLIYAH</v>
          </cell>
          <cell r="N313" t="str">
            <v>MANAH</v>
          </cell>
          <cell r="O313" t="str">
            <v>Manah</v>
          </cell>
        </row>
        <row r="314">
          <cell r="D314" t="str">
            <v>Q0417</v>
          </cell>
          <cell r="E314" t="str">
            <v>OMSN2715</v>
          </cell>
          <cell r="F314" t="str">
            <v>No</v>
          </cell>
          <cell r="G314" t="str">
            <v>031345_HAIL-ALKAFOF</v>
          </cell>
          <cell r="H314" t="str">
            <v>Rooftop</v>
          </cell>
          <cell r="I314">
            <v>6</v>
          </cell>
          <cell r="J314" t="str">
            <v>Outdoor</v>
          </cell>
          <cell r="K314">
            <v>22.996867000000002</v>
          </cell>
          <cell r="L314">
            <v>58.881419000000001</v>
          </cell>
          <cell r="M314" t="str">
            <v>ASH SHARQIYAH NORTH</v>
          </cell>
          <cell r="N314" t="str">
            <v>DAMA WA AT TAIYIN</v>
          </cell>
          <cell r="O314" t="str">
            <v>Wadi Tain</v>
          </cell>
        </row>
        <row r="315">
          <cell r="D315" t="str">
            <v>K0179</v>
          </cell>
          <cell r="E315" t="str">
            <v>OMDA0559</v>
          </cell>
          <cell r="F315" t="str">
            <v>No</v>
          </cell>
          <cell r="G315" t="str">
            <v>431833_WADI_SAQT</v>
          </cell>
          <cell r="H315" t="str">
            <v>Greenfield</v>
          </cell>
          <cell r="I315">
            <v>30</v>
          </cell>
          <cell r="J315" t="str">
            <v>Indoor</v>
          </cell>
          <cell r="K315">
            <v>23.043333700000002</v>
          </cell>
          <cell r="L315">
            <v>58.089171999999998</v>
          </cell>
          <cell r="M315" t="str">
            <v>DAKHLIYAH</v>
          </cell>
          <cell r="N315" t="str">
            <v>SAMAIL</v>
          </cell>
          <cell r="O315" t="str">
            <v>Jarda</v>
          </cell>
        </row>
        <row r="316">
          <cell r="D316" t="str">
            <v>K0193</v>
          </cell>
          <cell r="E316" t="str">
            <v>OMDA0193</v>
          </cell>
          <cell r="F316" t="str">
            <v>No</v>
          </cell>
          <cell r="G316" t="str">
            <v>431863_SUMRA</v>
          </cell>
          <cell r="H316" t="str">
            <v>Greenfield</v>
          </cell>
          <cell r="I316">
            <v>21</v>
          </cell>
          <cell r="J316" t="str">
            <v>Indoor</v>
          </cell>
          <cell r="K316">
            <v>23.086203000000001</v>
          </cell>
          <cell r="L316">
            <v>58.117587</v>
          </cell>
          <cell r="M316" t="str">
            <v>DAKHLIYAH</v>
          </cell>
          <cell r="N316" t="str">
            <v>SAMAIL</v>
          </cell>
          <cell r="O316" t="str">
            <v>Jarda</v>
          </cell>
        </row>
        <row r="317">
          <cell r="D317" t="str">
            <v>Q0177</v>
          </cell>
          <cell r="E317" t="str">
            <v>OMSN0560</v>
          </cell>
          <cell r="F317" t="str">
            <v>No</v>
          </cell>
          <cell r="G317" t="str">
            <v>431903_MAIDEN</v>
          </cell>
          <cell r="H317" t="str">
            <v>Greenfield</v>
          </cell>
          <cell r="I317">
            <v>20</v>
          </cell>
          <cell r="J317" t="str">
            <v>Indoor</v>
          </cell>
          <cell r="K317">
            <v>22.965195999999999</v>
          </cell>
          <cell r="L317">
            <v>58.243720000000003</v>
          </cell>
          <cell r="M317" t="str">
            <v>ASH SHARQIYAH NORTH</v>
          </cell>
          <cell r="N317" t="str">
            <v>AL MUDAYBI</v>
          </cell>
          <cell r="O317" t="str">
            <v>Jarda</v>
          </cell>
        </row>
        <row r="318">
          <cell r="D318" t="str">
            <v>Q0078</v>
          </cell>
          <cell r="E318" t="str">
            <v>OMSN2716</v>
          </cell>
          <cell r="F318" t="str">
            <v>No</v>
          </cell>
          <cell r="G318" t="str">
            <v>530793_WADI_NAAM</v>
          </cell>
          <cell r="H318" t="str">
            <v>Greenfield</v>
          </cell>
          <cell r="I318">
            <v>15</v>
          </cell>
          <cell r="J318" t="str">
            <v>Indoor</v>
          </cell>
          <cell r="K318">
            <v>22.738735999999999</v>
          </cell>
          <cell r="L318">
            <v>58.675128999999998</v>
          </cell>
          <cell r="M318" t="str">
            <v>ASH SHARQIYAH NORTH</v>
          </cell>
          <cell r="N318" t="str">
            <v>IBRA</v>
          </cell>
          <cell r="O318" t="str">
            <v>Ibra</v>
          </cell>
        </row>
        <row r="319">
          <cell r="D319" t="str">
            <v>Q0095</v>
          </cell>
          <cell r="E319" t="str">
            <v>OMSN2717</v>
          </cell>
          <cell r="F319" t="str">
            <v>No</v>
          </cell>
          <cell r="G319" t="str">
            <v>531623_AL_KABA_U900</v>
          </cell>
          <cell r="H319" t="str">
            <v>Greenfield</v>
          </cell>
          <cell r="I319">
            <v>30</v>
          </cell>
          <cell r="J319" t="str">
            <v>Indoor</v>
          </cell>
          <cell r="K319">
            <v>22.977202999999999</v>
          </cell>
          <cell r="L319">
            <v>58.794431000000003</v>
          </cell>
          <cell r="M319" t="str">
            <v>ASH SHARQIYAH NORTH</v>
          </cell>
          <cell r="N319" t="str">
            <v>DAMA WA AT TAIYIN</v>
          </cell>
          <cell r="O319" t="str">
            <v>Wadi Taiyyin</v>
          </cell>
        </row>
        <row r="320">
          <cell r="D320" t="str">
            <v>Q0094</v>
          </cell>
          <cell r="E320" t="str">
            <v>OMSN2718</v>
          </cell>
          <cell r="F320" t="str">
            <v>No</v>
          </cell>
          <cell r="G320" t="str">
            <v>531633_HARA</v>
          </cell>
          <cell r="H320" t="str">
            <v>Greenfield</v>
          </cell>
          <cell r="I320">
            <v>15</v>
          </cell>
          <cell r="J320" t="str">
            <v>Indoor</v>
          </cell>
          <cell r="K320">
            <v>22.972314000000001</v>
          </cell>
          <cell r="L320">
            <v>58.556432999999998</v>
          </cell>
          <cell r="M320" t="str">
            <v>ASH SHARQIYAH NORTH</v>
          </cell>
          <cell r="N320" t="str">
            <v>DAMA WA AT TAIYIN</v>
          </cell>
          <cell r="O320" t="str">
            <v>Dima Wa At</v>
          </cell>
        </row>
        <row r="321">
          <cell r="D321" t="str">
            <v>Q0104</v>
          </cell>
          <cell r="E321" t="str">
            <v>OMSN0915</v>
          </cell>
          <cell r="F321" t="str">
            <v>No</v>
          </cell>
          <cell r="G321" t="str">
            <v>531813_AQDAH</v>
          </cell>
          <cell r="H321" t="str">
            <v>Greenfield</v>
          </cell>
          <cell r="I321">
            <v>30</v>
          </cell>
          <cell r="J321" t="str">
            <v>Indoor</v>
          </cell>
          <cell r="K321">
            <v>23.0761</v>
          </cell>
          <cell r="L321">
            <v>58.570630000000001</v>
          </cell>
          <cell r="M321" t="str">
            <v>ASH SHARQIYAH NORTH</v>
          </cell>
          <cell r="N321" t="str">
            <v>DAMA WA AT TAIYIN</v>
          </cell>
          <cell r="O321" t="str">
            <v>Mahlah</v>
          </cell>
        </row>
        <row r="322">
          <cell r="D322" t="str">
            <v>Q0067</v>
          </cell>
          <cell r="E322" t="str">
            <v>OMSN0916</v>
          </cell>
          <cell r="F322" t="str">
            <v>No</v>
          </cell>
          <cell r="G322" t="str">
            <v>531853_MUQHAIFA</v>
          </cell>
          <cell r="H322" t="str">
            <v>Greenfield</v>
          </cell>
          <cell r="I322">
            <v>40</v>
          </cell>
          <cell r="J322" t="str">
            <v>Indoor</v>
          </cell>
          <cell r="K322">
            <v>23.012309999999999</v>
          </cell>
          <cell r="L322">
            <v>58.218997999999999</v>
          </cell>
          <cell r="M322" t="str">
            <v>ASH SHARQIYAH NORTH</v>
          </cell>
          <cell r="N322" t="str">
            <v>AL MUDAYBI</v>
          </cell>
          <cell r="O322" t="str">
            <v>Jarda</v>
          </cell>
        </row>
        <row r="323">
          <cell r="D323" t="str">
            <v>Q0008</v>
          </cell>
          <cell r="E323" t="str">
            <v>OMSN0917</v>
          </cell>
          <cell r="F323" t="str">
            <v>Yes</v>
          </cell>
          <cell r="G323" t="str">
            <v>535303_MEHLAH_3G</v>
          </cell>
          <cell r="H323" t="str">
            <v>Greenfield</v>
          </cell>
          <cell r="I323">
            <v>40</v>
          </cell>
          <cell r="J323" t="str">
            <v>Indoor</v>
          </cell>
          <cell r="K323">
            <v>23.039949</v>
          </cell>
          <cell r="L323">
            <v>58.602077000000001</v>
          </cell>
          <cell r="M323" t="str">
            <v>ASH SHARQIYAH NORTH</v>
          </cell>
          <cell r="N323" t="str">
            <v>DAMA WA AT TAIYIN</v>
          </cell>
          <cell r="O323" t="str">
            <v>Dima Wa At</v>
          </cell>
        </row>
        <row r="324">
          <cell r="D324" t="str">
            <v>Q0070</v>
          </cell>
          <cell r="E324" t="str">
            <v>OMSN2372</v>
          </cell>
          <cell r="F324" t="str">
            <v>No</v>
          </cell>
          <cell r="G324" t="str">
            <v>535493_BAAD_3G</v>
          </cell>
          <cell r="H324" t="str">
            <v>Greenfield</v>
          </cell>
          <cell r="I324">
            <v>30</v>
          </cell>
          <cell r="J324" t="str">
            <v>Indoor</v>
          </cell>
          <cell r="K324">
            <v>23.097076000000001</v>
          </cell>
          <cell r="L324">
            <v>58.356169999999999</v>
          </cell>
          <cell r="M324" t="str">
            <v>ASH SHARQIYAH NORTH</v>
          </cell>
          <cell r="N324" t="str">
            <v>DAMA WA AT TAIYIN</v>
          </cell>
          <cell r="O324" t="str">
            <v>Wadi Tain</v>
          </cell>
        </row>
        <row r="325">
          <cell r="D325" t="str">
            <v>Q0092</v>
          </cell>
          <cell r="E325" t="str">
            <v>OMSN1260</v>
          </cell>
          <cell r="F325" t="str">
            <v>No</v>
          </cell>
          <cell r="G325" t="str">
            <v>535543_ISMIYAH</v>
          </cell>
          <cell r="H325" t="str">
            <v>Greenfield</v>
          </cell>
          <cell r="I325">
            <v>30</v>
          </cell>
          <cell r="J325" t="str">
            <v>Indoor</v>
          </cell>
          <cell r="K325">
            <v>22.912279999999999</v>
          </cell>
          <cell r="L325">
            <v>58.879939999999998</v>
          </cell>
          <cell r="M325" t="str">
            <v>ASH SHARQIYAH NORTH</v>
          </cell>
          <cell r="N325" t="str">
            <v>DAMA WA AT TAIYIN</v>
          </cell>
          <cell r="O325" t="str">
            <v>Wadi Taiyyin</v>
          </cell>
        </row>
        <row r="326">
          <cell r="D326" t="str">
            <v>Q0106</v>
          </cell>
          <cell r="E326" t="str">
            <v>OMSN1644</v>
          </cell>
          <cell r="F326" t="str">
            <v>No</v>
          </cell>
          <cell r="G326" t="str">
            <v>535553_ASSABAL</v>
          </cell>
          <cell r="H326" t="str">
            <v>Greenfield</v>
          </cell>
          <cell r="I326">
            <v>35</v>
          </cell>
          <cell r="J326" t="str">
            <v>Indoor</v>
          </cell>
          <cell r="K326">
            <v>23.118880000000001</v>
          </cell>
          <cell r="L326">
            <v>58.528829999999999</v>
          </cell>
          <cell r="M326" t="str">
            <v>ASH SHARQIYAH NORTH</v>
          </cell>
          <cell r="N326" t="str">
            <v>DAMA WA AT TAIYIN</v>
          </cell>
          <cell r="O326" t="str">
            <v>Mehlah</v>
          </cell>
        </row>
        <row r="327">
          <cell r="D327" t="str">
            <v>Q0096</v>
          </cell>
          <cell r="E327" t="str">
            <v>OMSN1261</v>
          </cell>
          <cell r="F327" t="str">
            <v>No</v>
          </cell>
          <cell r="G327" t="str">
            <v>535573_QUTAYFI</v>
          </cell>
          <cell r="H327" t="str">
            <v>Greenfield</v>
          </cell>
          <cell r="I327">
            <v>30</v>
          </cell>
          <cell r="J327" t="str">
            <v>Indoor</v>
          </cell>
          <cell r="K327">
            <v>22.979749999999999</v>
          </cell>
          <cell r="L327">
            <v>58.5169</v>
          </cell>
          <cell r="M327" t="str">
            <v>ASH SHARQIYAH NORTH</v>
          </cell>
          <cell r="N327" t="str">
            <v>DAMA WA AT TAIYIN</v>
          </cell>
          <cell r="O327" t="str">
            <v>Dima Wa At</v>
          </cell>
        </row>
        <row r="328">
          <cell r="D328" t="str">
            <v>Q0098</v>
          </cell>
          <cell r="E328" t="str">
            <v>OMSN1645</v>
          </cell>
          <cell r="F328" t="str">
            <v>No</v>
          </cell>
          <cell r="G328" t="str">
            <v>535593_HADHAM</v>
          </cell>
          <cell r="H328" t="str">
            <v>Greenfield</v>
          </cell>
          <cell r="I328">
            <v>20</v>
          </cell>
          <cell r="J328" t="str">
            <v>Indoor</v>
          </cell>
          <cell r="K328">
            <v>22.993701000000001</v>
          </cell>
          <cell r="L328">
            <v>58.476056</v>
          </cell>
          <cell r="M328" t="str">
            <v>ASH SHARQIYAH NORTH</v>
          </cell>
          <cell r="N328" t="str">
            <v>DAMA WA AT TAIYIN</v>
          </cell>
          <cell r="O328" t="str">
            <v>Dima Wa At</v>
          </cell>
        </row>
        <row r="329">
          <cell r="D329" t="str">
            <v>Q0100</v>
          </cell>
          <cell r="E329" t="str">
            <v>OMSN2005</v>
          </cell>
          <cell r="F329" t="str">
            <v>No</v>
          </cell>
          <cell r="G329" t="str">
            <v>535943_GHUBAIRAH</v>
          </cell>
          <cell r="H329" t="str">
            <v>Greenfield</v>
          </cell>
          <cell r="I329">
            <v>15</v>
          </cell>
          <cell r="J329" t="str">
            <v>Indoor</v>
          </cell>
          <cell r="K329">
            <v>23.026941999999998</v>
          </cell>
          <cell r="L329">
            <v>58.580108000000003</v>
          </cell>
          <cell r="M329" t="str">
            <v>ASH SHARQIYAH NORTH</v>
          </cell>
          <cell r="N329" t="str">
            <v>DAMA WA AT TAIYIN</v>
          </cell>
          <cell r="O329" t="str">
            <v>Mahlah</v>
          </cell>
        </row>
        <row r="330">
          <cell r="D330" t="str">
            <v>Q0076</v>
          </cell>
          <cell r="E330" t="str">
            <v>OMSN2731</v>
          </cell>
          <cell r="F330" t="str">
            <v>No</v>
          </cell>
          <cell r="G330" t="str">
            <v>538543_AL_MUATARED</v>
          </cell>
          <cell r="H330" t="str">
            <v>Greenfield</v>
          </cell>
          <cell r="I330">
            <v>30</v>
          </cell>
          <cell r="J330" t="str">
            <v>Indoor</v>
          </cell>
          <cell r="K330">
            <v>22.726154000000001</v>
          </cell>
          <cell r="L330">
            <v>58.654525</v>
          </cell>
          <cell r="M330" t="str">
            <v>ASH SHARQIYAH NORTH</v>
          </cell>
          <cell r="N330" t="str">
            <v>IBRA</v>
          </cell>
          <cell r="O330" t="str">
            <v>Ibra</v>
          </cell>
        </row>
        <row r="331">
          <cell r="D331" t="str">
            <v>Q0077</v>
          </cell>
          <cell r="E331" t="str">
            <v>OMSN1272</v>
          </cell>
          <cell r="F331" t="str">
            <v>No</v>
          </cell>
          <cell r="G331" t="str">
            <v>538953_AN_NABA</v>
          </cell>
          <cell r="H331" t="str">
            <v>Greenfield</v>
          </cell>
          <cell r="I331">
            <v>30</v>
          </cell>
          <cell r="J331" t="str">
            <v>Indoor</v>
          </cell>
          <cell r="K331">
            <v>22.737124999999999</v>
          </cell>
          <cell r="L331">
            <v>58.693579</v>
          </cell>
          <cell r="M331" t="str">
            <v>ASH SHARQIYAH NORTH</v>
          </cell>
          <cell r="N331" t="str">
            <v>IBRA</v>
          </cell>
          <cell r="O331" t="str">
            <v>Ibra</v>
          </cell>
        </row>
        <row r="332">
          <cell r="D332" t="str">
            <v>Q0102</v>
          </cell>
          <cell r="E332" t="str">
            <v>OMSN0576</v>
          </cell>
          <cell r="F332" t="str">
            <v>No</v>
          </cell>
          <cell r="G332" t="str">
            <v>540403_AL_MISFAH</v>
          </cell>
          <cell r="H332" t="str">
            <v>Greenfield</v>
          </cell>
          <cell r="I332">
            <v>6</v>
          </cell>
          <cell r="J332" t="str">
            <v>Indoor</v>
          </cell>
          <cell r="K332">
            <v>23.046520999999998</v>
          </cell>
          <cell r="L332">
            <v>58.513215000000002</v>
          </cell>
          <cell r="M332" t="str">
            <v>ASH SHARQIYAH NORTH</v>
          </cell>
          <cell r="N332" t="str">
            <v>DAMA WA AT TAIYIN</v>
          </cell>
          <cell r="O332" t="str">
            <v>Mehlah</v>
          </cell>
        </row>
        <row r="333">
          <cell r="D333" t="str">
            <v>Q0105</v>
          </cell>
          <cell r="E333" t="str">
            <v>OMSN2388</v>
          </cell>
          <cell r="F333" t="str">
            <v>No</v>
          </cell>
          <cell r="G333" t="str">
            <v>540443_HEDA</v>
          </cell>
          <cell r="H333" t="str">
            <v>Greenfield</v>
          </cell>
          <cell r="I333">
            <v>20</v>
          </cell>
          <cell r="J333" t="str">
            <v>Indoor</v>
          </cell>
          <cell r="K333">
            <v>23.098402</v>
          </cell>
          <cell r="L333">
            <v>58.574311000000002</v>
          </cell>
          <cell r="M333" t="str">
            <v>ASH SHARQIYAH NORTH</v>
          </cell>
          <cell r="N333" t="str">
            <v>DAMA WA AT TAIYIN</v>
          </cell>
          <cell r="O333" t="str">
            <v>Wadi Taiyyin</v>
          </cell>
        </row>
        <row r="334">
          <cell r="D334" t="str">
            <v>Q0101</v>
          </cell>
          <cell r="E334" t="str">
            <v>OMSN0577</v>
          </cell>
          <cell r="F334" t="str">
            <v>No</v>
          </cell>
          <cell r="G334" t="str">
            <v>540453_BIYAD</v>
          </cell>
          <cell r="H334" t="str">
            <v>Greenfield</v>
          </cell>
          <cell r="I334">
            <v>30</v>
          </cell>
          <cell r="J334" t="str">
            <v>Indoor</v>
          </cell>
          <cell r="K334">
            <v>23.04288</v>
          </cell>
          <cell r="L334">
            <v>58.662899000000003</v>
          </cell>
          <cell r="M334" t="str">
            <v>ASH SHARQIYAH NORTH</v>
          </cell>
          <cell r="N334" t="str">
            <v>DAMA WA AT TAIYIN</v>
          </cell>
          <cell r="O334" t="str">
            <v>Wadi Taiyyin</v>
          </cell>
        </row>
        <row r="335">
          <cell r="D335" t="str">
            <v>Q0107</v>
          </cell>
          <cell r="E335" t="str">
            <v>OMSN1273</v>
          </cell>
          <cell r="F335" t="str">
            <v>No</v>
          </cell>
          <cell r="G335" t="str">
            <v>540463_GHAYADHA</v>
          </cell>
          <cell r="H335" t="str">
            <v>Greenfield</v>
          </cell>
          <cell r="I335">
            <v>30</v>
          </cell>
          <cell r="J335" t="str">
            <v>Indoor</v>
          </cell>
          <cell r="K335">
            <v>23.120950000000001</v>
          </cell>
          <cell r="L335">
            <v>58.470269999999999</v>
          </cell>
          <cell r="M335" t="str">
            <v>ASH SHARQIYAH NORTH</v>
          </cell>
          <cell r="N335" t="str">
            <v>DAMA WA AT TAIYIN</v>
          </cell>
          <cell r="O335" t="str">
            <v>Wadi Taiyyin</v>
          </cell>
        </row>
        <row r="336">
          <cell r="D336" t="str">
            <v>Q0127</v>
          </cell>
          <cell r="E336" t="str">
            <v>OMSN2016</v>
          </cell>
          <cell r="F336" t="str">
            <v>No</v>
          </cell>
          <cell r="G336" t="str">
            <v>540473_QAFIFA_RD</v>
          </cell>
          <cell r="H336" t="str">
            <v>Greenfield</v>
          </cell>
          <cell r="I336">
            <v>10</v>
          </cell>
          <cell r="J336" t="str">
            <v>Indoor</v>
          </cell>
          <cell r="K336">
            <v>22.844639999999998</v>
          </cell>
          <cell r="L336">
            <v>58.344479999999997</v>
          </cell>
          <cell r="M336" t="str">
            <v>ASH SHARQIYAH NORTH</v>
          </cell>
          <cell r="N336" t="str">
            <v>IBRA</v>
          </cell>
          <cell r="O336" t="str">
            <v>Ibra</v>
          </cell>
        </row>
        <row r="337">
          <cell r="D337" t="str">
            <v>Q0128</v>
          </cell>
          <cell r="E337" t="str">
            <v>OMSN2992</v>
          </cell>
          <cell r="F337" t="str">
            <v>No</v>
          </cell>
          <cell r="G337" t="str">
            <v>540563_QAFIFAH</v>
          </cell>
          <cell r="H337" t="str">
            <v>Greenfield</v>
          </cell>
          <cell r="I337">
            <v>15</v>
          </cell>
          <cell r="J337" t="str">
            <v>Indoor</v>
          </cell>
          <cell r="K337" t="str">
            <v>22.8632078</v>
          </cell>
          <cell r="L337" t="str">
            <v>58.4518777</v>
          </cell>
          <cell r="M337" t="str">
            <v>ASH SHARQIYAH NORTH</v>
          </cell>
          <cell r="N337" t="str">
            <v>IBRA</v>
          </cell>
          <cell r="O337" t="str">
            <v>Ibra</v>
          </cell>
        </row>
        <row r="338">
          <cell r="D338" t="str">
            <v>Q0099</v>
          </cell>
          <cell r="E338" t="str">
            <v>OMSN0578</v>
          </cell>
          <cell r="F338" t="str">
            <v>No</v>
          </cell>
          <cell r="G338" t="str">
            <v>540583_GHUBRIT_TAM</v>
          </cell>
          <cell r="H338" t="str">
            <v>Greenfield</v>
          </cell>
          <cell r="I338">
            <v>20</v>
          </cell>
          <cell r="J338" t="str">
            <v>Indoor</v>
          </cell>
          <cell r="K338">
            <v>23.01793</v>
          </cell>
          <cell r="L338">
            <v>58.739620000000002</v>
          </cell>
          <cell r="M338" t="str">
            <v>ASH SHARQIYAH NORTH</v>
          </cell>
          <cell r="N338" t="str">
            <v>DAMA WA AT TAIYIN</v>
          </cell>
          <cell r="O338" t="str">
            <v>Wadi Taiyyin</v>
          </cell>
        </row>
        <row r="339">
          <cell r="D339" t="str">
            <v>Q0080</v>
          </cell>
          <cell r="E339" t="str">
            <v>OMSN0213</v>
          </cell>
          <cell r="F339" t="str">
            <v>No</v>
          </cell>
          <cell r="G339" t="str">
            <v>541233_SARAM</v>
          </cell>
          <cell r="H339" t="str">
            <v>Greenfield</v>
          </cell>
          <cell r="I339">
            <v>30</v>
          </cell>
          <cell r="J339" t="str">
            <v>Indoor</v>
          </cell>
          <cell r="K339">
            <v>22.766772</v>
          </cell>
          <cell r="L339">
            <v>58.677039000000001</v>
          </cell>
          <cell r="M339" t="str">
            <v>ASH SHARQIYAH NORTH</v>
          </cell>
          <cell r="N339" t="str">
            <v>IBRA</v>
          </cell>
          <cell r="O339" t="str">
            <v>Wadi Naam</v>
          </cell>
        </row>
        <row r="340">
          <cell r="D340" t="str">
            <v>Q0079</v>
          </cell>
          <cell r="E340" t="str">
            <v>OMSN2732</v>
          </cell>
          <cell r="F340" t="str">
            <v>No</v>
          </cell>
          <cell r="G340" t="str">
            <v>541843_MUNJARID</v>
          </cell>
          <cell r="H340" t="str">
            <v>Greenfield</v>
          </cell>
          <cell r="I340">
            <v>30</v>
          </cell>
          <cell r="J340" t="str">
            <v>Indoor</v>
          </cell>
          <cell r="K340">
            <v>22.746193000000002</v>
          </cell>
          <cell r="L340">
            <v>58.648584999999997</v>
          </cell>
          <cell r="M340" t="str">
            <v>ASH SHARQIYAH NORTH</v>
          </cell>
          <cell r="N340" t="str">
            <v>IBRA</v>
          </cell>
          <cell r="O340" t="str">
            <v>Wadi Naam</v>
          </cell>
        </row>
        <row r="341">
          <cell r="D341" t="str">
            <v>Q0097</v>
          </cell>
          <cell r="E341" t="str">
            <v>OMSN2389</v>
          </cell>
          <cell r="F341" t="str">
            <v>No</v>
          </cell>
          <cell r="G341" t="str">
            <v>541943_HAYL</v>
          </cell>
          <cell r="H341" t="str">
            <v>Greenfield</v>
          </cell>
          <cell r="I341">
            <v>15</v>
          </cell>
          <cell r="J341" t="str">
            <v>Indoor</v>
          </cell>
          <cell r="K341">
            <v>22.980958999999999</v>
          </cell>
          <cell r="L341">
            <v>58.547336999999999</v>
          </cell>
          <cell r="M341" t="str">
            <v>ASH SHARQIYAH NORTH</v>
          </cell>
          <cell r="N341" t="str">
            <v>DAMA WA AT TAIYIN</v>
          </cell>
          <cell r="O341" t="str">
            <v>Dima Wa At</v>
          </cell>
        </row>
        <row r="342">
          <cell r="D342" t="str">
            <v>Q0103</v>
          </cell>
          <cell r="E342" t="str">
            <v>OMSN1274</v>
          </cell>
          <cell r="F342" t="str">
            <v>No</v>
          </cell>
          <cell r="G342" t="str">
            <v>542153_AL_GHIYAN</v>
          </cell>
          <cell r="H342" t="str">
            <v>Greenfield</v>
          </cell>
          <cell r="I342">
            <v>30</v>
          </cell>
          <cell r="J342" t="str">
            <v>Indoor</v>
          </cell>
          <cell r="K342">
            <v>23.054089000000001</v>
          </cell>
          <cell r="L342">
            <v>58.611828000000003</v>
          </cell>
          <cell r="M342" t="str">
            <v>ASH SHARQIYAH NORTH</v>
          </cell>
          <cell r="N342" t="str">
            <v>DAMA WA AT TAIYIN</v>
          </cell>
          <cell r="O342" t="str">
            <v>Wadi Taiyyin</v>
          </cell>
        </row>
        <row r="343">
          <cell r="D343" t="str">
            <v>Q0175</v>
          </cell>
          <cell r="E343" t="str">
            <v>OMSN0579</v>
          </cell>
          <cell r="F343" t="str">
            <v>No</v>
          </cell>
          <cell r="G343" t="str">
            <v>543273_SIDAFI_NAQSI</v>
          </cell>
          <cell r="H343" t="str">
            <v>Rooftop</v>
          </cell>
          <cell r="I343">
            <v>5</v>
          </cell>
          <cell r="J343" t="str">
            <v>Indoor</v>
          </cell>
          <cell r="K343">
            <v>23.112285</v>
          </cell>
          <cell r="L343">
            <v>58.345612000000003</v>
          </cell>
          <cell r="M343" t="str">
            <v>ASH SHARQIYAH NORTH</v>
          </cell>
          <cell r="N343" t="str">
            <v>DAMA WA AT TAIYIN</v>
          </cell>
          <cell r="O343" t="str">
            <v>Wadi Taiyyin</v>
          </cell>
        </row>
        <row r="344">
          <cell r="D344" t="str">
            <v>Q0069</v>
          </cell>
          <cell r="E344" t="str">
            <v>OMSN2733</v>
          </cell>
          <cell r="F344" t="str">
            <v>No</v>
          </cell>
          <cell r="G344" t="str">
            <v>543813_BAAD_REPEATER</v>
          </cell>
          <cell r="H344" t="str">
            <v>Greenfield</v>
          </cell>
          <cell r="I344">
            <v>15</v>
          </cell>
          <cell r="J344" t="str">
            <v>Indoor</v>
          </cell>
          <cell r="K344">
            <v>23.050750000000001</v>
          </cell>
          <cell r="L344">
            <v>58.288449999999997</v>
          </cell>
          <cell r="M344" t="str">
            <v>ASH SHARQIYAH NORTH</v>
          </cell>
          <cell r="N344" t="str">
            <v>DAMA WA AT TAIYIN</v>
          </cell>
          <cell r="O344" t="str">
            <v>Wadi Tain</v>
          </cell>
        </row>
        <row r="345">
          <cell r="D345" t="str">
            <v>Q0081</v>
          </cell>
          <cell r="E345" t="str">
            <v>OMSN0932</v>
          </cell>
          <cell r="F345" t="str">
            <v>No</v>
          </cell>
          <cell r="G345" t="str">
            <v>544163_ALRAKI</v>
          </cell>
          <cell r="H345" t="str">
            <v>Greenfield</v>
          </cell>
          <cell r="I345">
            <v>40</v>
          </cell>
          <cell r="J345" t="str">
            <v>Indoor</v>
          </cell>
          <cell r="K345">
            <v>22.777718</v>
          </cell>
          <cell r="L345">
            <v>58.954141</v>
          </cell>
          <cell r="M345" t="str">
            <v>ASH SHARQIYAH NORTH</v>
          </cell>
          <cell r="N345" t="str">
            <v>IBRA</v>
          </cell>
          <cell r="O345" t="str">
            <v>Ibra</v>
          </cell>
        </row>
        <row r="346">
          <cell r="D346" t="str">
            <v>Q0068</v>
          </cell>
          <cell r="E346" t="str">
            <v>OMSN1657</v>
          </cell>
          <cell r="F346" t="str">
            <v>No</v>
          </cell>
          <cell r="G346" t="str">
            <v>546053_JARDAA</v>
          </cell>
          <cell r="H346" t="str">
            <v>Greenfield</v>
          </cell>
          <cell r="I346">
            <v>40</v>
          </cell>
          <cell r="J346" t="str">
            <v>Indoor</v>
          </cell>
          <cell r="K346">
            <v>23.019783</v>
          </cell>
          <cell r="L346">
            <v>58.151226000000001</v>
          </cell>
          <cell r="M346" t="str">
            <v>ASH SHARQIYAH NORTH</v>
          </cell>
          <cell r="N346" t="str">
            <v>AL MUDAYBI</v>
          </cell>
          <cell r="O346" t="str">
            <v>Jarda</v>
          </cell>
        </row>
        <row r="347">
          <cell r="D347" t="str">
            <v>Q0060</v>
          </cell>
          <cell r="E347" t="str">
            <v>OMSN2390</v>
          </cell>
          <cell r="F347" t="str">
            <v>No</v>
          </cell>
          <cell r="G347" t="str">
            <v>546903_NAJD</v>
          </cell>
          <cell r="H347" t="str">
            <v>Greenfield</v>
          </cell>
          <cell r="I347">
            <v>30</v>
          </cell>
          <cell r="J347" t="str">
            <v>Indoor</v>
          </cell>
          <cell r="K347">
            <v>22.82929</v>
          </cell>
          <cell r="L347">
            <v>58.859605000000002</v>
          </cell>
          <cell r="M347" t="str">
            <v>ASH SHARQIYAH NORTH</v>
          </cell>
          <cell r="N347" t="str">
            <v>IBRA</v>
          </cell>
          <cell r="O347" t="str">
            <v>Ibra</v>
          </cell>
        </row>
        <row r="348">
          <cell r="D348" t="str">
            <v>Q0442</v>
          </cell>
          <cell r="E348" t="str">
            <v>OMSN2017</v>
          </cell>
          <cell r="F348" t="str">
            <v>No</v>
          </cell>
          <cell r="G348" t="str">
            <v>AL MIJAZAH (USO_86)</v>
          </cell>
          <cell r="H348" t="str">
            <v>Greenfield</v>
          </cell>
          <cell r="I348">
            <v>20</v>
          </cell>
          <cell r="J348" t="str">
            <v>Indoor</v>
          </cell>
          <cell r="K348">
            <v>22.7714</v>
          </cell>
          <cell r="L348">
            <v>58.306451000000003</v>
          </cell>
          <cell r="M348" t="str">
            <v>ASH SHARQIYAH NORTH</v>
          </cell>
          <cell r="N348" t="str">
            <v>AL MUDAYBI</v>
          </cell>
          <cell r="O348" t="str">
            <v>AL HAYEMA</v>
          </cell>
        </row>
        <row r="349">
          <cell r="D349" t="str">
            <v>Q0451</v>
          </cell>
          <cell r="E349" t="str">
            <v>OMSN2391</v>
          </cell>
          <cell r="F349" t="str">
            <v>No</v>
          </cell>
          <cell r="G349" t="str">
            <v>AL QALIT</v>
          </cell>
          <cell r="H349" t="str">
            <v>Greenfield</v>
          </cell>
          <cell r="I349">
            <v>20</v>
          </cell>
          <cell r="J349" t="str">
            <v>Outdoor</v>
          </cell>
          <cell r="K349">
            <v>22.982044999999999</v>
          </cell>
          <cell r="L349">
            <v>58.401164999999999</v>
          </cell>
          <cell r="M349" t="str">
            <v>ASH SHARQIYAH NORTH</v>
          </cell>
          <cell r="N349" t="str">
            <v>DAMA WA AT TAIYIN</v>
          </cell>
          <cell r="O349" t="str">
            <v>Dima Wa At</v>
          </cell>
        </row>
        <row r="350">
          <cell r="D350" t="str">
            <v>Q0457</v>
          </cell>
          <cell r="E350" t="str">
            <v>OMSN2018</v>
          </cell>
          <cell r="F350" t="str">
            <v>No</v>
          </cell>
          <cell r="G350" t="str">
            <v>AL QUFISI_USO_147</v>
          </cell>
          <cell r="H350" t="str">
            <v>Greenfield</v>
          </cell>
          <cell r="I350">
            <v>20</v>
          </cell>
          <cell r="J350" t="str">
            <v>Outdoor</v>
          </cell>
          <cell r="K350">
            <v>22.881398000000001</v>
          </cell>
          <cell r="L350">
            <v>58.775626000000003</v>
          </cell>
          <cell r="M350" t="str">
            <v>ASH SHARQIYAH NORTH</v>
          </cell>
          <cell r="N350" t="str">
            <v>IBRA</v>
          </cell>
          <cell r="O350" t="str">
            <v>Wadi Naam</v>
          </cell>
        </row>
        <row r="351">
          <cell r="D351" t="str">
            <v>Q0460</v>
          </cell>
          <cell r="E351" t="str">
            <v>OMSN2392</v>
          </cell>
          <cell r="F351" t="str">
            <v>No</v>
          </cell>
          <cell r="G351" t="str">
            <v>ALKA _USO_113</v>
          </cell>
          <cell r="H351" t="str">
            <v>Greenfield</v>
          </cell>
          <cell r="I351">
            <v>15</v>
          </cell>
          <cell r="J351" t="str">
            <v>Outdoor</v>
          </cell>
          <cell r="K351">
            <v>23.182417000000001</v>
          </cell>
          <cell r="L351">
            <v>58.374555999999998</v>
          </cell>
          <cell r="M351" t="str">
            <v>ASH SHARQIYAH NORTH</v>
          </cell>
          <cell r="N351" t="str">
            <v>DAMA WA AT TAIYIN</v>
          </cell>
          <cell r="O351" t="str">
            <v>Wadi Tain</v>
          </cell>
        </row>
        <row r="352">
          <cell r="D352" t="str">
            <v>K0505</v>
          </cell>
          <cell r="E352" t="str">
            <v>OMDA2734</v>
          </cell>
          <cell r="F352" t="str">
            <v>No</v>
          </cell>
          <cell r="G352" t="str">
            <v>AR-RUHBAH-2_3G</v>
          </cell>
          <cell r="H352" t="str">
            <v>Greenfield</v>
          </cell>
          <cell r="I352">
            <v>30</v>
          </cell>
          <cell r="J352" t="str">
            <v>Indoor</v>
          </cell>
          <cell r="K352">
            <v>23.161372</v>
          </cell>
          <cell r="L352">
            <v>58.309711999999998</v>
          </cell>
          <cell r="M352" t="str">
            <v>DAKHLIYAH</v>
          </cell>
          <cell r="N352" t="str">
            <v>BIDBID</v>
          </cell>
          <cell r="O352" t="str">
            <v>Bidbid</v>
          </cell>
        </row>
        <row r="353">
          <cell r="D353" t="str">
            <v>Q0440</v>
          </cell>
          <cell r="E353" t="str">
            <v>OMSN2393</v>
          </cell>
          <cell r="F353" t="str">
            <v>No</v>
          </cell>
          <cell r="G353" t="str">
            <v>AS SUS (USO_87)</v>
          </cell>
          <cell r="H353" t="str">
            <v>Greenfield</v>
          </cell>
          <cell r="I353">
            <v>20</v>
          </cell>
          <cell r="J353" t="str">
            <v>Indoor</v>
          </cell>
          <cell r="K353">
            <v>23.171330000000001</v>
          </cell>
          <cell r="L353">
            <v>58.432887999999998</v>
          </cell>
          <cell r="M353" t="str">
            <v>ASH SHARQIYAH NORTH</v>
          </cell>
          <cell r="N353" t="str">
            <v>DAMA WA AT TAIYIN</v>
          </cell>
          <cell r="O353" t="str">
            <v>Wadi Tain</v>
          </cell>
        </row>
        <row r="354">
          <cell r="D354" t="str">
            <v>Q0459</v>
          </cell>
          <cell r="E354" t="str">
            <v>OMSN2735</v>
          </cell>
          <cell r="F354" t="str">
            <v>No</v>
          </cell>
          <cell r="G354" t="str">
            <v>ASUS 2_ OM_USO_117</v>
          </cell>
          <cell r="H354" t="str">
            <v>Greenfield</v>
          </cell>
          <cell r="I354">
            <v>15</v>
          </cell>
          <cell r="J354" t="str">
            <v>Outdoor</v>
          </cell>
          <cell r="K354">
            <v>23.170909000000002</v>
          </cell>
          <cell r="L354">
            <v>58.412066000000003</v>
          </cell>
          <cell r="M354" t="str">
            <v>ASH SHARQIYAH NORTH</v>
          </cell>
          <cell r="N354" t="str">
            <v>DAMA WA AT TAIYIN</v>
          </cell>
          <cell r="O354" t="str">
            <v>Wadi Tain</v>
          </cell>
        </row>
        <row r="355">
          <cell r="D355" t="str">
            <v>Q0423</v>
          </cell>
          <cell r="E355" t="str">
            <v>OMSN0580</v>
          </cell>
          <cell r="F355" t="str">
            <v>No</v>
          </cell>
          <cell r="G355" t="str">
            <v>HAIL AL HAREEM</v>
          </cell>
          <cell r="H355" t="str">
            <v>Greenfield</v>
          </cell>
          <cell r="I355">
            <v>30</v>
          </cell>
          <cell r="J355" t="str">
            <v>Indoor</v>
          </cell>
          <cell r="K355">
            <v>23.037555999999999</v>
          </cell>
          <cell r="L355">
            <v>58.819417000000001</v>
          </cell>
          <cell r="M355" t="str">
            <v>ASH SHARQIYAH NORTH</v>
          </cell>
          <cell r="N355" t="str">
            <v>DAMA WA AT TAIYIN</v>
          </cell>
          <cell r="O355" t="str">
            <v>Wadi Tain</v>
          </cell>
        </row>
        <row r="356">
          <cell r="D356" t="str">
            <v>Q0415</v>
          </cell>
          <cell r="E356" t="str">
            <v>OMSN0214</v>
          </cell>
          <cell r="F356" t="str">
            <v>Yes</v>
          </cell>
          <cell r="G356" t="str">
            <v>Ibra Exchange</v>
          </cell>
          <cell r="H356" t="str">
            <v>Rooftop</v>
          </cell>
          <cell r="I356">
            <v>6</v>
          </cell>
          <cell r="J356" t="str">
            <v>Indoor</v>
          </cell>
          <cell r="K356">
            <v>22.698884</v>
          </cell>
          <cell r="L356">
            <v>58.545302999999997</v>
          </cell>
          <cell r="M356" t="str">
            <v>ASH SHARQIYAH NORTH</v>
          </cell>
          <cell r="N356" t="str">
            <v>IBRA</v>
          </cell>
          <cell r="O356" t="str">
            <v>Ibra</v>
          </cell>
        </row>
        <row r="357">
          <cell r="D357" t="str">
            <v>Q0413</v>
          </cell>
          <cell r="E357" t="str">
            <v>OMSN2019</v>
          </cell>
          <cell r="F357" t="str">
            <v>No</v>
          </cell>
          <cell r="G357" t="str">
            <v>QAFIFA2</v>
          </cell>
          <cell r="H357" t="str">
            <v>Greenfield</v>
          </cell>
          <cell r="I357">
            <v>15</v>
          </cell>
          <cell r="J357" t="str">
            <v>Indoor</v>
          </cell>
          <cell r="K357">
            <v>22.890630000000002</v>
          </cell>
          <cell r="L357">
            <v>58.288760000000003</v>
          </cell>
          <cell r="M357" t="str">
            <v>ASH SHARQIYAH NORTH</v>
          </cell>
          <cell r="N357" t="str">
            <v>IBRA</v>
          </cell>
          <cell r="O357" t="str">
            <v>Ibra</v>
          </cell>
        </row>
        <row r="358">
          <cell r="D358" t="str">
            <v>Q0456</v>
          </cell>
          <cell r="E358" t="str">
            <v>OMSN2394</v>
          </cell>
          <cell r="F358" t="str">
            <v>No</v>
          </cell>
          <cell r="G358" t="str">
            <v>SAYH AL BADU_USO_146</v>
          </cell>
          <cell r="H358" t="str">
            <v>Greenfield</v>
          </cell>
          <cell r="I358">
            <v>20</v>
          </cell>
          <cell r="J358" t="str">
            <v>Outdoor</v>
          </cell>
          <cell r="K358">
            <v>22.886996</v>
          </cell>
          <cell r="L358">
            <v>58.899189999999997</v>
          </cell>
          <cell r="M358" t="str">
            <v>ASH SHARQIYAH NORTH</v>
          </cell>
          <cell r="N358" t="str">
            <v>DAMA WA AT TAIYIN</v>
          </cell>
          <cell r="O358" t="str">
            <v>Wadi Tain</v>
          </cell>
        </row>
        <row r="359">
          <cell r="D359" t="str">
            <v>Q0414</v>
          </cell>
          <cell r="E359" t="str">
            <v>OMSN1658</v>
          </cell>
          <cell r="F359" t="str">
            <v>No</v>
          </cell>
          <cell r="G359" t="str">
            <v>SHANAH</v>
          </cell>
          <cell r="H359" t="str">
            <v>Greenfield</v>
          </cell>
          <cell r="I359">
            <v>6</v>
          </cell>
          <cell r="J359" t="str">
            <v>Indoor</v>
          </cell>
          <cell r="K359">
            <v>22.885961999999999</v>
          </cell>
          <cell r="L359">
            <v>58.730319999999999</v>
          </cell>
          <cell r="M359" t="str">
            <v>ASH SHARQIYAH NORTH</v>
          </cell>
          <cell r="N359" t="str">
            <v>IBRA</v>
          </cell>
          <cell r="O359" t="str">
            <v>Wadi Naam</v>
          </cell>
        </row>
        <row r="360">
          <cell r="D360" t="str">
            <v>Q0435</v>
          </cell>
          <cell r="E360" t="str">
            <v>OMSN1275</v>
          </cell>
          <cell r="F360" t="str">
            <v>No</v>
          </cell>
          <cell r="G360" t="str">
            <v>SIDAFI</v>
          </cell>
          <cell r="H360" t="str">
            <v>Greenfield</v>
          </cell>
          <cell r="I360">
            <v>25</v>
          </cell>
          <cell r="J360" t="str">
            <v>Indoor</v>
          </cell>
          <cell r="K360">
            <v>23.048784999999999</v>
          </cell>
          <cell r="L360">
            <v>58.626562</v>
          </cell>
          <cell r="M360" t="str">
            <v>ASH SHARQIYAH NORTH</v>
          </cell>
          <cell r="N360" t="str">
            <v>DAMA WA AT TAIYIN</v>
          </cell>
          <cell r="O360" t="str">
            <v>Wadi Tain</v>
          </cell>
        </row>
        <row r="361">
          <cell r="D361" t="str">
            <v>Q0436</v>
          </cell>
          <cell r="E361" t="str">
            <v>OMSN1659</v>
          </cell>
          <cell r="F361" t="str">
            <v>No</v>
          </cell>
          <cell r="G361" t="str">
            <v>SOMHAN</v>
          </cell>
          <cell r="H361" t="str">
            <v>Greenfield</v>
          </cell>
          <cell r="I361">
            <v>30</v>
          </cell>
          <cell r="J361" t="str">
            <v>Indoor</v>
          </cell>
          <cell r="K361">
            <v>22.981389</v>
          </cell>
          <cell r="L361">
            <v>58.588797999999997</v>
          </cell>
          <cell r="M361" t="str">
            <v>ASH SHARQIYAH NORTH</v>
          </cell>
          <cell r="N361" t="str">
            <v>DAMA WA AT TAIYIN</v>
          </cell>
          <cell r="O361" t="str">
            <v>Dima Wa At</v>
          </cell>
        </row>
        <row r="362">
          <cell r="D362" t="str">
            <v>K0448</v>
          </cell>
          <cell r="E362" t="str">
            <v>OMDA0581</v>
          </cell>
          <cell r="F362" t="str">
            <v>No</v>
          </cell>
          <cell r="G362" t="str">
            <v>WADI AAQ</v>
          </cell>
          <cell r="H362" t="str">
            <v>Greenfield</v>
          </cell>
          <cell r="I362">
            <v>20</v>
          </cell>
          <cell r="J362" t="str">
            <v>Indoor</v>
          </cell>
          <cell r="K362">
            <v>23.129010000000001</v>
          </cell>
          <cell r="L362">
            <v>58.142650000000003</v>
          </cell>
          <cell r="M362" t="str">
            <v>DAKHLIYAH</v>
          </cell>
          <cell r="N362" t="str">
            <v>SAMAIL</v>
          </cell>
          <cell r="O362" t="str">
            <v>WADI AL AAQ</v>
          </cell>
        </row>
        <row r="363">
          <cell r="D363" t="str">
            <v>K0538</v>
          </cell>
          <cell r="E363" t="str">
            <v>OMDA0933</v>
          </cell>
          <cell r="F363" t="str">
            <v>No</v>
          </cell>
          <cell r="G363" t="str">
            <v>WADI SUQUT_USO_119</v>
          </cell>
          <cell r="H363" t="str">
            <v>Greenfield</v>
          </cell>
          <cell r="I363">
            <v>30</v>
          </cell>
          <cell r="J363" t="str">
            <v>Outdoor</v>
          </cell>
          <cell r="K363">
            <v>23.088642</v>
          </cell>
          <cell r="L363">
            <v>58.045340000000003</v>
          </cell>
          <cell r="M363" t="str">
            <v>DAKHLIYAH</v>
          </cell>
          <cell r="N363" t="str">
            <v>SAMAIL</v>
          </cell>
          <cell r="O363" t="str">
            <v>Jarda</v>
          </cell>
        </row>
        <row r="364">
          <cell r="D364" t="str">
            <v>Q0458</v>
          </cell>
          <cell r="E364" t="str">
            <v>OMSN1276</v>
          </cell>
          <cell r="F364" t="str">
            <v>No</v>
          </cell>
          <cell r="G364" t="str">
            <v>WADI ZAYB_USO_143</v>
          </cell>
          <cell r="H364" t="str">
            <v>Greenfield</v>
          </cell>
          <cell r="I364">
            <v>15</v>
          </cell>
          <cell r="J364" t="str">
            <v>Outdoor</v>
          </cell>
          <cell r="K364">
            <v>22.883648000000001</v>
          </cell>
          <cell r="L364">
            <v>58.345266000000002</v>
          </cell>
          <cell r="M364" t="str">
            <v>ASH SHARQIYAH NORTH</v>
          </cell>
          <cell r="N364" t="str">
            <v>IBRA</v>
          </cell>
          <cell r="O364" t="str">
            <v>AL HAYEMA</v>
          </cell>
        </row>
        <row r="365">
          <cell r="D365" t="str">
            <v>Q0455</v>
          </cell>
          <cell r="E365" t="str">
            <v>OMSN1288</v>
          </cell>
          <cell r="F365" t="str">
            <v>No</v>
          </cell>
          <cell r="G365" t="str">
            <v>Wadi_Qaied_ Ayanah_USO</v>
          </cell>
          <cell r="H365" t="str">
            <v>Greenfield</v>
          </cell>
          <cell r="I365">
            <v>30.4</v>
          </cell>
          <cell r="J365" t="str">
            <v>Outdoor</v>
          </cell>
          <cell r="K365">
            <v>22.995940000000001</v>
          </cell>
          <cell r="L365">
            <v>58.115096999999999</v>
          </cell>
          <cell r="M365" t="str">
            <v>ASH SHARQIYAH NORTH</v>
          </cell>
          <cell r="N365" t="str">
            <v>AL MUDAYBI</v>
          </cell>
          <cell r="O365" t="str">
            <v>Jarda</v>
          </cell>
        </row>
        <row r="366">
          <cell r="D366" t="str">
            <v>S0064</v>
          </cell>
          <cell r="E366" t="str">
            <v>OMSS2035</v>
          </cell>
          <cell r="F366" t="str">
            <v>No</v>
          </cell>
          <cell r="G366" t="str">
            <v>530073_MANJARED</v>
          </cell>
          <cell r="H366" t="str">
            <v>Rooftop</v>
          </cell>
          <cell r="I366">
            <v>10</v>
          </cell>
          <cell r="J366" t="str">
            <v>Indoor</v>
          </cell>
          <cell r="K366">
            <v>22.106580000000001</v>
          </cell>
          <cell r="L366">
            <v>59.280529999999999</v>
          </cell>
          <cell r="M366" t="str">
            <v>ASH SHARQIYAH SOUTH</v>
          </cell>
          <cell r="N366" t="str">
            <v>JAALAN BANI BU HASAN</v>
          </cell>
          <cell r="O366" t="str">
            <v>Jaalan Bani Bu Hassan</v>
          </cell>
        </row>
        <row r="367">
          <cell r="D367" t="str">
            <v>S0018</v>
          </cell>
          <cell r="E367" t="str">
            <v>OMSS2405</v>
          </cell>
          <cell r="F367" t="str">
            <v>No</v>
          </cell>
          <cell r="G367" t="str">
            <v>530083_Kamil_SQ2_3G</v>
          </cell>
          <cell r="H367" t="str">
            <v>Greenfield</v>
          </cell>
          <cell r="I367">
            <v>22</v>
          </cell>
          <cell r="J367" t="str">
            <v>Indoor</v>
          </cell>
          <cell r="K367">
            <v>22.220829999999999</v>
          </cell>
          <cell r="L367">
            <v>59.209859999999999</v>
          </cell>
          <cell r="M367" t="str">
            <v>ASH SHARQIYAH SOUTH</v>
          </cell>
          <cell r="N367" t="str">
            <v>AL KAMIL WA AL WAFI</v>
          </cell>
          <cell r="O367" t="str">
            <v>Al Kamil Wa Al Wafi</v>
          </cell>
        </row>
        <row r="368">
          <cell r="D368" t="str">
            <v>S0002</v>
          </cell>
          <cell r="E368" t="str">
            <v>OMSS2036</v>
          </cell>
          <cell r="F368" t="str">
            <v>Yes</v>
          </cell>
          <cell r="G368" t="str">
            <v>533003_KAMIL_3G</v>
          </cell>
          <cell r="H368" t="str">
            <v>Greenfield</v>
          </cell>
          <cell r="I368">
            <v>60</v>
          </cell>
          <cell r="J368" t="str">
            <v>Indoor</v>
          </cell>
          <cell r="K368">
            <v>22.199120000000001</v>
          </cell>
          <cell r="L368">
            <v>59.21349</v>
          </cell>
          <cell r="M368" t="str">
            <v>ASH SHARQIYAH SOUTH</v>
          </cell>
          <cell r="N368" t="str">
            <v>AL KAMIL WA AL WAFI</v>
          </cell>
          <cell r="O368" t="str">
            <v>Al Kamil Wa Al Wafi</v>
          </cell>
        </row>
        <row r="369">
          <cell r="D369" t="str">
            <v>S0004</v>
          </cell>
          <cell r="E369" t="str">
            <v>OMSS1670</v>
          </cell>
          <cell r="F369" t="str">
            <v>No</v>
          </cell>
          <cell r="G369" t="str">
            <v>533063_B_B_HASAAN</v>
          </cell>
          <cell r="H369" t="str">
            <v>Greenfield</v>
          </cell>
          <cell r="I369">
            <v>40</v>
          </cell>
          <cell r="J369" t="str">
            <v>Indoor</v>
          </cell>
          <cell r="K369">
            <v>22.094010000000001</v>
          </cell>
          <cell r="L369">
            <v>59.286239999999999</v>
          </cell>
          <cell r="M369" t="str">
            <v>ASH SHARQIYAH SOUTH</v>
          </cell>
          <cell r="N369" t="str">
            <v>JAALAN BANI BU HASAN</v>
          </cell>
          <cell r="O369" t="str">
            <v>Jaalan Bani Bu Hassan</v>
          </cell>
        </row>
        <row r="370">
          <cell r="D370" t="str">
            <v>S0007</v>
          </cell>
          <cell r="E370" t="str">
            <v>OMSS0947</v>
          </cell>
          <cell r="F370" t="str">
            <v>No</v>
          </cell>
          <cell r="G370" t="str">
            <v>533083_F_MASHEIKH</v>
          </cell>
          <cell r="H370" t="str">
            <v>Greenfield</v>
          </cell>
          <cell r="I370">
            <v>40</v>
          </cell>
          <cell r="J370" t="str">
            <v>Indoor</v>
          </cell>
          <cell r="K370">
            <v>22.138339999999999</v>
          </cell>
          <cell r="L370">
            <v>59.174610000000001</v>
          </cell>
          <cell r="M370" t="str">
            <v>ASH SHARQIYAH SOUTH</v>
          </cell>
          <cell r="N370" t="str">
            <v>JAALAN BANI BU HASAN</v>
          </cell>
          <cell r="O370" t="str">
            <v>Jaalan Bani Bu Hassan</v>
          </cell>
        </row>
        <row r="371">
          <cell r="D371" t="str">
            <v>S0019</v>
          </cell>
          <cell r="E371" t="str">
            <v>OMSS1671</v>
          </cell>
          <cell r="F371" t="str">
            <v>No</v>
          </cell>
          <cell r="G371" t="str">
            <v>533163_AL_KAMIL-SQ_3G</v>
          </cell>
          <cell r="H371" t="str">
            <v>Rooftop</v>
          </cell>
          <cell r="I371">
            <v>6</v>
          </cell>
          <cell r="J371" t="str">
            <v>Indoor</v>
          </cell>
          <cell r="K371">
            <v>22.221309999999999</v>
          </cell>
          <cell r="L371">
            <v>59.201529999999998</v>
          </cell>
          <cell r="M371" t="str">
            <v>ASH SHARQIYAH SOUTH</v>
          </cell>
          <cell r="N371" t="str">
            <v>AL KAMIL WA AL WAFI</v>
          </cell>
          <cell r="O371" t="str">
            <v>Al Kamil Wa Al Wafi</v>
          </cell>
        </row>
        <row r="372">
          <cell r="D372" t="str">
            <v>S0060</v>
          </cell>
          <cell r="E372" t="str">
            <v>OMSS0225</v>
          </cell>
          <cell r="F372" t="str">
            <v>No</v>
          </cell>
          <cell r="G372" t="str">
            <v>533183_B_B_HASAAN_SO</v>
          </cell>
          <cell r="H372" t="str">
            <v>Rooftop</v>
          </cell>
          <cell r="I372">
            <v>6</v>
          </cell>
          <cell r="J372" t="str">
            <v>Indoor</v>
          </cell>
          <cell r="K372">
            <v>22.080449999999999</v>
          </cell>
          <cell r="L372">
            <v>59.28369</v>
          </cell>
          <cell r="M372" t="str">
            <v>ASH SHARQIYAH SOUTH</v>
          </cell>
          <cell r="N372" t="str">
            <v>JAALAN BANI BU HASAN</v>
          </cell>
          <cell r="O372" t="str">
            <v>Jaalan Bani Bu Hassan</v>
          </cell>
        </row>
        <row r="373">
          <cell r="D373" t="str">
            <v>S0042</v>
          </cell>
          <cell r="E373" t="str">
            <v>OMSS0948</v>
          </cell>
          <cell r="F373" t="str">
            <v>No</v>
          </cell>
          <cell r="G373" t="str">
            <v>533273_B_B_ALI_CENTRE</v>
          </cell>
          <cell r="H373" t="str">
            <v>Greenfield</v>
          </cell>
          <cell r="I373">
            <v>35</v>
          </cell>
          <cell r="J373" t="str">
            <v>Indoor</v>
          </cell>
          <cell r="K373">
            <v>22.033439999999999</v>
          </cell>
          <cell r="L373">
            <v>59.326050000000002</v>
          </cell>
          <cell r="M373" t="str">
            <v>ASH SHARQIYAH SOUTH</v>
          </cell>
          <cell r="N373" t="str">
            <v>JAALAN BANI BU ALI</v>
          </cell>
          <cell r="O373" t="str">
            <v>Jaalan Bani Bu Ali</v>
          </cell>
        </row>
        <row r="374">
          <cell r="D374" t="str">
            <v>S0016</v>
          </cell>
          <cell r="E374" t="str">
            <v>OMSS1672</v>
          </cell>
          <cell r="F374" t="str">
            <v>No</v>
          </cell>
          <cell r="G374" t="str">
            <v>533333_AL_WAFI_3G</v>
          </cell>
          <cell r="H374" t="str">
            <v>Rooftop</v>
          </cell>
          <cell r="I374">
            <v>6</v>
          </cell>
          <cell r="J374" t="str">
            <v>Indoor</v>
          </cell>
          <cell r="K374">
            <v>22.1813</v>
          </cell>
          <cell r="L374">
            <v>59.227800000000002</v>
          </cell>
          <cell r="M374" t="str">
            <v>ASH SHARQIYAH SOUTH</v>
          </cell>
          <cell r="N374" t="str">
            <v>AL KAMIL WA AL WAFI</v>
          </cell>
          <cell r="O374" t="str">
            <v>Al Kamil Wa Al Wafi</v>
          </cell>
        </row>
        <row r="375">
          <cell r="D375" t="str">
            <v>S0055</v>
          </cell>
          <cell r="E375" t="str">
            <v>OMSS2037</v>
          </cell>
          <cell r="F375" t="str">
            <v>No</v>
          </cell>
          <cell r="G375" t="str">
            <v>533393_B_B_HASAN_CENTRE</v>
          </cell>
          <cell r="H375" t="str">
            <v>Rooftop</v>
          </cell>
          <cell r="I375">
            <v>10</v>
          </cell>
          <cell r="J375" t="str">
            <v>Indoor</v>
          </cell>
          <cell r="K375">
            <v>22.07</v>
          </cell>
          <cell r="L375">
            <v>59.285800000000002</v>
          </cell>
          <cell r="M375" t="str">
            <v>ASH SHARQIYAH SOUTH</v>
          </cell>
          <cell r="N375" t="str">
            <v>JAALAN BANI BU HASAN</v>
          </cell>
          <cell r="O375" t="str">
            <v>Jaalan Bani Bu Hassan</v>
          </cell>
        </row>
        <row r="376">
          <cell r="D376" t="str">
            <v>Q0129</v>
          </cell>
          <cell r="E376" t="str">
            <v>OMSN2750</v>
          </cell>
          <cell r="F376" t="str">
            <v>No</v>
          </cell>
          <cell r="G376" t="str">
            <v>533453_Kamil_RD</v>
          </cell>
          <cell r="H376" t="str">
            <v>Greenfield</v>
          </cell>
          <cell r="I376">
            <v>50</v>
          </cell>
          <cell r="J376" t="str">
            <v>Indoor</v>
          </cell>
          <cell r="K376">
            <v>22.486280000000001</v>
          </cell>
          <cell r="L376">
            <v>58.977139999999999</v>
          </cell>
          <cell r="M376" t="str">
            <v>ASH SHARQIYAH NORTH</v>
          </cell>
          <cell r="N376" t="str">
            <v>BIDIYAH</v>
          </cell>
          <cell r="O376" t="str">
            <v>Al Kamil Wa Al Wafi</v>
          </cell>
        </row>
        <row r="377">
          <cell r="D377" t="str">
            <v>S0062</v>
          </cell>
          <cell r="E377" t="str">
            <v>OMSS0949</v>
          </cell>
          <cell r="F377" t="str">
            <v>No</v>
          </cell>
          <cell r="G377" t="str">
            <v>533503_B_B_HASSAN_FORT</v>
          </cell>
          <cell r="H377" t="str">
            <v>Greenfield</v>
          </cell>
          <cell r="I377">
            <v>30</v>
          </cell>
          <cell r="J377" t="str">
            <v>Indoor</v>
          </cell>
          <cell r="K377">
            <v>22.089510000000001</v>
          </cell>
          <cell r="L377">
            <v>59.277670000000001</v>
          </cell>
          <cell r="M377" t="str">
            <v>ASH SHARQIYAH SOUTH</v>
          </cell>
          <cell r="N377" t="str">
            <v>JAALAN BANI BU HASAN</v>
          </cell>
          <cell r="O377" t="str">
            <v>Jaalan Bani Bu Hassan</v>
          </cell>
        </row>
        <row r="378">
          <cell r="D378" t="str">
            <v>S0015</v>
          </cell>
          <cell r="E378" t="str">
            <v>OMSS0950</v>
          </cell>
          <cell r="F378" t="str">
            <v>No</v>
          </cell>
          <cell r="G378" t="str">
            <v>533513_HADRI_BILAD</v>
          </cell>
          <cell r="H378" t="str">
            <v>Greenfield</v>
          </cell>
          <cell r="I378">
            <v>30</v>
          </cell>
          <cell r="J378" t="str">
            <v>Indoor</v>
          </cell>
          <cell r="K378">
            <v>22.16112</v>
          </cell>
          <cell r="L378">
            <v>59.240200000000002</v>
          </cell>
          <cell r="M378" t="str">
            <v>ASH SHARQIYAH SOUTH</v>
          </cell>
          <cell r="N378" t="str">
            <v>AL KAMIL WA AL WAFI</v>
          </cell>
          <cell r="O378" t="str">
            <v>Al Kamil Wa Al Wafi</v>
          </cell>
        </row>
        <row r="379">
          <cell r="D379" t="str">
            <v>S0024</v>
          </cell>
          <cell r="E379" t="str">
            <v>OMSS1289</v>
          </cell>
          <cell r="F379" t="str">
            <v>No</v>
          </cell>
          <cell r="G379" t="str">
            <v>533583_TAWI_HUQAIN_3G</v>
          </cell>
          <cell r="H379" t="str">
            <v>Greenfield</v>
          </cell>
          <cell r="I379">
            <v>30</v>
          </cell>
          <cell r="J379" t="str">
            <v>Indoor</v>
          </cell>
          <cell r="K379">
            <v>22.47766</v>
          </cell>
          <cell r="L379">
            <v>59.070230000000002</v>
          </cell>
          <cell r="M379" t="str">
            <v>ASH SHARQIYAH SOUTH</v>
          </cell>
          <cell r="N379" t="str">
            <v>AL KAMIL WA AL WAFI</v>
          </cell>
          <cell r="O379" t="str">
            <v>Al Kamil Wa Al Wafi</v>
          </cell>
        </row>
        <row r="380">
          <cell r="D380" t="str">
            <v>S0045</v>
          </cell>
          <cell r="E380" t="str">
            <v>OMSS0951</v>
          </cell>
          <cell r="F380" t="str">
            <v>No</v>
          </cell>
          <cell r="G380" t="str">
            <v>533653_LUWAYYAH</v>
          </cell>
          <cell r="H380" t="str">
            <v>Greenfield</v>
          </cell>
          <cell r="I380">
            <v>30</v>
          </cell>
          <cell r="J380" t="str">
            <v>Indoor</v>
          </cell>
          <cell r="K380">
            <v>22.059930000000001</v>
          </cell>
          <cell r="L380">
            <v>59.299399999999999</v>
          </cell>
          <cell r="M380" t="str">
            <v>ASH SHARQIYAH SOUTH</v>
          </cell>
          <cell r="N380" t="str">
            <v>JAALAN BANI BU HASAN</v>
          </cell>
          <cell r="O380" t="str">
            <v>Jaalan Bani Bu Hassan</v>
          </cell>
        </row>
        <row r="381">
          <cell r="D381" t="str">
            <v>S0058</v>
          </cell>
          <cell r="E381" t="str">
            <v>OMSS2406</v>
          </cell>
          <cell r="F381" t="str">
            <v>No</v>
          </cell>
          <cell r="G381" t="str">
            <v>533703_BB_HASSAN_CITY</v>
          </cell>
          <cell r="H381" t="str">
            <v>Greenfield</v>
          </cell>
          <cell r="I381">
            <v>35</v>
          </cell>
          <cell r="J381" t="str">
            <v>Indoor</v>
          </cell>
          <cell r="K381">
            <v>22.08015</v>
          </cell>
          <cell r="L381">
            <v>59.301079999999999</v>
          </cell>
          <cell r="M381" t="str">
            <v>ASH SHARQIYAH SOUTH</v>
          </cell>
          <cell r="N381" t="str">
            <v>JAALAN BANI BU HASAN</v>
          </cell>
          <cell r="O381" t="str">
            <v>Jaalan Bani Bu Hassan</v>
          </cell>
        </row>
        <row r="382">
          <cell r="D382" t="str">
            <v>S0056</v>
          </cell>
          <cell r="E382" t="str">
            <v>OMSS2751</v>
          </cell>
          <cell r="F382" t="str">
            <v>No</v>
          </cell>
          <cell r="G382" t="str">
            <v>539633_Al_MANDASHA</v>
          </cell>
          <cell r="H382" t="str">
            <v>Greenfield</v>
          </cell>
          <cell r="I382">
            <v>25</v>
          </cell>
          <cell r="J382" t="str">
            <v>Indoor</v>
          </cell>
          <cell r="K382">
            <v>22.075220000000002</v>
          </cell>
          <cell r="L382">
            <v>59.284039999999997</v>
          </cell>
          <cell r="M382" t="str">
            <v>ASH SHARQIYAH SOUTH</v>
          </cell>
          <cell r="N382" t="str">
            <v>JAALAN BANI BU HASAN</v>
          </cell>
          <cell r="O382" t="str">
            <v>Jaalan Bani Bu Hassan</v>
          </cell>
        </row>
        <row r="383">
          <cell r="D383" t="str">
            <v>S0061</v>
          </cell>
          <cell r="E383" t="str">
            <v>OMSS0226</v>
          </cell>
          <cell r="F383" t="str">
            <v>No</v>
          </cell>
          <cell r="G383" t="str">
            <v>539643_JAALAN_SPORTS_CLUB</v>
          </cell>
          <cell r="H383" t="str">
            <v>Greenfield</v>
          </cell>
          <cell r="I383">
            <v>25</v>
          </cell>
          <cell r="J383" t="str">
            <v>Indoor</v>
          </cell>
          <cell r="K383">
            <v>22.085080000000001</v>
          </cell>
          <cell r="L383">
            <v>59.282449999999997</v>
          </cell>
          <cell r="M383" t="str">
            <v>ASH SHARQIYAH SOUTH</v>
          </cell>
          <cell r="N383" t="str">
            <v>JAALAN BANI BU HASAN</v>
          </cell>
          <cell r="O383" t="str">
            <v>Jaalan Bani Bu Hassan</v>
          </cell>
        </row>
        <row r="384">
          <cell r="D384" t="str">
            <v>S0057</v>
          </cell>
          <cell r="E384" t="str">
            <v>OMSS2752</v>
          </cell>
          <cell r="F384" t="str">
            <v>No</v>
          </cell>
          <cell r="G384" t="str">
            <v>539663_BB_HASSAN_CITY2</v>
          </cell>
          <cell r="H384" t="str">
            <v>Greenfield</v>
          </cell>
          <cell r="I384">
            <v>10</v>
          </cell>
          <cell r="J384" t="str">
            <v>Indoor</v>
          </cell>
          <cell r="K384">
            <v>22.075230000000001</v>
          </cell>
          <cell r="L384">
            <v>59.292189999999998</v>
          </cell>
          <cell r="M384" t="str">
            <v>ASH SHARQIYAH SOUTH</v>
          </cell>
          <cell r="N384" t="str">
            <v>JAALAN BANI BU HASAN</v>
          </cell>
          <cell r="O384" t="str">
            <v>Jaalan Bani Bu Hassan</v>
          </cell>
        </row>
        <row r="385">
          <cell r="D385" t="str">
            <v>S0041</v>
          </cell>
          <cell r="E385" t="str">
            <v>OMSS0952</v>
          </cell>
          <cell r="F385" t="str">
            <v>No</v>
          </cell>
          <cell r="G385" t="str">
            <v>539693_SEEHA_ASNDAH</v>
          </cell>
          <cell r="H385" t="str">
            <v>Greenfield</v>
          </cell>
          <cell r="I385">
            <v>30</v>
          </cell>
          <cell r="J385" t="str">
            <v>Indoor</v>
          </cell>
          <cell r="K385">
            <v>22.033100000000001</v>
          </cell>
          <cell r="L385">
            <v>59.320300000000003</v>
          </cell>
          <cell r="M385" t="str">
            <v>ASH SHARQIYAH SOUTH</v>
          </cell>
          <cell r="N385" t="str">
            <v>JAALAN BANI BU ALI</v>
          </cell>
          <cell r="O385" t="str">
            <v>Jaalan Bani Bu Ali</v>
          </cell>
        </row>
        <row r="386">
          <cell r="D386" t="str">
            <v>S0023</v>
          </cell>
          <cell r="E386" t="str">
            <v>OMSS2753</v>
          </cell>
          <cell r="F386" t="str">
            <v>No</v>
          </cell>
          <cell r="G386" t="str">
            <v>541263_SABT</v>
          </cell>
          <cell r="H386" t="str">
            <v>Greenfield</v>
          </cell>
          <cell r="I386">
            <v>30.07</v>
          </cell>
          <cell r="J386" t="str">
            <v>Indoor</v>
          </cell>
          <cell r="K386">
            <v>22.476749999999999</v>
          </cell>
          <cell r="L386">
            <v>59.121659999999999</v>
          </cell>
          <cell r="M386" t="str">
            <v>ASH SHARQIYAH SOUTH</v>
          </cell>
          <cell r="N386" t="str">
            <v>AL KAMIL WA AL WAFI</v>
          </cell>
          <cell r="O386" t="str">
            <v>Al Kamil Wa Al Wafi</v>
          </cell>
        </row>
        <row r="387">
          <cell r="D387" t="str">
            <v>S0020</v>
          </cell>
          <cell r="E387" t="str">
            <v>OMSS2038</v>
          </cell>
          <cell r="F387" t="str">
            <v>No</v>
          </cell>
          <cell r="G387" t="str">
            <v>541593_TAHWA_RD</v>
          </cell>
          <cell r="H387" t="str">
            <v>Greenfield</v>
          </cell>
          <cell r="I387">
            <v>25</v>
          </cell>
          <cell r="J387" t="str">
            <v>Indoor</v>
          </cell>
          <cell r="K387">
            <v>22.333200000000001</v>
          </cell>
          <cell r="L387">
            <v>59.309330000000003</v>
          </cell>
          <cell r="M387" t="str">
            <v>ASH SHARQIYAH SOUTH</v>
          </cell>
          <cell r="N387" t="str">
            <v>AL KAMIL WA AL WAFI</v>
          </cell>
          <cell r="O387" t="str">
            <v>Al Kamil Wa Al Wafi</v>
          </cell>
        </row>
        <row r="388">
          <cell r="D388" t="str">
            <v>S0025</v>
          </cell>
          <cell r="E388" t="str">
            <v>OMSS0953</v>
          </cell>
          <cell r="F388" t="str">
            <v>No</v>
          </cell>
          <cell r="G388" t="str">
            <v>541933_SAYQ</v>
          </cell>
          <cell r="H388" t="str">
            <v>Greenfield</v>
          </cell>
          <cell r="I388">
            <v>35</v>
          </cell>
          <cell r="J388" t="str">
            <v>Indoor</v>
          </cell>
          <cell r="K388">
            <v>22.510365</v>
          </cell>
          <cell r="L388">
            <v>59.122875000000001</v>
          </cell>
          <cell r="M388" t="str">
            <v>ASH SHARQIYAH SOUTH</v>
          </cell>
          <cell r="N388" t="str">
            <v>AL KAMIL WA AL WAFI</v>
          </cell>
          <cell r="O388" t="str">
            <v>Al Kamil Wa Al Wafi</v>
          </cell>
        </row>
        <row r="389">
          <cell r="D389" t="str">
            <v>S0017</v>
          </cell>
          <cell r="E389" t="str">
            <v>OMSS0603</v>
          </cell>
          <cell r="F389" t="str">
            <v>No</v>
          </cell>
          <cell r="G389" t="str">
            <v>544183_KAMIL_CITY</v>
          </cell>
          <cell r="H389" t="str">
            <v>Greenfield</v>
          </cell>
          <cell r="I389">
            <v>40</v>
          </cell>
          <cell r="J389" t="str">
            <v>Indoor</v>
          </cell>
          <cell r="K389">
            <v>22.214974999999999</v>
          </cell>
          <cell r="L389">
            <v>59.194313000000001</v>
          </cell>
          <cell r="M389" t="str">
            <v>ASH SHARQIYAH SOUTH</v>
          </cell>
          <cell r="N389" t="str">
            <v>AL KAMIL WA AL WAFI</v>
          </cell>
          <cell r="O389" t="str">
            <v>Al Kamil Wa Al Wafi</v>
          </cell>
        </row>
        <row r="390">
          <cell r="D390" t="str">
            <v>S0419</v>
          </cell>
          <cell r="E390" t="str">
            <v>OMSS1673</v>
          </cell>
          <cell r="F390" t="str">
            <v>No</v>
          </cell>
          <cell r="G390" t="str">
            <v>Al WAFI-2</v>
          </cell>
          <cell r="H390" t="str">
            <v>Greenfield</v>
          </cell>
          <cell r="I390">
            <v>35</v>
          </cell>
          <cell r="J390" t="str">
            <v>Indoor</v>
          </cell>
          <cell r="K390">
            <v>22.180800000000001</v>
          </cell>
          <cell r="L390">
            <v>59.235199999999999</v>
          </cell>
          <cell r="M390" t="str">
            <v>ASH SHARQIYAH SOUTH</v>
          </cell>
          <cell r="N390" t="str">
            <v>AL KAMIL WA AL WAFI</v>
          </cell>
          <cell r="O390" t="str">
            <v>Al Kamil Wa Al Wafi</v>
          </cell>
        </row>
        <row r="391">
          <cell r="D391" t="str">
            <v>S0420</v>
          </cell>
          <cell r="E391" t="str">
            <v>OMSS0604</v>
          </cell>
          <cell r="F391" t="str">
            <v>No</v>
          </cell>
          <cell r="G391" t="str">
            <v>TAWI AYSHA</v>
          </cell>
          <cell r="H391" t="str">
            <v>Greenfield</v>
          </cell>
          <cell r="I391">
            <v>35</v>
          </cell>
          <cell r="J391" t="str">
            <v>Indoor</v>
          </cell>
          <cell r="K391">
            <v>22.261403999999999</v>
          </cell>
          <cell r="L391">
            <v>59.268515999999998</v>
          </cell>
          <cell r="M391" t="str">
            <v>ASH SHARQIYAH SOUTH</v>
          </cell>
          <cell r="N391" t="str">
            <v>AL KAMIL WA AL WAFI</v>
          </cell>
          <cell r="O391" t="str">
            <v>Al Kamil Wa Al Wafi</v>
          </cell>
        </row>
        <row r="392">
          <cell r="D392" t="str">
            <v>S0421</v>
          </cell>
          <cell r="E392" t="str">
            <v>OMSS2039</v>
          </cell>
          <cell r="F392" t="str">
            <v>No</v>
          </cell>
          <cell r="G392" t="str">
            <v>Tawi Hatim</v>
          </cell>
          <cell r="H392" t="str">
            <v>Greenfield</v>
          </cell>
          <cell r="I392">
            <v>35</v>
          </cell>
          <cell r="J392" t="str">
            <v>Indoor</v>
          </cell>
          <cell r="K392">
            <v>22.246022</v>
          </cell>
          <cell r="L392">
            <v>59.230035000000001</v>
          </cell>
          <cell r="M392" t="str">
            <v>ASH SHARQIYAH SOUTH</v>
          </cell>
          <cell r="N392" t="str">
            <v>AL KAMIL WA AL WAFI</v>
          </cell>
          <cell r="O392" t="str">
            <v>Al Kamil Wa Al Wafi</v>
          </cell>
        </row>
        <row r="393">
          <cell r="D393" t="str">
            <v>D0287</v>
          </cell>
          <cell r="E393" t="str">
            <v>OMJA2407</v>
          </cell>
          <cell r="F393" t="str">
            <v>No</v>
          </cell>
          <cell r="G393" t="str">
            <v>333763_AMEL2_3G</v>
          </cell>
          <cell r="H393" t="str">
            <v>Greenfield</v>
          </cell>
          <cell r="I393">
            <v>30</v>
          </cell>
          <cell r="J393" t="str">
            <v>Indoor</v>
          </cell>
          <cell r="K393">
            <v>18.300004999999999</v>
          </cell>
          <cell r="L393">
            <v>55.671581000000003</v>
          </cell>
          <cell r="M393" t="str">
            <v>DHOFAR</v>
          </cell>
          <cell r="N393" t="str">
            <v>SHALIM WA JUZOR AL HALLANIYAT</v>
          </cell>
          <cell r="O393" t="str">
            <v>Amel</v>
          </cell>
        </row>
        <row r="394">
          <cell r="D394" t="str">
            <v>D0286</v>
          </cell>
          <cell r="E394" t="str">
            <v>OMJA2408</v>
          </cell>
          <cell r="F394" t="str">
            <v>No</v>
          </cell>
          <cell r="G394" t="str">
            <v>339763_MARMUL_MOTEL_3G</v>
          </cell>
          <cell r="H394" t="str">
            <v>Greenfield</v>
          </cell>
          <cell r="I394">
            <v>55</v>
          </cell>
          <cell r="J394" t="str">
            <v>Indoor</v>
          </cell>
          <cell r="K394">
            <v>18.188609</v>
          </cell>
          <cell r="L394">
            <v>55.204616000000001</v>
          </cell>
          <cell r="M394" t="str">
            <v>DHOFAR</v>
          </cell>
          <cell r="N394" t="str">
            <v>SHALIM WA JUZOR AL HALLANIYAT</v>
          </cell>
          <cell r="O394" t="str">
            <v>Marmul</v>
          </cell>
        </row>
        <row r="395">
          <cell r="D395" t="str">
            <v>H0407</v>
          </cell>
          <cell r="E395" t="str">
            <v>OMZA2040</v>
          </cell>
          <cell r="F395" t="str">
            <v>No</v>
          </cell>
          <cell r="G395" t="str">
            <v>444893_Qarn_Alam_Airport</v>
          </cell>
          <cell r="H395" t="str">
            <v>Rooftop</v>
          </cell>
          <cell r="I395">
            <v>6</v>
          </cell>
          <cell r="J395" t="str">
            <v>Indoor</v>
          </cell>
          <cell r="K395">
            <v>21.374559999999999</v>
          </cell>
          <cell r="L395">
            <v>56.054470000000002</v>
          </cell>
          <cell r="M395" t="str">
            <v>AD DHAHIRAH</v>
          </cell>
          <cell r="N395" t="str">
            <v>IBRI</v>
          </cell>
          <cell r="O395" t="str">
            <v>Qarnalam</v>
          </cell>
        </row>
        <row r="396">
          <cell r="D396" t="str">
            <v>H0032</v>
          </cell>
          <cell r="E396" t="str">
            <v>OMZA2409</v>
          </cell>
          <cell r="F396" t="str">
            <v>No</v>
          </cell>
          <cell r="G396" t="str">
            <v>943033_JACOB_CAMP</v>
          </cell>
          <cell r="H396" t="str">
            <v>Greenfield</v>
          </cell>
          <cell r="I396">
            <v>20</v>
          </cell>
          <cell r="J396" t="str">
            <v>Indoor</v>
          </cell>
          <cell r="K396">
            <v>21.620190000000001</v>
          </cell>
          <cell r="L396">
            <v>56.409889999999997</v>
          </cell>
          <cell r="M396" t="str">
            <v>AD DHAHIRAH</v>
          </cell>
          <cell r="N396" t="str">
            <v>IBRI</v>
          </cell>
          <cell r="O396" t="str">
            <v>Block 61</v>
          </cell>
        </row>
        <row r="397">
          <cell r="D397" t="str">
            <v>W0100</v>
          </cell>
          <cell r="E397" t="str">
            <v>OMWU2425</v>
          </cell>
          <cell r="F397" t="str">
            <v>No</v>
          </cell>
          <cell r="G397" t="str">
            <v>944663_SAHROL_GRD</v>
          </cell>
          <cell r="H397" t="str">
            <v>Greenfield</v>
          </cell>
          <cell r="I397">
            <v>35</v>
          </cell>
          <cell r="J397" t="str">
            <v>Indoor</v>
          </cell>
          <cell r="K397">
            <v>21.336431000000001</v>
          </cell>
          <cell r="L397">
            <v>56.763232000000002</v>
          </cell>
          <cell r="M397" t="str">
            <v>WUSTA</v>
          </cell>
          <cell r="N397" t="str">
            <v>HAYMA</v>
          </cell>
          <cell r="O397" t="str">
            <v>Saih Rawl</v>
          </cell>
        </row>
        <row r="398">
          <cell r="D398" t="str">
            <v>K0278</v>
          </cell>
          <cell r="E398" t="str">
            <v>OMDA1685</v>
          </cell>
          <cell r="F398" t="str">
            <v>No</v>
          </cell>
          <cell r="G398" t="str">
            <v>945243_SAIH_RWAL_OHL_CAMP</v>
          </cell>
          <cell r="H398" t="str">
            <v>Greenfield</v>
          </cell>
          <cell r="I398">
            <v>20</v>
          </cell>
          <cell r="J398" t="str">
            <v>Indoor</v>
          </cell>
          <cell r="K398">
            <v>21.404599999999999</v>
          </cell>
          <cell r="L398">
            <v>56.69791</v>
          </cell>
          <cell r="M398" t="str">
            <v>DAKHLIYAH</v>
          </cell>
          <cell r="N398" t="str">
            <v>ADAM</v>
          </cell>
          <cell r="O398" t="str">
            <v>Saih rawl</v>
          </cell>
        </row>
        <row r="399">
          <cell r="D399" t="str">
            <v>H0480</v>
          </cell>
          <cell r="E399" t="str">
            <v>OMZA1686</v>
          </cell>
          <cell r="F399" t="str">
            <v>No</v>
          </cell>
          <cell r="G399" t="str">
            <v>BP_KHAZAN_KRC</v>
          </cell>
          <cell r="H399" t="str">
            <v>Greenfield</v>
          </cell>
          <cell r="I399">
            <v>25</v>
          </cell>
          <cell r="J399" t="str">
            <v>Indoor</v>
          </cell>
          <cell r="K399">
            <v>21.623546999999999</v>
          </cell>
          <cell r="L399">
            <v>56.423814</v>
          </cell>
          <cell r="M399" t="str">
            <v>AD DHAHIRAH</v>
          </cell>
          <cell r="N399" t="str">
            <v>IBRI</v>
          </cell>
          <cell r="O399" t="str">
            <v>Block 61</v>
          </cell>
        </row>
        <row r="400">
          <cell r="D400" t="str">
            <v>W0453</v>
          </cell>
          <cell r="E400" t="str">
            <v>OMWU2426</v>
          </cell>
          <cell r="F400" t="str">
            <v>No</v>
          </cell>
          <cell r="G400" t="str">
            <v>Nimr_MAC2</v>
          </cell>
          <cell r="H400" t="str">
            <v>Greenfield</v>
          </cell>
          <cell r="I400">
            <v>20</v>
          </cell>
          <cell r="J400" t="str">
            <v>Indoor</v>
          </cell>
          <cell r="K400">
            <v>18.652374999999999</v>
          </cell>
          <cell r="L400">
            <v>55.857742000000002</v>
          </cell>
          <cell r="M400" t="str">
            <v>WUSTA</v>
          </cell>
          <cell r="N400" t="str">
            <v>AL JAZIR</v>
          </cell>
          <cell r="O400" t="str">
            <v>Nimer</v>
          </cell>
        </row>
        <row r="401">
          <cell r="D401" t="str">
            <v>M0473</v>
          </cell>
          <cell r="E401" t="str">
            <v>OMMA2767</v>
          </cell>
          <cell r="F401" t="str">
            <v>No</v>
          </cell>
          <cell r="G401" t="str">
            <v>AL_HABIB_BLDG_3G</v>
          </cell>
          <cell r="H401" t="str">
            <v>Rooftop</v>
          </cell>
          <cell r="I401">
            <v>6</v>
          </cell>
          <cell r="J401" t="str">
            <v>Indoor</v>
          </cell>
          <cell r="K401">
            <v>23.594200000000001</v>
          </cell>
          <cell r="L401">
            <v>58.436900000000001</v>
          </cell>
          <cell r="M401" t="str">
            <v>MUSCAT</v>
          </cell>
          <cell r="N401" t="str">
            <v>BOUSHER</v>
          </cell>
          <cell r="O401" t="str">
            <v>Al Khuwair</v>
          </cell>
        </row>
        <row r="402">
          <cell r="D402" t="str">
            <v>M0500</v>
          </cell>
          <cell r="E402" t="str">
            <v>OMMA1300</v>
          </cell>
          <cell r="F402" t="str">
            <v>No</v>
          </cell>
          <cell r="G402" t="str">
            <v>AL_ILAM_3_3G</v>
          </cell>
          <cell r="H402" t="str">
            <v>Rooftop</v>
          </cell>
          <cell r="I402">
            <v>6</v>
          </cell>
          <cell r="J402" t="str">
            <v>Indoor</v>
          </cell>
          <cell r="K402">
            <v>23.600012</v>
          </cell>
          <cell r="L402">
            <v>58.471480999999997</v>
          </cell>
          <cell r="M402" t="str">
            <v>MUSCAT</v>
          </cell>
          <cell r="N402" t="str">
            <v>BOUSHER</v>
          </cell>
          <cell r="O402" t="str">
            <v>MSQ</v>
          </cell>
        </row>
        <row r="403">
          <cell r="D403" t="str">
            <v>M0455</v>
          </cell>
          <cell r="E403" t="str">
            <v>OMMA2427</v>
          </cell>
          <cell r="F403" t="str">
            <v>No</v>
          </cell>
          <cell r="G403" t="str">
            <v>AL_KHUWAIR_2_3G</v>
          </cell>
          <cell r="H403" t="str">
            <v>Rooftop</v>
          </cell>
          <cell r="I403">
            <v>6</v>
          </cell>
          <cell r="J403" t="str">
            <v>Indoor</v>
          </cell>
          <cell r="K403">
            <v>23.591360000000002</v>
          </cell>
          <cell r="L403">
            <v>58.4236</v>
          </cell>
          <cell r="M403" t="str">
            <v>MUSCAT</v>
          </cell>
          <cell r="N403" t="str">
            <v>BOUSHER</v>
          </cell>
          <cell r="O403" t="str">
            <v>Al Khuwair</v>
          </cell>
        </row>
        <row r="404">
          <cell r="D404" t="str">
            <v>M0408</v>
          </cell>
          <cell r="E404" t="str">
            <v>OMMA0971</v>
          </cell>
          <cell r="F404" t="str">
            <v>No</v>
          </cell>
          <cell r="G404" t="str">
            <v>AL_KHUWAIR_25_3G</v>
          </cell>
          <cell r="H404" t="str">
            <v>Rooftop</v>
          </cell>
          <cell r="I404">
            <v>6</v>
          </cell>
          <cell r="J404" t="str">
            <v>Indoor</v>
          </cell>
          <cell r="K404">
            <v>23.582889999999999</v>
          </cell>
          <cell r="L404">
            <v>58.437089999999998</v>
          </cell>
          <cell r="M404" t="str">
            <v>MUSCAT</v>
          </cell>
          <cell r="N404" t="str">
            <v>BOUSHER</v>
          </cell>
          <cell r="O404" t="str">
            <v>Al Khuwair</v>
          </cell>
        </row>
        <row r="405">
          <cell r="D405" t="str">
            <v>M0402</v>
          </cell>
          <cell r="E405" t="str">
            <v>OMMA0242</v>
          </cell>
          <cell r="F405" t="str">
            <v>No</v>
          </cell>
          <cell r="G405" t="str">
            <v>AL_KHUWAIR_33_3G</v>
          </cell>
          <cell r="H405" t="str">
            <v>Rooftop</v>
          </cell>
          <cell r="I405">
            <v>12</v>
          </cell>
          <cell r="J405" t="str">
            <v>Indoor</v>
          </cell>
          <cell r="K405">
            <v>23.581189999999999</v>
          </cell>
          <cell r="L405">
            <v>58.425280000000001</v>
          </cell>
          <cell r="M405" t="str">
            <v>MUSCAT</v>
          </cell>
          <cell r="N405" t="str">
            <v>BOUSHER</v>
          </cell>
          <cell r="O405" t="str">
            <v>Al Khuwair</v>
          </cell>
        </row>
        <row r="406">
          <cell r="D406" t="str">
            <v>M0413</v>
          </cell>
          <cell r="E406" t="str">
            <v>OMMA2057</v>
          </cell>
          <cell r="F406" t="str">
            <v>No</v>
          </cell>
          <cell r="G406" t="str">
            <v>AL_KHWAIR_5_3G</v>
          </cell>
          <cell r="H406" t="str">
            <v>Rooftop</v>
          </cell>
          <cell r="I406">
            <v>6</v>
          </cell>
          <cell r="J406" t="str">
            <v>Indoor</v>
          </cell>
          <cell r="K406">
            <v>23.584499999999998</v>
          </cell>
          <cell r="L406">
            <v>58.424309999999998</v>
          </cell>
          <cell r="M406" t="str">
            <v>MUSCAT</v>
          </cell>
          <cell r="N406" t="str">
            <v>BOUSHER</v>
          </cell>
          <cell r="O406" t="str">
            <v>Al Khuwair</v>
          </cell>
        </row>
        <row r="407">
          <cell r="D407" t="str">
            <v>M0457</v>
          </cell>
          <cell r="E407" t="str">
            <v>OMMA0243</v>
          </cell>
          <cell r="F407" t="str">
            <v>No</v>
          </cell>
          <cell r="G407" t="str">
            <v>AL_KHWAIR_STREET_2_3G</v>
          </cell>
          <cell r="H407" t="str">
            <v>Rooftop</v>
          </cell>
          <cell r="I407">
            <v>6</v>
          </cell>
          <cell r="J407" t="str">
            <v>Indoor</v>
          </cell>
          <cell r="K407">
            <v>23.59216</v>
          </cell>
          <cell r="L407">
            <v>58.439830000000001</v>
          </cell>
          <cell r="M407" t="str">
            <v>MUSCAT</v>
          </cell>
          <cell r="N407" t="str">
            <v>BOUSHER</v>
          </cell>
          <cell r="O407" t="str">
            <v>Al Khuwair</v>
          </cell>
        </row>
        <row r="408">
          <cell r="D408" t="str">
            <v>M0452</v>
          </cell>
          <cell r="E408" t="str">
            <v>OMMA1301</v>
          </cell>
          <cell r="F408" t="str">
            <v>No</v>
          </cell>
          <cell r="G408" t="str">
            <v>AL_KHWAIR_STREET_3_3G</v>
          </cell>
          <cell r="H408" t="str">
            <v>Rooftop</v>
          </cell>
          <cell r="I408">
            <v>6</v>
          </cell>
          <cell r="J408" t="str">
            <v>Outdoor</v>
          </cell>
          <cell r="K408">
            <v>23.5913</v>
          </cell>
          <cell r="L408">
            <v>58.432600000000001</v>
          </cell>
          <cell r="M408" t="str">
            <v>MUSCAT</v>
          </cell>
          <cell r="N408" t="str">
            <v>BOUSHER</v>
          </cell>
          <cell r="O408" t="str">
            <v>Al Khuwair</v>
          </cell>
        </row>
        <row r="409">
          <cell r="D409" t="str">
            <v>M0396</v>
          </cell>
          <cell r="E409" t="str">
            <v>OMMA0244</v>
          </cell>
          <cell r="F409" t="str">
            <v>No</v>
          </cell>
          <cell r="G409" t="str">
            <v>AL_KUWAIR_4_3G</v>
          </cell>
          <cell r="H409" t="str">
            <v>Rooftop</v>
          </cell>
          <cell r="I409">
            <v>6</v>
          </cell>
          <cell r="J409" t="str">
            <v>Indoor</v>
          </cell>
          <cell r="K409">
            <v>23.57959</v>
          </cell>
          <cell r="L409">
            <v>58.419890000000002</v>
          </cell>
          <cell r="M409" t="str">
            <v>MUSCAT</v>
          </cell>
          <cell r="N409" t="str">
            <v>BOUSHER</v>
          </cell>
          <cell r="O409" t="str">
            <v>Al Khuwair</v>
          </cell>
        </row>
        <row r="410">
          <cell r="D410" t="str">
            <v>M0528</v>
          </cell>
          <cell r="E410" t="str">
            <v>OMMA2058</v>
          </cell>
          <cell r="F410" t="str">
            <v>No</v>
          </cell>
          <cell r="G410" t="str">
            <v>AL_LLAM_4_3G</v>
          </cell>
          <cell r="H410" t="str">
            <v>Greenfield</v>
          </cell>
          <cell r="I410">
            <v>20</v>
          </cell>
          <cell r="J410" t="str">
            <v>Indoor</v>
          </cell>
          <cell r="K410">
            <v>23.605149999999998</v>
          </cell>
          <cell r="L410">
            <v>58.478059999999999</v>
          </cell>
          <cell r="M410" t="str">
            <v>MUSCAT</v>
          </cell>
          <cell r="N410" t="str">
            <v>BOUSHER</v>
          </cell>
          <cell r="O410" t="str">
            <v>MSQ</v>
          </cell>
        </row>
        <row r="411">
          <cell r="D411" t="str">
            <v>M0502</v>
          </cell>
          <cell r="E411" t="str">
            <v>OMMA0622</v>
          </cell>
          <cell r="F411" t="str">
            <v>No</v>
          </cell>
          <cell r="G411" t="str">
            <v>AL_NOOR_PLAZA_3G</v>
          </cell>
          <cell r="H411" t="str">
            <v>Rooftop</v>
          </cell>
          <cell r="I411">
            <v>6</v>
          </cell>
          <cell r="J411" t="str">
            <v>Indoor</v>
          </cell>
          <cell r="K411">
            <v>23.600300000000001</v>
          </cell>
          <cell r="L411">
            <v>58.455559999999998</v>
          </cell>
          <cell r="M411" t="str">
            <v>MUSCAT</v>
          </cell>
          <cell r="N411" t="str">
            <v>BOUSHER</v>
          </cell>
          <cell r="O411" t="str">
            <v>MSQ</v>
          </cell>
        </row>
        <row r="412">
          <cell r="D412" t="str">
            <v>M0456</v>
          </cell>
          <cell r="E412" t="str">
            <v>OMMA2428</v>
          </cell>
          <cell r="F412" t="str">
            <v>No</v>
          </cell>
          <cell r="G412" t="str">
            <v>ALKHUWAIR_STREET_4_3G</v>
          </cell>
          <cell r="H412" t="str">
            <v>Rooftop</v>
          </cell>
          <cell r="I412">
            <v>6</v>
          </cell>
          <cell r="J412" t="str">
            <v>Outdoor</v>
          </cell>
          <cell r="K412">
            <v>23.591439999999999</v>
          </cell>
          <cell r="L412">
            <v>58.435859999999998</v>
          </cell>
          <cell r="M412" t="str">
            <v>MUSCAT</v>
          </cell>
          <cell r="N412" t="str">
            <v>BOUSHER</v>
          </cell>
          <cell r="O412" t="str">
            <v>Al Khuwair</v>
          </cell>
        </row>
        <row r="413">
          <cell r="D413" t="str">
            <v>M0436</v>
          </cell>
          <cell r="E413" t="str">
            <v>OMMA0245</v>
          </cell>
          <cell r="F413" t="str">
            <v>No</v>
          </cell>
          <cell r="G413" t="str">
            <v>ALKHUWAIR_STRET_3G</v>
          </cell>
          <cell r="H413" t="str">
            <v>Rooftop</v>
          </cell>
          <cell r="I413">
            <v>6</v>
          </cell>
          <cell r="J413" t="str">
            <v>Indoor</v>
          </cell>
          <cell r="K413">
            <v>23.5883</v>
          </cell>
          <cell r="L413">
            <v>58.433500000000002</v>
          </cell>
          <cell r="M413" t="str">
            <v>MUSCAT</v>
          </cell>
          <cell r="N413" t="str">
            <v>BOUSHER</v>
          </cell>
          <cell r="O413" t="str">
            <v>Al Khuwair</v>
          </cell>
        </row>
        <row r="414">
          <cell r="D414" t="str">
            <v>M0478</v>
          </cell>
          <cell r="E414" t="str">
            <v>OMMA2429</v>
          </cell>
          <cell r="F414" t="str">
            <v>No</v>
          </cell>
          <cell r="G414" t="str">
            <v>ASSARAIN_GARDEN_3G</v>
          </cell>
          <cell r="H414" t="str">
            <v>Rooftop</v>
          </cell>
          <cell r="I414">
            <v>6</v>
          </cell>
          <cell r="J414" t="str">
            <v>Indoor</v>
          </cell>
          <cell r="K414">
            <v>23.594809999999999</v>
          </cell>
          <cell r="L414">
            <v>58.450229999999998</v>
          </cell>
          <cell r="M414" t="str">
            <v>MUSCAT</v>
          </cell>
          <cell r="N414" t="str">
            <v>BOUSHER</v>
          </cell>
          <cell r="O414" t="str">
            <v>Al Khuwair</v>
          </cell>
        </row>
        <row r="415">
          <cell r="D415" t="str">
            <v>M0486</v>
          </cell>
          <cell r="E415" t="str">
            <v>OMMA2430</v>
          </cell>
          <cell r="F415" t="str">
            <v>No</v>
          </cell>
          <cell r="G415" t="str">
            <v>Bait_Al_Khuwair_3G</v>
          </cell>
          <cell r="H415" t="str">
            <v>Rooftop</v>
          </cell>
          <cell r="I415">
            <v>6</v>
          </cell>
          <cell r="J415" t="str">
            <v>Indoor</v>
          </cell>
          <cell r="K415">
            <v>23.596319399999999</v>
          </cell>
          <cell r="L415">
            <v>58.439583300000002</v>
          </cell>
          <cell r="M415" t="str">
            <v>MUSCAT</v>
          </cell>
          <cell r="N415" t="str">
            <v>BOUSHER</v>
          </cell>
          <cell r="O415" t="str">
            <v>Al Khuwair</v>
          </cell>
        </row>
        <row r="416">
          <cell r="D416" t="str">
            <v>M0451</v>
          </cell>
          <cell r="E416" t="str">
            <v>OMMA0246</v>
          </cell>
          <cell r="F416" t="str">
            <v>No</v>
          </cell>
          <cell r="G416" t="str">
            <v>BAIT_HAN_HOUSE_3G</v>
          </cell>
          <cell r="H416" t="str">
            <v>Rooftop</v>
          </cell>
          <cell r="I416">
            <v>4</v>
          </cell>
          <cell r="J416" t="str">
            <v>Indoor</v>
          </cell>
          <cell r="K416">
            <v>23.590869999999999</v>
          </cell>
          <cell r="L416">
            <v>58.428939999999997</v>
          </cell>
          <cell r="M416" t="str">
            <v>MUSCAT</v>
          </cell>
          <cell r="N416" t="str">
            <v>BOUSHER</v>
          </cell>
          <cell r="O416" t="str">
            <v>Al Khuwair</v>
          </cell>
        </row>
        <row r="417">
          <cell r="D417" t="str">
            <v>M0543</v>
          </cell>
          <cell r="E417" t="str">
            <v>OMMA0247</v>
          </cell>
          <cell r="F417" t="str">
            <v>No</v>
          </cell>
          <cell r="G417" t="str">
            <v>BAREEQ_SHATT_3G</v>
          </cell>
          <cell r="H417" t="str">
            <v>Rooftop</v>
          </cell>
          <cell r="I417">
            <v>6</v>
          </cell>
          <cell r="J417" t="str">
            <v>Indoor</v>
          </cell>
          <cell r="K417">
            <v>23.612880000000001</v>
          </cell>
          <cell r="L417">
            <v>58.465679999999999</v>
          </cell>
          <cell r="M417" t="str">
            <v>MUSCAT</v>
          </cell>
          <cell r="N417" t="str">
            <v>BOUSHER</v>
          </cell>
          <cell r="O417" t="str">
            <v>Qurum</v>
          </cell>
        </row>
        <row r="418">
          <cell r="D418" t="str">
            <v>M0544</v>
          </cell>
          <cell r="E418" t="str">
            <v>OMMA0623</v>
          </cell>
          <cell r="F418" t="str">
            <v>No</v>
          </cell>
          <cell r="G418" t="str">
            <v>BEACH_HOTEL_3G</v>
          </cell>
          <cell r="H418" t="str">
            <v>Rooftop</v>
          </cell>
          <cell r="I418">
            <v>6</v>
          </cell>
          <cell r="J418" t="str">
            <v>Indoor</v>
          </cell>
          <cell r="K418">
            <v>23.613720000000001</v>
          </cell>
          <cell r="L418">
            <v>58.464750000000002</v>
          </cell>
          <cell r="M418" t="str">
            <v>MUSCAT</v>
          </cell>
          <cell r="N418" t="str">
            <v>BOUSHER</v>
          </cell>
          <cell r="O418" t="str">
            <v>Qurum</v>
          </cell>
        </row>
        <row r="419">
          <cell r="D419" t="str">
            <v>M0429</v>
          </cell>
          <cell r="E419" t="str">
            <v>OMMA2059</v>
          </cell>
          <cell r="F419" t="str">
            <v>No</v>
          </cell>
          <cell r="G419" t="str">
            <v>BEYLA_HOUSE_3G</v>
          </cell>
          <cell r="H419" t="str">
            <v>Rooftop</v>
          </cell>
          <cell r="I419">
            <v>6</v>
          </cell>
          <cell r="J419" t="str">
            <v>Indoor</v>
          </cell>
          <cell r="K419">
            <v>23.58755</v>
          </cell>
          <cell r="L419">
            <v>58.428547199999997</v>
          </cell>
          <cell r="M419" t="str">
            <v>MUSCAT</v>
          </cell>
          <cell r="N419" t="str">
            <v>BOUSHER</v>
          </cell>
          <cell r="O419" t="str">
            <v>Al Khuwair</v>
          </cell>
        </row>
        <row r="420">
          <cell r="D420" t="str">
            <v>M0487</v>
          </cell>
          <cell r="E420" t="str">
            <v>OMMA2060</v>
          </cell>
          <cell r="F420" t="str">
            <v>No</v>
          </cell>
          <cell r="G420" t="str">
            <v>BIN_HAM_3G</v>
          </cell>
          <cell r="H420" t="str">
            <v>Rooftop</v>
          </cell>
          <cell r="I420">
            <v>4</v>
          </cell>
          <cell r="J420" t="str">
            <v>Indoor</v>
          </cell>
          <cell r="K420">
            <v>23.595977000000001</v>
          </cell>
          <cell r="L420">
            <v>58.424370000000003</v>
          </cell>
          <cell r="M420" t="str">
            <v>MUSCAT</v>
          </cell>
          <cell r="N420" t="str">
            <v>BOUSHER</v>
          </cell>
          <cell r="O420" t="str">
            <v>Al Khuwair</v>
          </cell>
        </row>
        <row r="421">
          <cell r="D421" t="str">
            <v>M0508</v>
          </cell>
          <cell r="E421" t="str">
            <v>OMMA2431</v>
          </cell>
          <cell r="F421" t="str">
            <v>No</v>
          </cell>
          <cell r="G421" t="str">
            <v>British_Council_2_3G</v>
          </cell>
          <cell r="H421" t="str">
            <v>Rooftop</v>
          </cell>
          <cell r="I421">
            <v>6</v>
          </cell>
          <cell r="J421" t="str">
            <v>Indoor</v>
          </cell>
          <cell r="K421">
            <v>23.601583300000001</v>
          </cell>
          <cell r="L421">
            <v>58.449158300000001</v>
          </cell>
          <cell r="M421" t="str">
            <v>MUSCAT</v>
          </cell>
          <cell r="N421" t="str">
            <v>BOUSHER</v>
          </cell>
          <cell r="O421" t="str">
            <v>MSQ</v>
          </cell>
        </row>
        <row r="422">
          <cell r="D422" t="str">
            <v>M0450</v>
          </cell>
          <cell r="E422" t="str">
            <v>OMMA0637</v>
          </cell>
          <cell r="F422" t="str">
            <v>No</v>
          </cell>
          <cell r="G422" t="str">
            <v>DG_SUPPLY_2_3G</v>
          </cell>
          <cell r="H422" t="str">
            <v>Rooftop</v>
          </cell>
          <cell r="I422">
            <v>6</v>
          </cell>
          <cell r="J422" t="str">
            <v>Indoor</v>
          </cell>
          <cell r="K422">
            <v>23.590859999999999</v>
          </cell>
          <cell r="L422">
            <v>58.418959999999998</v>
          </cell>
          <cell r="M422" t="str">
            <v>MUSCAT</v>
          </cell>
          <cell r="N422" t="str">
            <v>BOUSHER</v>
          </cell>
          <cell r="O422" t="str">
            <v>Al Khuwair</v>
          </cell>
        </row>
        <row r="423">
          <cell r="D423" t="str">
            <v>M0426</v>
          </cell>
          <cell r="E423" t="str">
            <v>OMMA2784</v>
          </cell>
          <cell r="F423" t="str">
            <v>No</v>
          </cell>
          <cell r="G423" t="str">
            <v>DG_SUPPLY_ALKHR_3G</v>
          </cell>
          <cell r="H423" t="str">
            <v>Rooftop</v>
          </cell>
          <cell r="I423">
            <v>6</v>
          </cell>
          <cell r="J423" t="str">
            <v>Indoor</v>
          </cell>
          <cell r="K423">
            <v>23.587289999999999</v>
          </cell>
          <cell r="L423">
            <v>58.422559999999997</v>
          </cell>
          <cell r="M423" t="str">
            <v>MUSCAT</v>
          </cell>
          <cell r="N423" t="str">
            <v>BOUSHER</v>
          </cell>
          <cell r="O423" t="str">
            <v>Al Khuwair</v>
          </cell>
        </row>
        <row r="424">
          <cell r="D424" t="str">
            <v>M0471</v>
          </cell>
          <cell r="E424" t="str">
            <v>OMMA0638</v>
          </cell>
          <cell r="F424" t="str">
            <v>No</v>
          </cell>
          <cell r="G424" t="str">
            <v>DOHAT_GIRL_SCHL_3G</v>
          </cell>
          <cell r="H424" t="str">
            <v>Rooftop</v>
          </cell>
          <cell r="I424">
            <v>6</v>
          </cell>
          <cell r="J424" t="str">
            <v>Outdoor</v>
          </cell>
          <cell r="K424">
            <v>23.594089199999999</v>
          </cell>
          <cell r="L424">
            <v>58.426902300000002</v>
          </cell>
          <cell r="M424" t="str">
            <v>MUSCAT</v>
          </cell>
          <cell r="N424" t="str">
            <v>BOUSHER</v>
          </cell>
          <cell r="O424" t="str">
            <v>Al Khuwair</v>
          </cell>
        </row>
        <row r="425">
          <cell r="D425" t="str">
            <v>M0461</v>
          </cell>
          <cell r="E425" t="str">
            <v>OMMA2445</v>
          </cell>
          <cell r="F425" t="str">
            <v>No</v>
          </cell>
          <cell r="G425" t="str">
            <v>EMAN_SCHOOL_2_3G</v>
          </cell>
          <cell r="H425" t="str">
            <v>Rooftop</v>
          </cell>
          <cell r="I425">
            <v>6</v>
          </cell>
          <cell r="J425" t="str">
            <v>Indoor</v>
          </cell>
          <cell r="K425">
            <v>23.592870000000001</v>
          </cell>
          <cell r="L425">
            <v>58.453800000000001</v>
          </cell>
          <cell r="M425" t="str">
            <v>MUSCAT</v>
          </cell>
          <cell r="N425" t="str">
            <v>BOUSHER</v>
          </cell>
          <cell r="O425" t="str">
            <v>Al Khuwair</v>
          </cell>
        </row>
        <row r="426">
          <cell r="D426" t="str">
            <v>M0462</v>
          </cell>
          <cell r="E426" t="str">
            <v>OMMA2785</v>
          </cell>
          <cell r="F426" t="str">
            <v>No</v>
          </cell>
          <cell r="G426" t="str">
            <v>EYMAN_SCHOOL_3G</v>
          </cell>
          <cell r="H426" t="str">
            <v>Rooftop</v>
          </cell>
          <cell r="I426">
            <v>6</v>
          </cell>
          <cell r="J426" t="str">
            <v>Indoor</v>
          </cell>
          <cell r="K426">
            <v>23.5929</v>
          </cell>
          <cell r="L426">
            <v>58.457000000000001</v>
          </cell>
          <cell r="M426" t="str">
            <v>MUSCAT</v>
          </cell>
          <cell r="N426" t="str">
            <v>BOUSHER</v>
          </cell>
          <cell r="O426" t="str">
            <v>Al Khuwair</v>
          </cell>
        </row>
        <row r="427">
          <cell r="D427" t="str">
            <v>M0483</v>
          </cell>
          <cell r="E427" t="str">
            <v>OMMA1313</v>
          </cell>
          <cell r="F427" t="str">
            <v>No</v>
          </cell>
          <cell r="G427" t="str">
            <v>FAHMY_FURNITURE_3G</v>
          </cell>
          <cell r="H427" t="str">
            <v>Rooftop</v>
          </cell>
          <cell r="I427">
            <v>7</v>
          </cell>
          <cell r="J427" t="str">
            <v>Indoor</v>
          </cell>
          <cell r="K427">
            <v>23.59619</v>
          </cell>
          <cell r="L427">
            <v>58.432720000000003</v>
          </cell>
          <cell r="M427" t="str">
            <v>MUSCAT</v>
          </cell>
          <cell r="N427" t="str">
            <v>BOUSHER</v>
          </cell>
          <cell r="O427" t="str">
            <v>Al Khuwair</v>
          </cell>
        </row>
        <row r="428">
          <cell r="D428" t="str">
            <v>M0476</v>
          </cell>
          <cell r="E428" t="str">
            <v>OMMA0639</v>
          </cell>
          <cell r="F428" t="str">
            <v>No</v>
          </cell>
          <cell r="G428" t="str">
            <v>HOLIDAY_INN_3G</v>
          </cell>
          <cell r="H428" t="str">
            <v>Rooftop</v>
          </cell>
          <cell r="I428">
            <v>6</v>
          </cell>
          <cell r="J428" t="str">
            <v>Indoor</v>
          </cell>
          <cell r="K428">
            <v>23.594557999999999</v>
          </cell>
          <cell r="L428">
            <v>58.418647</v>
          </cell>
          <cell r="M428" t="str">
            <v>MUSCAT</v>
          </cell>
          <cell r="N428" t="str">
            <v>BOUSHER</v>
          </cell>
          <cell r="O428" t="str">
            <v>Al Khuwair</v>
          </cell>
        </row>
        <row r="429">
          <cell r="D429" t="str">
            <v>M0535</v>
          </cell>
          <cell r="E429" t="str">
            <v>OMMA0261</v>
          </cell>
          <cell r="F429" t="str">
            <v>No</v>
          </cell>
          <cell r="G429" t="str">
            <v>HYATT_REGENCY_3G</v>
          </cell>
          <cell r="H429" t="str">
            <v>Rooftop</v>
          </cell>
          <cell r="I429">
            <v>6</v>
          </cell>
          <cell r="J429" t="str">
            <v>Indoor</v>
          </cell>
          <cell r="K429">
            <v>23.608370000000001</v>
          </cell>
          <cell r="L429">
            <v>58.444180000000003</v>
          </cell>
          <cell r="M429" t="str">
            <v>MUSCAT</v>
          </cell>
          <cell r="N429" t="str">
            <v>BOUSHER</v>
          </cell>
          <cell r="O429" t="str">
            <v>Qurum</v>
          </cell>
        </row>
        <row r="430">
          <cell r="D430" t="str">
            <v>M0424</v>
          </cell>
          <cell r="E430" t="str">
            <v>OMMA2446</v>
          </cell>
          <cell r="F430" t="str">
            <v>No</v>
          </cell>
          <cell r="G430" t="str">
            <v>JANUB_ALKHUWAIR_3G</v>
          </cell>
          <cell r="H430" t="str">
            <v>Rooftop</v>
          </cell>
          <cell r="I430">
            <v>6</v>
          </cell>
          <cell r="J430" t="str">
            <v>Indoor</v>
          </cell>
          <cell r="K430">
            <v>23.586819999999999</v>
          </cell>
          <cell r="L430">
            <v>58.439540000000001</v>
          </cell>
          <cell r="M430" t="str">
            <v>MUSCAT</v>
          </cell>
          <cell r="N430" t="str">
            <v>BOUSHER</v>
          </cell>
          <cell r="O430" t="str">
            <v>Al Khuwair</v>
          </cell>
        </row>
        <row r="431">
          <cell r="D431" t="str">
            <v>M0412</v>
          </cell>
          <cell r="E431" t="str">
            <v>OMMA2786</v>
          </cell>
          <cell r="F431" t="str">
            <v>No</v>
          </cell>
          <cell r="G431" t="str">
            <v>JANUB_KHUWAIR_2_3G</v>
          </cell>
          <cell r="H431" t="str">
            <v>Rooftop</v>
          </cell>
          <cell r="I431">
            <v>6</v>
          </cell>
          <cell r="J431" t="str">
            <v>Indoor</v>
          </cell>
          <cell r="K431">
            <v>23.584230000000002</v>
          </cell>
          <cell r="L431">
            <v>58.433970000000002</v>
          </cell>
          <cell r="M431" t="str">
            <v>MUSCAT</v>
          </cell>
          <cell r="N431" t="str">
            <v>BOUSHER</v>
          </cell>
          <cell r="O431" t="str">
            <v>Al Khuwair</v>
          </cell>
        </row>
        <row r="432">
          <cell r="D432" t="str">
            <v>M0547</v>
          </cell>
          <cell r="E432" t="str">
            <v>OMMA1316</v>
          </cell>
          <cell r="F432" t="str">
            <v>No</v>
          </cell>
          <cell r="G432" t="str">
            <v>JAWHAR_ALSHAT_3G</v>
          </cell>
          <cell r="H432" t="str">
            <v>Rooftop</v>
          </cell>
          <cell r="I432">
            <v>6</v>
          </cell>
          <cell r="J432" t="str">
            <v>Indoor</v>
          </cell>
          <cell r="K432">
            <v>23.615997</v>
          </cell>
          <cell r="L432">
            <v>58.463003</v>
          </cell>
          <cell r="M432" t="str">
            <v>MUSCAT</v>
          </cell>
          <cell r="N432" t="str">
            <v>BOUSHER</v>
          </cell>
          <cell r="O432" t="str">
            <v>Qurum</v>
          </cell>
        </row>
        <row r="433">
          <cell r="D433" t="str">
            <v>M0481</v>
          </cell>
          <cell r="E433" t="str">
            <v>OMMA0984</v>
          </cell>
          <cell r="F433" t="str">
            <v>No</v>
          </cell>
          <cell r="G433" t="str">
            <v>Mazeen_Building_3G</v>
          </cell>
          <cell r="H433" t="str">
            <v>Rooftop</v>
          </cell>
          <cell r="I433">
            <v>6</v>
          </cell>
          <cell r="J433" t="str">
            <v>Indoor</v>
          </cell>
          <cell r="K433">
            <v>23.59609</v>
          </cell>
          <cell r="L433">
            <v>58.416690000000003</v>
          </cell>
          <cell r="M433" t="str">
            <v>MUSCAT</v>
          </cell>
          <cell r="N433" t="str">
            <v>BOUSHER</v>
          </cell>
          <cell r="O433" t="str">
            <v>Al Khuwair</v>
          </cell>
        </row>
        <row r="434">
          <cell r="D434" t="str">
            <v>M1008</v>
          </cell>
          <cell r="E434" t="str">
            <v>OMMA1318</v>
          </cell>
          <cell r="F434" t="str">
            <v>No</v>
          </cell>
          <cell r="G434" t="str">
            <v>MSQ_Area_3G</v>
          </cell>
          <cell r="H434" t="str">
            <v>Greenfield</v>
          </cell>
          <cell r="I434">
            <v>25</v>
          </cell>
          <cell r="J434" t="str">
            <v>Outdoor</v>
          </cell>
          <cell r="K434">
            <v>23.603110000000001</v>
          </cell>
          <cell r="L434">
            <v>58.463450000000002</v>
          </cell>
          <cell r="M434" t="str">
            <v>MUSCAT</v>
          </cell>
          <cell r="N434" t="str">
            <v>BOUSHER</v>
          </cell>
          <cell r="O434" t="str">
            <v>MSQ</v>
          </cell>
        </row>
        <row r="435">
          <cell r="D435" t="str">
            <v>M0433</v>
          </cell>
          <cell r="E435" t="str">
            <v>OMMA2787</v>
          </cell>
          <cell r="F435" t="str">
            <v>No</v>
          </cell>
          <cell r="G435" t="str">
            <v>MSQ_ELECTRICITY_3G</v>
          </cell>
          <cell r="H435" t="str">
            <v>Rooftop</v>
          </cell>
          <cell r="I435">
            <v>4</v>
          </cell>
          <cell r="J435" t="str">
            <v>Indoor</v>
          </cell>
          <cell r="K435">
            <v>23.58811</v>
          </cell>
          <cell r="L435">
            <v>58.446339999999999</v>
          </cell>
          <cell r="M435" t="str">
            <v>MUSCAT</v>
          </cell>
          <cell r="N435" t="str">
            <v>BOUSHER</v>
          </cell>
          <cell r="O435" t="str">
            <v>Al Khuwair</v>
          </cell>
        </row>
        <row r="436">
          <cell r="D436" t="str">
            <v>M0506</v>
          </cell>
          <cell r="E436" t="str">
            <v>OMMA0642</v>
          </cell>
          <cell r="F436" t="str">
            <v>No</v>
          </cell>
          <cell r="G436" t="str">
            <v>MSQ_SOUTH_2_3G</v>
          </cell>
          <cell r="H436" t="str">
            <v>Greenfield</v>
          </cell>
          <cell r="I436">
            <v>20</v>
          </cell>
          <cell r="J436" t="str">
            <v>Indoor</v>
          </cell>
          <cell r="K436">
            <v>23.600829999999998</v>
          </cell>
          <cell r="L436">
            <v>58.459530000000001</v>
          </cell>
          <cell r="M436" t="str">
            <v>MUSCAT</v>
          </cell>
          <cell r="N436" t="str">
            <v>BOUSHER</v>
          </cell>
          <cell r="O436" t="str">
            <v>MSQ</v>
          </cell>
        </row>
        <row r="437">
          <cell r="D437" t="str">
            <v>M0460</v>
          </cell>
          <cell r="E437" t="str">
            <v>OMMA2447</v>
          </cell>
          <cell r="F437" t="str">
            <v>No</v>
          </cell>
          <cell r="G437" t="str">
            <v>OHI_BUILDING_3G</v>
          </cell>
          <cell r="H437" t="str">
            <v>Rooftop</v>
          </cell>
          <cell r="I437">
            <v>4</v>
          </cell>
          <cell r="J437" t="str">
            <v>Indoor</v>
          </cell>
          <cell r="K437">
            <v>23.5928</v>
          </cell>
          <cell r="L437">
            <v>58.444400000000002</v>
          </cell>
          <cell r="M437" t="str">
            <v>MUSCAT</v>
          </cell>
          <cell r="N437" t="str">
            <v>BOUSHER</v>
          </cell>
          <cell r="O437" t="str">
            <v>Al Khuwair</v>
          </cell>
        </row>
        <row r="438">
          <cell r="D438" t="str">
            <v>M0425</v>
          </cell>
          <cell r="E438" t="str">
            <v>OMMA1319</v>
          </cell>
          <cell r="F438" t="str">
            <v>No</v>
          </cell>
          <cell r="G438" t="str">
            <v>QURUM_29_3G</v>
          </cell>
          <cell r="H438" t="str">
            <v>Rooftop</v>
          </cell>
          <cell r="I438">
            <v>4</v>
          </cell>
          <cell r="J438" t="str">
            <v>Indoor</v>
          </cell>
          <cell r="K438">
            <v>23.587140000000002</v>
          </cell>
          <cell r="L438">
            <v>58.45335</v>
          </cell>
          <cell r="M438" t="str">
            <v>MUSCAT</v>
          </cell>
          <cell r="N438" t="str">
            <v>BOUSHER</v>
          </cell>
          <cell r="O438" t="str">
            <v>Al Khuwair</v>
          </cell>
        </row>
        <row r="439">
          <cell r="D439" t="str">
            <v>M0003</v>
          </cell>
          <cell r="E439" t="str">
            <v>OMMA1320</v>
          </cell>
          <cell r="F439" t="str">
            <v>Yes</v>
          </cell>
          <cell r="G439" t="str">
            <v>QURUM_EXCH_AB_3G</v>
          </cell>
          <cell r="H439" t="str">
            <v>Greenfield</v>
          </cell>
          <cell r="I439">
            <v>50</v>
          </cell>
          <cell r="J439" t="str">
            <v>Indoor</v>
          </cell>
          <cell r="K439">
            <v>23.598452000000002</v>
          </cell>
          <cell r="L439">
            <v>58.444804750000003</v>
          </cell>
          <cell r="M439" t="str">
            <v>MUSCAT</v>
          </cell>
          <cell r="N439" t="str">
            <v>BOUSHER</v>
          </cell>
          <cell r="O439" t="str">
            <v>MSQ</v>
          </cell>
        </row>
        <row r="440">
          <cell r="D440" t="str">
            <v>M0477</v>
          </cell>
          <cell r="E440" t="str">
            <v>OMMA0717</v>
          </cell>
          <cell r="F440" t="str">
            <v>No</v>
          </cell>
          <cell r="G440" t="str">
            <v>Rotana_Hotel_3G</v>
          </cell>
          <cell r="H440" t="str">
            <v>Rooftop</v>
          </cell>
          <cell r="I440">
            <v>6</v>
          </cell>
          <cell r="J440" t="str">
            <v>Indoor</v>
          </cell>
          <cell r="K440">
            <v>23.594760000000001</v>
          </cell>
          <cell r="L440">
            <v>58.421349999999997</v>
          </cell>
          <cell r="M440" t="str">
            <v>MUSCAT</v>
          </cell>
          <cell r="N440" t="str">
            <v>BOUSHER</v>
          </cell>
          <cell r="O440" t="str">
            <v>Al Khuwair</v>
          </cell>
        </row>
        <row r="441">
          <cell r="D441" t="str">
            <v>M0389</v>
          </cell>
          <cell r="E441" t="str">
            <v>OMMA1816</v>
          </cell>
          <cell r="F441" t="str">
            <v>No</v>
          </cell>
          <cell r="G441" t="str">
            <v>SHAREEAH_COLLEGE_3G</v>
          </cell>
          <cell r="H441" t="str">
            <v>Rooftop</v>
          </cell>
          <cell r="I441">
            <v>4</v>
          </cell>
          <cell r="J441" t="str">
            <v>Indoor</v>
          </cell>
          <cell r="K441">
            <v>23.577190000000002</v>
          </cell>
          <cell r="L441">
            <v>58.435139999999997</v>
          </cell>
          <cell r="M441" t="str">
            <v>MUSCAT</v>
          </cell>
          <cell r="N441" t="str">
            <v>BOUSHER</v>
          </cell>
          <cell r="O441" t="str">
            <v>Al Khuwair</v>
          </cell>
        </row>
        <row r="442">
          <cell r="D442" t="str">
            <v>M0542</v>
          </cell>
          <cell r="E442" t="str">
            <v>OMMA2194</v>
          </cell>
          <cell r="F442" t="str">
            <v>No</v>
          </cell>
          <cell r="G442" t="str">
            <v>SHATI_QURM_AB_3G</v>
          </cell>
          <cell r="H442" t="str">
            <v>Greenfield</v>
          </cell>
          <cell r="I442">
            <v>30</v>
          </cell>
          <cell r="J442" t="str">
            <v>Indoor</v>
          </cell>
          <cell r="K442">
            <v>23.611409999999999</v>
          </cell>
          <cell r="L442">
            <v>58.456530000000001</v>
          </cell>
          <cell r="M442" t="str">
            <v>MUSCAT</v>
          </cell>
          <cell r="N442" t="str">
            <v>BOUSHER</v>
          </cell>
          <cell r="O442" t="str">
            <v>Qurum</v>
          </cell>
        </row>
        <row r="443">
          <cell r="D443" t="str">
            <v>M0541</v>
          </cell>
          <cell r="E443" t="str">
            <v>OMMA2195</v>
          </cell>
          <cell r="F443" t="str">
            <v>No</v>
          </cell>
          <cell r="G443" t="str">
            <v>Shatti_Al_Qurum_4_3G</v>
          </cell>
          <cell r="H443" t="str">
            <v>Greenfield</v>
          </cell>
          <cell r="I443">
            <v>30</v>
          </cell>
          <cell r="J443" t="str">
            <v>Indoor</v>
          </cell>
          <cell r="K443">
            <v>23.609690000000001</v>
          </cell>
          <cell r="L443">
            <v>58.449530000000003</v>
          </cell>
          <cell r="M443" t="str">
            <v>MUSCAT</v>
          </cell>
          <cell r="N443" t="str">
            <v>BOUSHER</v>
          </cell>
          <cell r="O443" t="str">
            <v>Qurum</v>
          </cell>
        </row>
        <row r="444">
          <cell r="D444" t="str">
            <v>M0531</v>
          </cell>
          <cell r="E444" t="str">
            <v>OMMA0357</v>
          </cell>
          <cell r="F444" t="str">
            <v>No</v>
          </cell>
          <cell r="G444" t="str">
            <v>SHATTI_QURUM_2_3G</v>
          </cell>
          <cell r="H444" t="str">
            <v>Greenfield</v>
          </cell>
          <cell r="I444">
            <v>30</v>
          </cell>
          <cell r="J444" t="str">
            <v>Indoor</v>
          </cell>
          <cell r="K444">
            <v>23.60595</v>
          </cell>
          <cell r="L444">
            <v>58.449660000000002</v>
          </cell>
          <cell r="M444" t="str">
            <v>MUSCAT</v>
          </cell>
          <cell r="N444" t="str">
            <v>BOUSHER</v>
          </cell>
          <cell r="O444" t="str">
            <v>Qurum</v>
          </cell>
        </row>
        <row r="445">
          <cell r="D445" t="str">
            <v>M0519</v>
          </cell>
          <cell r="E445" t="str">
            <v>OMMA0006</v>
          </cell>
          <cell r="F445" t="str">
            <v>No</v>
          </cell>
          <cell r="G445" t="str">
            <v>SHATTI_QURUM_3_3G</v>
          </cell>
          <cell r="H445" t="str">
            <v>Greenfield</v>
          </cell>
          <cell r="I445">
            <v>25</v>
          </cell>
          <cell r="J445" t="str">
            <v>Indoor</v>
          </cell>
          <cell r="K445">
            <v>23.603539999999999</v>
          </cell>
          <cell r="L445">
            <v>58.444670000000002</v>
          </cell>
          <cell r="M445" t="str">
            <v>MUSCAT</v>
          </cell>
          <cell r="N445" t="str">
            <v>BOUSHER</v>
          </cell>
          <cell r="O445" t="str">
            <v>Qurum</v>
          </cell>
        </row>
        <row r="446">
          <cell r="D446" t="str">
            <v>M0537</v>
          </cell>
          <cell r="E446" t="str">
            <v>OMMA0718</v>
          </cell>
          <cell r="F446" t="str">
            <v>No</v>
          </cell>
          <cell r="G446" t="str">
            <v>SHATTI_QURUM_5_3G</v>
          </cell>
          <cell r="H446" t="str">
            <v>Rooftop</v>
          </cell>
          <cell r="I446">
            <v>5</v>
          </cell>
          <cell r="J446" t="str">
            <v>Outdoor</v>
          </cell>
          <cell r="K446">
            <v>23.609190000000002</v>
          </cell>
          <cell r="L446">
            <v>58.454210000000003</v>
          </cell>
          <cell r="M446" t="str">
            <v>MUSCAT</v>
          </cell>
          <cell r="N446" t="str">
            <v>BOUSHER</v>
          </cell>
          <cell r="O446" t="str">
            <v>Qurum</v>
          </cell>
        </row>
        <row r="447">
          <cell r="D447" t="str">
            <v>M0393</v>
          </cell>
          <cell r="E447" t="str">
            <v>OMMA1436</v>
          </cell>
          <cell r="F447" t="str">
            <v>No</v>
          </cell>
          <cell r="G447" t="str">
            <v>TECH_COLLEGE_3G</v>
          </cell>
          <cell r="H447" t="str">
            <v>Rooftop</v>
          </cell>
          <cell r="I447">
            <v>6</v>
          </cell>
          <cell r="J447" t="str">
            <v>Indoor</v>
          </cell>
          <cell r="K447">
            <v>23.578130000000002</v>
          </cell>
          <cell r="L447">
            <v>58.430549999999997</v>
          </cell>
          <cell r="M447" t="str">
            <v>MUSCAT</v>
          </cell>
          <cell r="N447" t="str">
            <v>BOUSHER</v>
          </cell>
          <cell r="O447" t="str">
            <v>Al Khuwair</v>
          </cell>
        </row>
        <row r="448">
          <cell r="D448" t="str">
            <v>M0384</v>
          </cell>
          <cell r="E448" t="str">
            <v>OMMA1437</v>
          </cell>
          <cell r="F448" t="str">
            <v>No</v>
          </cell>
          <cell r="G448" t="str">
            <v>TECH_COLLEGE_RES_2_3G</v>
          </cell>
          <cell r="H448" t="str">
            <v>Rooftop</v>
          </cell>
          <cell r="I448">
            <v>6</v>
          </cell>
          <cell r="J448" t="str">
            <v>Outdoor</v>
          </cell>
          <cell r="K448">
            <v>23.576499999999999</v>
          </cell>
          <cell r="L448">
            <v>58.423900000000003</v>
          </cell>
          <cell r="M448" t="str">
            <v>MUSCAT</v>
          </cell>
          <cell r="N448" t="str">
            <v>BOUSHER</v>
          </cell>
          <cell r="O448" t="str">
            <v>Al Khuwair</v>
          </cell>
        </row>
        <row r="449">
          <cell r="D449" t="str">
            <v>M0407</v>
          </cell>
          <cell r="E449" t="str">
            <v>OMMA0007</v>
          </cell>
          <cell r="F449" t="str">
            <v>No</v>
          </cell>
          <cell r="G449" t="str">
            <v>TECH_COLLEGE_RES_3_3G</v>
          </cell>
          <cell r="H449" t="str">
            <v>Rooftop</v>
          </cell>
          <cell r="I449">
            <v>6</v>
          </cell>
          <cell r="J449" t="str">
            <v>Outdoor</v>
          </cell>
          <cell r="K449">
            <v>23.582529999999998</v>
          </cell>
          <cell r="L449">
            <v>58.428849999999997</v>
          </cell>
          <cell r="M449" t="str">
            <v>MUSCAT</v>
          </cell>
          <cell r="N449" t="str">
            <v>BOUSHER</v>
          </cell>
          <cell r="O449" t="str">
            <v>Al Khuwair</v>
          </cell>
        </row>
        <row r="450">
          <cell r="D450" t="str">
            <v>M0398</v>
          </cell>
          <cell r="E450" t="str">
            <v>OMMA1089</v>
          </cell>
          <cell r="F450" t="str">
            <v>No</v>
          </cell>
          <cell r="G450" t="str">
            <v>Technical_College_Residence_3G</v>
          </cell>
          <cell r="H450" t="str">
            <v>Rooftop</v>
          </cell>
          <cell r="I450">
            <v>6</v>
          </cell>
          <cell r="J450" t="str">
            <v>Indoor</v>
          </cell>
          <cell r="K450">
            <v>23.579699999999999</v>
          </cell>
          <cell r="L450">
            <v>58.428730000000002</v>
          </cell>
          <cell r="M450" t="str">
            <v>MUSCAT</v>
          </cell>
          <cell r="N450" t="str">
            <v>BOUSHER</v>
          </cell>
          <cell r="O450" t="str">
            <v>Al Khuwair</v>
          </cell>
        </row>
        <row r="451">
          <cell r="D451" t="str">
            <v>M0002</v>
          </cell>
          <cell r="E451" t="str">
            <v>OMMA0358</v>
          </cell>
          <cell r="F451" t="str">
            <v>Yes</v>
          </cell>
          <cell r="G451" t="str">
            <v>WATTAYA_EXCHANG_3G</v>
          </cell>
          <cell r="H451" t="str">
            <v>Rooftop</v>
          </cell>
          <cell r="I451">
            <v>4</v>
          </cell>
          <cell r="J451" t="str">
            <v>Indoor</v>
          </cell>
          <cell r="K451">
            <v>23.609369999999998</v>
          </cell>
          <cell r="L451">
            <v>58.513849999999998</v>
          </cell>
          <cell r="M451" t="str">
            <v>MUSCAT</v>
          </cell>
          <cell r="N451" t="str">
            <v>BOUSHER</v>
          </cell>
          <cell r="O451" t="str">
            <v>Wattaya</v>
          </cell>
        </row>
        <row r="452">
          <cell r="D452" t="str">
            <v>D0658</v>
          </cell>
          <cell r="E452" t="str">
            <v>OMJA2196</v>
          </cell>
          <cell r="F452" t="str">
            <v>No</v>
          </cell>
          <cell r="G452" t="str">
            <v>031113_LD03</v>
          </cell>
          <cell r="H452" t="str">
            <v>Greenfield</v>
          </cell>
          <cell r="I452">
            <v>76.5</v>
          </cell>
          <cell r="J452" t="str">
            <v>Indoor</v>
          </cell>
          <cell r="K452">
            <v>18.035146000000001</v>
          </cell>
          <cell r="L452">
            <v>54.039195999999997</v>
          </cell>
          <cell r="M452" t="str">
            <v>DHOFAR</v>
          </cell>
          <cell r="N452" t="str">
            <v>THUMRAYT</v>
          </cell>
          <cell r="O452" t="str">
            <v>Thumrait</v>
          </cell>
        </row>
        <row r="453">
          <cell r="D453" t="str">
            <v>D0657</v>
          </cell>
          <cell r="E453" t="str">
            <v>OMJA1817</v>
          </cell>
          <cell r="F453" t="str">
            <v>No</v>
          </cell>
          <cell r="G453" t="str">
            <v>031115_LD04</v>
          </cell>
          <cell r="H453" t="str">
            <v>Greenfield</v>
          </cell>
          <cell r="I453">
            <v>60</v>
          </cell>
          <cell r="J453" t="str">
            <v>Indoor</v>
          </cell>
          <cell r="K453">
            <v>18.335809999999999</v>
          </cell>
          <cell r="L453">
            <v>54.067146000000001</v>
          </cell>
          <cell r="M453" t="str">
            <v>DHOFAR</v>
          </cell>
          <cell r="N453" t="str">
            <v>THUMRAYT</v>
          </cell>
          <cell r="O453" t="str">
            <v>Thumrait</v>
          </cell>
        </row>
        <row r="454">
          <cell r="D454" t="str">
            <v>D0648</v>
          </cell>
          <cell r="E454" t="str">
            <v>OMJA2197</v>
          </cell>
          <cell r="F454" t="str">
            <v>No</v>
          </cell>
          <cell r="G454" t="str">
            <v>031400_MARMUL-RD2</v>
          </cell>
          <cell r="H454" t="str">
            <v>Greenfield</v>
          </cell>
          <cell r="I454">
            <v>40</v>
          </cell>
          <cell r="J454" t="str">
            <v>Indoor</v>
          </cell>
          <cell r="K454">
            <v>17.811577</v>
          </cell>
          <cell r="L454">
            <v>54.648322</v>
          </cell>
          <cell r="M454" t="str">
            <v>DHOFAR</v>
          </cell>
          <cell r="N454" t="str">
            <v>SHALIM WA JUZOR AL HALLANIYAT</v>
          </cell>
          <cell r="O454" t="str">
            <v>Marmul</v>
          </cell>
        </row>
        <row r="455">
          <cell r="D455" t="str">
            <v>D0647</v>
          </cell>
          <cell r="E455" t="str">
            <v>OMJA2533</v>
          </cell>
          <cell r="F455" t="str">
            <v>No</v>
          </cell>
          <cell r="G455" t="str">
            <v>031410_MARMUL-RD3</v>
          </cell>
          <cell r="H455" t="str">
            <v>Greenfield</v>
          </cell>
          <cell r="I455">
            <v>30</v>
          </cell>
          <cell r="J455" t="str">
            <v>Indoor</v>
          </cell>
          <cell r="K455">
            <v>17.93188</v>
          </cell>
          <cell r="L455">
            <v>54.897665000000003</v>
          </cell>
          <cell r="M455" t="str">
            <v>DHOFAR</v>
          </cell>
          <cell r="N455" t="str">
            <v>SHALIM WA JUZOR AL HALLANIYAT</v>
          </cell>
          <cell r="O455" t="str">
            <v>Marmul</v>
          </cell>
        </row>
        <row r="456">
          <cell r="D456" t="str">
            <v>D0646</v>
          </cell>
          <cell r="E456" t="str">
            <v>OMJA1818</v>
          </cell>
          <cell r="F456" t="str">
            <v>No</v>
          </cell>
          <cell r="G456" t="str">
            <v>031420_MARMUL-RD4</v>
          </cell>
          <cell r="H456" t="str">
            <v>Greenfield</v>
          </cell>
          <cell r="I456">
            <v>50</v>
          </cell>
          <cell r="J456" t="str">
            <v>Indoor</v>
          </cell>
          <cell r="K456">
            <v>18.010038999999999</v>
          </cell>
          <cell r="L456">
            <v>54.983496000000002</v>
          </cell>
          <cell r="M456" t="str">
            <v>DHOFAR</v>
          </cell>
          <cell r="N456" t="str">
            <v>SHALIM WA JUZOR AL HALLANIYAT</v>
          </cell>
          <cell r="O456" t="str">
            <v>Marmul</v>
          </cell>
        </row>
        <row r="457">
          <cell r="D457" t="str">
            <v>D0231</v>
          </cell>
          <cell r="E457" t="str">
            <v>OMJA1819</v>
          </cell>
          <cell r="F457" t="str">
            <v>No</v>
          </cell>
          <cell r="G457" t="str">
            <v>330593_SAHLANOOT6</v>
          </cell>
          <cell r="H457" t="str">
            <v>Greenfield</v>
          </cell>
          <cell r="I457">
            <v>30</v>
          </cell>
          <cell r="J457" t="str">
            <v>Indoor</v>
          </cell>
          <cell r="K457">
            <v>17.094166999999999</v>
          </cell>
          <cell r="L457">
            <v>54.184722000000001</v>
          </cell>
          <cell r="M457" t="str">
            <v>DHOFAR</v>
          </cell>
          <cell r="N457" t="str">
            <v>SALALAH</v>
          </cell>
          <cell r="O457" t="str">
            <v>Sahalnoot</v>
          </cell>
        </row>
        <row r="458">
          <cell r="D458" t="str">
            <v>D0233</v>
          </cell>
          <cell r="E458" t="str">
            <v>OMJA0359</v>
          </cell>
          <cell r="F458" t="str">
            <v>No</v>
          </cell>
          <cell r="G458" t="str">
            <v>330723_SAHLANOOT7</v>
          </cell>
          <cell r="H458" t="str">
            <v>Greenfield</v>
          </cell>
          <cell r="I458">
            <v>30</v>
          </cell>
          <cell r="J458" t="str">
            <v>Indoor</v>
          </cell>
          <cell r="K458">
            <v>17.096001000000001</v>
          </cell>
          <cell r="L458">
            <v>54.210825</v>
          </cell>
          <cell r="M458" t="str">
            <v>DHOFAR</v>
          </cell>
          <cell r="N458" t="str">
            <v>SALALAH</v>
          </cell>
          <cell r="O458" t="str">
            <v>Salalah</v>
          </cell>
        </row>
        <row r="459">
          <cell r="D459" t="str">
            <v>D0223</v>
          </cell>
          <cell r="E459" t="str">
            <v>OMJA1090</v>
          </cell>
          <cell r="F459" t="str">
            <v>No</v>
          </cell>
          <cell r="G459" t="str">
            <v>330773_Saadah_North4</v>
          </cell>
          <cell r="H459" t="str">
            <v>Rooftop</v>
          </cell>
          <cell r="I459">
            <v>6</v>
          </cell>
          <cell r="J459" t="str">
            <v>Indoor</v>
          </cell>
          <cell r="K459">
            <v>17.077809999999999</v>
          </cell>
          <cell r="L459">
            <v>54.159170000000003</v>
          </cell>
          <cell r="M459" t="str">
            <v>DHOFAR</v>
          </cell>
          <cell r="N459" t="str">
            <v>SALALAH</v>
          </cell>
          <cell r="O459" t="str">
            <v>Salalah</v>
          </cell>
        </row>
        <row r="460">
          <cell r="D460" t="str">
            <v>D0199</v>
          </cell>
          <cell r="E460" t="str">
            <v>OMJA0360</v>
          </cell>
          <cell r="F460" t="str">
            <v>No</v>
          </cell>
          <cell r="G460" t="str">
            <v>330793_AHMED_HOUSE2</v>
          </cell>
          <cell r="H460" t="str">
            <v>Rooftop</v>
          </cell>
          <cell r="I460">
            <v>6</v>
          </cell>
          <cell r="J460" t="str">
            <v>Indoor</v>
          </cell>
          <cell r="K460">
            <v>17.047170000000001</v>
          </cell>
          <cell r="L460">
            <v>54.153320000000001</v>
          </cell>
          <cell r="M460" t="str">
            <v>DHOFAR</v>
          </cell>
          <cell r="N460" t="str">
            <v>SALALAH</v>
          </cell>
          <cell r="O460" t="str">
            <v>Salalah</v>
          </cell>
        </row>
        <row r="461">
          <cell r="D461" t="str">
            <v>D0188</v>
          </cell>
          <cell r="E461" t="str">
            <v>OMJA0719</v>
          </cell>
          <cell r="F461" t="str">
            <v>No</v>
          </cell>
          <cell r="G461" t="str">
            <v>330803_SAADAH_SOUTH2</v>
          </cell>
          <cell r="H461" t="str">
            <v>Greenfield</v>
          </cell>
          <cell r="I461">
            <v>40.799999999999997</v>
          </cell>
          <cell r="J461" t="str">
            <v>Indoor</v>
          </cell>
          <cell r="K461">
            <v>17.039210000000001</v>
          </cell>
          <cell r="L461">
            <v>54.161900000000003</v>
          </cell>
          <cell r="M461" t="str">
            <v>DHOFAR</v>
          </cell>
          <cell r="N461" t="str">
            <v>SALALAH</v>
          </cell>
          <cell r="O461" t="str">
            <v>Salalah</v>
          </cell>
        </row>
        <row r="462">
          <cell r="D462" t="str">
            <v>D0212</v>
          </cell>
          <cell r="E462" t="str">
            <v>OMJA0361</v>
          </cell>
          <cell r="F462" t="str">
            <v>No</v>
          </cell>
          <cell r="G462" t="str">
            <v>330843_SAADAH_MIDDLE2</v>
          </cell>
          <cell r="H462" t="str">
            <v>Rooftop</v>
          </cell>
          <cell r="I462">
            <v>12</v>
          </cell>
          <cell r="J462" t="str">
            <v>Indoor</v>
          </cell>
          <cell r="K462">
            <v>17.063980000000001</v>
          </cell>
          <cell r="L462">
            <v>54.158957000000001</v>
          </cell>
          <cell r="M462" t="str">
            <v>DHOFAR</v>
          </cell>
          <cell r="N462" t="str">
            <v>SALALAH</v>
          </cell>
          <cell r="O462" t="str">
            <v>Salalah</v>
          </cell>
        </row>
        <row r="463">
          <cell r="D463" t="str">
            <v>D0218</v>
          </cell>
          <cell r="E463" t="str">
            <v>OMJA0720</v>
          </cell>
          <cell r="F463" t="str">
            <v>No</v>
          </cell>
          <cell r="G463" t="str">
            <v>330943_SAHALNOOT3</v>
          </cell>
          <cell r="H463" t="str">
            <v>Rooftop</v>
          </cell>
          <cell r="I463">
            <v>12</v>
          </cell>
          <cell r="J463" t="str">
            <v>Indoor</v>
          </cell>
          <cell r="K463">
            <v>17.073740000000001</v>
          </cell>
          <cell r="L463">
            <v>54.195860000000003</v>
          </cell>
          <cell r="M463" t="str">
            <v>DHOFAR</v>
          </cell>
          <cell r="N463" t="str">
            <v>SALALAH</v>
          </cell>
          <cell r="O463" t="str">
            <v>Sahalnoot</v>
          </cell>
        </row>
        <row r="464">
          <cell r="D464" t="str">
            <v>D0273</v>
          </cell>
          <cell r="E464" t="str">
            <v>OMJA1820</v>
          </cell>
          <cell r="F464" t="str">
            <v>No</v>
          </cell>
          <cell r="G464" t="str">
            <v>331263_FATKHAIT</v>
          </cell>
          <cell r="H464" t="str">
            <v>Greenfield</v>
          </cell>
          <cell r="I464">
            <v>50</v>
          </cell>
          <cell r="J464" t="str">
            <v>Indoor</v>
          </cell>
          <cell r="K464">
            <v>17.670549999999999</v>
          </cell>
          <cell r="L464">
            <v>54.490139999999997</v>
          </cell>
          <cell r="M464" t="str">
            <v>DHOFAR</v>
          </cell>
          <cell r="N464" t="str">
            <v>SHALIM WA JUZOR AL HALLANIYAT</v>
          </cell>
          <cell r="O464" t="str">
            <v>Fatkhait</v>
          </cell>
        </row>
        <row r="465">
          <cell r="D465" t="str">
            <v>D0281</v>
          </cell>
          <cell r="E465" t="str">
            <v>OMJA0009</v>
          </cell>
          <cell r="F465" t="str">
            <v>No</v>
          </cell>
          <cell r="G465" t="str">
            <v>331373_MAHWIS</v>
          </cell>
          <cell r="H465" t="str">
            <v>Greenfield</v>
          </cell>
          <cell r="I465">
            <v>35</v>
          </cell>
          <cell r="J465" t="str">
            <v>Indoor</v>
          </cell>
          <cell r="K465">
            <v>18.103750000000002</v>
          </cell>
          <cell r="L465">
            <v>54.877305</v>
          </cell>
          <cell r="M465" t="str">
            <v>DHOFAR</v>
          </cell>
          <cell r="N465" t="str">
            <v>SHALIM WA JUZOR AL HALLANIYAT</v>
          </cell>
          <cell r="O465" t="str">
            <v>Naheez</v>
          </cell>
        </row>
        <row r="466">
          <cell r="D466" t="str">
            <v>D0277</v>
          </cell>
          <cell r="E466" t="str">
            <v>OMJA2534</v>
          </cell>
          <cell r="F466" t="str">
            <v>No</v>
          </cell>
          <cell r="G466" t="str">
            <v>331913_KUBUT</v>
          </cell>
          <cell r="H466" t="str">
            <v>Greenfield</v>
          </cell>
          <cell r="I466">
            <v>30</v>
          </cell>
          <cell r="J466" t="str">
            <v>Indoor</v>
          </cell>
          <cell r="K466">
            <v>17.9528</v>
          </cell>
          <cell r="L466">
            <v>55.173900000000003</v>
          </cell>
          <cell r="M466" t="str">
            <v>DHOFAR</v>
          </cell>
          <cell r="N466" t="str">
            <v>SHALIM WA JUZOR AL HALLANIYAT</v>
          </cell>
          <cell r="O466" t="str">
            <v>Kubut</v>
          </cell>
        </row>
        <row r="467">
          <cell r="D467" t="str">
            <v>D0279</v>
          </cell>
          <cell r="E467" t="str">
            <v>OMJA1821</v>
          </cell>
          <cell r="F467" t="str">
            <v>No</v>
          </cell>
          <cell r="G467" t="str">
            <v>331973_HARWEEL_CAMP</v>
          </cell>
          <cell r="H467" t="str">
            <v>Greenfield</v>
          </cell>
          <cell r="I467">
            <v>25</v>
          </cell>
          <cell r="J467" t="str">
            <v>Indoor</v>
          </cell>
          <cell r="K467">
            <v>18.003360000000001</v>
          </cell>
          <cell r="L467">
            <v>54.654719999999998</v>
          </cell>
          <cell r="M467" t="str">
            <v>DHOFAR</v>
          </cell>
          <cell r="N467" t="str">
            <v>SHALIM WA JUZOR AL HALLANIYAT</v>
          </cell>
          <cell r="O467" t="str">
            <v>Harweel</v>
          </cell>
        </row>
        <row r="468">
          <cell r="D468" t="str">
            <v>D0274</v>
          </cell>
          <cell r="E468" t="str">
            <v>OMJA0738</v>
          </cell>
          <cell r="F468" t="str">
            <v>No</v>
          </cell>
          <cell r="G468" t="str">
            <v>332003_DEMEET</v>
          </cell>
          <cell r="H468" t="str">
            <v>Rooftop</v>
          </cell>
          <cell r="I468">
            <v>7</v>
          </cell>
          <cell r="J468" t="str">
            <v>Indoor</v>
          </cell>
          <cell r="K468">
            <v>17.8689</v>
          </cell>
          <cell r="L468">
            <v>54.985700000000001</v>
          </cell>
          <cell r="M468" t="str">
            <v>DHOFAR</v>
          </cell>
          <cell r="N468" t="str">
            <v>SHALIM WA JUZOR AL HALLANIYAT</v>
          </cell>
          <cell r="O468" t="str">
            <v>Deemat</v>
          </cell>
        </row>
        <row r="469">
          <cell r="D469" t="str">
            <v>D0005</v>
          </cell>
          <cell r="E469" t="str">
            <v>OMJA2544</v>
          </cell>
          <cell r="F469" t="str">
            <v>No</v>
          </cell>
          <cell r="G469" t="str">
            <v>336073_SAADAH2_DLU</v>
          </cell>
          <cell r="H469" t="str">
            <v>Greenfield</v>
          </cell>
          <cell r="I469">
            <v>27</v>
          </cell>
          <cell r="J469" t="str">
            <v>Indoor</v>
          </cell>
          <cell r="K469">
            <v>17.068300000000001</v>
          </cell>
          <cell r="L469">
            <v>54.151699999999998</v>
          </cell>
          <cell r="M469" t="str">
            <v>DHOFAR</v>
          </cell>
          <cell r="N469" t="str">
            <v>SALALAH</v>
          </cell>
          <cell r="O469" t="str">
            <v>Salalah</v>
          </cell>
        </row>
        <row r="470">
          <cell r="D470" t="str">
            <v>D0272</v>
          </cell>
          <cell r="E470" t="str">
            <v>OMJA2545</v>
          </cell>
          <cell r="F470" t="str">
            <v>No</v>
          </cell>
          <cell r="G470" t="str">
            <v>336083_DHARBOON</v>
          </cell>
          <cell r="H470" t="str">
            <v>Greenfield</v>
          </cell>
          <cell r="I470">
            <v>20</v>
          </cell>
          <cell r="J470" t="str">
            <v>Indoor</v>
          </cell>
          <cell r="K470">
            <v>17.584379999999999</v>
          </cell>
          <cell r="L470">
            <v>54.344459999999998</v>
          </cell>
          <cell r="M470" t="str">
            <v>DHOFAR</v>
          </cell>
          <cell r="N470" t="str">
            <v>SHALIM WA JUZOR AL HALLANIYAT</v>
          </cell>
          <cell r="O470" t="str">
            <v>Dharboon</v>
          </cell>
        </row>
        <row r="471">
          <cell r="D471" t="str">
            <v>D0222</v>
          </cell>
          <cell r="E471" t="str">
            <v>OMJA2207</v>
          </cell>
          <cell r="F471" t="str">
            <v>No</v>
          </cell>
          <cell r="G471" t="str">
            <v>336103_SAADAH_NEW</v>
          </cell>
          <cell r="H471" t="str">
            <v>Greenfield</v>
          </cell>
          <cell r="I471">
            <v>40</v>
          </cell>
          <cell r="J471" t="str">
            <v>Indoor</v>
          </cell>
          <cell r="K471">
            <v>17.07809</v>
          </cell>
          <cell r="L471">
            <v>54.154319999999998</v>
          </cell>
          <cell r="M471" t="str">
            <v>DHOFAR</v>
          </cell>
          <cell r="N471" t="str">
            <v>SALALAH</v>
          </cell>
          <cell r="O471" t="str">
            <v>Salalah</v>
          </cell>
        </row>
        <row r="472">
          <cell r="D472" t="str">
            <v>D0003</v>
          </cell>
          <cell r="E472" t="str">
            <v>OMJA1103</v>
          </cell>
          <cell r="F472" t="str">
            <v>Yes</v>
          </cell>
          <cell r="G472" t="str">
            <v>336113_SALALAH4</v>
          </cell>
          <cell r="H472" t="str">
            <v>Greenfield</v>
          </cell>
          <cell r="I472">
            <v>40.22</v>
          </cell>
          <cell r="J472" t="str">
            <v>Indoor</v>
          </cell>
          <cell r="K472">
            <v>17.043769999999999</v>
          </cell>
          <cell r="L472">
            <v>54.143619999999999</v>
          </cell>
          <cell r="M472" t="str">
            <v>DHOFAR</v>
          </cell>
          <cell r="N472" t="str">
            <v>SALALAH</v>
          </cell>
          <cell r="O472" t="str">
            <v>Salalah</v>
          </cell>
        </row>
        <row r="473">
          <cell r="D473" t="str">
            <v>D0206</v>
          </cell>
          <cell r="E473" t="str">
            <v>OMJA2546</v>
          </cell>
          <cell r="F473" t="str">
            <v>No</v>
          </cell>
          <cell r="G473" t="str">
            <v>336193_ADIL_HOUSE</v>
          </cell>
          <cell r="H473" t="str">
            <v>Rooftop</v>
          </cell>
          <cell r="I473">
            <v>12</v>
          </cell>
          <cell r="J473" t="str">
            <v>Indoor</v>
          </cell>
          <cell r="K473">
            <v>17.055250000000001</v>
          </cell>
          <cell r="L473">
            <v>54.158090000000001</v>
          </cell>
          <cell r="M473" t="str">
            <v>DHOFAR</v>
          </cell>
          <cell r="N473" t="str">
            <v>SALALAH</v>
          </cell>
          <cell r="O473" t="str">
            <v>Salalah</v>
          </cell>
        </row>
        <row r="474">
          <cell r="D474" t="str">
            <v>D0197</v>
          </cell>
          <cell r="E474" t="str">
            <v>OMJA2208</v>
          </cell>
          <cell r="F474" t="str">
            <v>No</v>
          </cell>
          <cell r="G474" t="str">
            <v>336203_AHMED_HOUSE</v>
          </cell>
          <cell r="H474" t="str">
            <v>Rooftop</v>
          </cell>
          <cell r="I474">
            <v>9</v>
          </cell>
          <cell r="J474" t="str">
            <v>Indoor</v>
          </cell>
          <cell r="K474">
            <v>17.046869999999998</v>
          </cell>
          <cell r="L474">
            <v>54.158819999999999</v>
          </cell>
          <cell r="M474" t="str">
            <v>DHOFAR</v>
          </cell>
          <cell r="N474" t="str">
            <v>SALALAH</v>
          </cell>
          <cell r="O474" t="str">
            <v>Salalah</v>
          </cell>
        </row>
        <row r="475">
          <cell r="D475" t="str">
            <v>D0186</v>
          </cell>
          <cell r="E475" t="str">
            <v>OMJA1104</v>
          </cell>
          <cell r="F475" t="str">
            <v>No</v>
          </cell>
          <cell r="G475" t="str">
            <v>336353_SAADAH_STH</v>
          </cell>
          <cell r="H475" t="str">
            <v>Rooftop</v>
          </cell>
          <cell r="I475">
            <v>6</v>
          </cell>
          <cell r="J475" t="str">
            <v>Indoor</v>
          </cell>
          <cell r="K475">
            <v>17.038430999999999</v>
          </cell>
          <cell r="L475">
            <v>54.150438999999999</v>
          </cell>
          <cell r="M475" t="str">
            <v>DHOFAR</v>
          </cell>
          <cell r="N475" t="str">
            <v>SALALAH</v>
          </cell>
          <cell r="O475" t="str">
            <v>Salalah</v>
          </cell>
        </row>
        <row r="476">
          <cell r="D476" t="str">
            <v>D0205</v>
          </cell>
          <cell r="E476" t="str">
            <v>OMJA2547</v>
          </cell>
          <cell r="F476" t="str">
            <v>No</v>
          </cell>
          <cell r="G476" t="str">
            <v>336363_SAADAH_COM</v>
          </cell>
          <cell r="H476" t="str">
            <v>Rooftop</v>
          </cell>
          <cell r="I476">
            <v>6</v>
          </cell>
          <cell r="J476" t="str">
            <v>Indoor</v>
          </cell>
          <cell r="K476">
            <v>17.052759999999999</v>
          </cell>
          <cell r="L476">
            <v>54.14969</v>
          </cell>
          <cell r="M476" t="str">
            <v>DHOFAR</v>
          </cell>
          <cell r="N476" t="str">
            <v>SALALAH</v>
          </cell>
          <cell r="O476" t="str">
            <v>Salalah</v>
          </cell>
        </row>
        <row r="477">
          <cell r="D477" t="str">
            <v>D0219</v>
          </cell>
          <cell r="E477" t="str">
            <v>OMJA0025</v>
          </cell>
          <cell r="F477" t="str">
            <v>No</v>
          </cell>
          <cell r="G477" t="str">
            <v>336373_TAYMOOR_ST</v>
          </cell>
          <cell r="H477" t="str">
            <v>Rooftop</v>
          </cell>
          <cell r="I477">
            <v>12</v>
          </cell>
          <cell r="J477" t="str">
            <v>Indoor</v>
          </cell>
          <cell r="K477">
            <v>17.072610000000001</v>
          </cell>
          <cell r="L477">
            <v>54.161320000000003</v>
          </cell>
          <cell r="M477" t="str">
            <v>DHOFAR</v>
          </cell>
          <cell r="N477" t="str">
            <v>SALALAH</v>
          </cell>
          <cell r="O477" t="str">
            <v>Salalah</v>
          </cell>
        </row>
        <row r="478">
          <cell r="D478" t="str">
            <v>D0211</v>
          </cell>
          <cell r="E478" t="str">
            <v>OMJA1835</v>
          </cell>
          <cell r="F478" t="str">
            <v>No</v>
          </cell>
          <cell r="G478" t="str">
            <v>336613_SAADAH_MIDDLE</v>
          </cell>
          <cell r="H478" t="str">
            <v>Greenfield</v>
          </cell>
          <cell r="I478">
            <v>40</v>
          </cell>
          <cell r="J478" t="str">
            <v>Indoor</v>
          </cell>
          <cell r="K478">
            <v>17.062650000000001</v>
          </cell>
          <cell r="L478">
            <v>54.153820000000003</v>
          </cell>
          <cell r="M478" t="str">
            <v>DHOFAR</v>
          </cell>
          <cell r="N478" t="str">
            <v>SALALAH</v>
          </cell>
          <cell r="O478" t="str">
            <v>Salalah</v>
          </cell>
        </row>
        <row r="479">
          <cell r="D479" t="str">
            <v>D0326</v>
          </cell>
          <cell r="E479" t="str">
            <v>OMJA0739</v>
          </cell>
          <cell r="F479" t="str">
            <v>No</v>
          </cell>
          <cell r="G479" t="str">
            <v>337683_CHICKEN_FARM</v>
          </cell>
          <cell r="H479" t="str">
            <v>Greenfield</v>
          </cell>
          <cell r="I479">
            <v>30</v>
          </cell>
          <cell r="J479" t="str">
            <v>Indoor</v>
          </cell>
          <cell r="K479">
            <v>17.892222</v>
          </cell>
          <cell r="L479">
            <v>54.084221999999997</v>
          </cell>
          <cell r="M479" t="str">
            <v>DHOFAR</v>
          </cell>
          <cell r="N479" t="str">
            <v>THUMRAYT</v>
          </cell>
          <cell r="O479" t="str">
            <v>Thumrait</v>
          </cell>
        </row>
        <row r="480">
          <cell r="D480" t="str">
            <v>D0191</v>
          </cell>
          <cell r="E480" t="str">
            <v>OMJA1105</v>
          </cell>
          <cell r="F480" t="str">
            <v>No</v>
          </cell>
          <cell r="G480" t="str">
            <v>340303_24_VILLAS</v>
          </cell>
          <cell r="H480" t="str">
            <v>Rooftop</v>
          </cell>
          <cell r="I480">
            <v>6</v>
          </cell>
          <cell r="J480" t="str">
            <v>Indoor</v>
          </cell>
          <cell r="K480">
            <v>17.043500000000002</v>
          </cell>
          <cell r="L480">
            <v>54.167650999999999</v>
          </cell>
          <cell r="M480" t="str">
            <v>DHOFAR</v>
          </cell>
          <cell r="N480" t="str">
            <v>SALALAH</v>
          </cell>
          <cell r="O480" t="str">
            <v>Salalah</v>
          </cell>
        </row>
        <row r="481">
          <cell r="D481" t="str">
            <v>D0280</v>
          </cell>
          <cell r="E481" t="str">
            <v>OMJA1106</v>
          </cell>
          <cell r="F481" t="str">
            <v>No</v>
          </cell>
          <cell r="G481" t="str">
            <v>341173_RABAB</v>
          </cell>
          <cell r="H481" t="str">
            <v>Greenfield</v>
          </cell>
          <cell r="I481">
            <v>25</v>
          </cell>
          <cell r="J481" t="str">
            <v>Indoor</v>
          </cell>
          <cell r="K481">
            <v>17.919349670410099</v>
          </cell>
          <cell r="L481">
            <v>54.760181427001903</v>
          </cell>
          <cell r="M481" t="str">
            <v>DHOFAR</v>
          </cell>
          <cell r="N481" t="str">
            <v>SHALIM WA JUZOR AL HALLANIYAT</v>
          </cell>
          <cell r="O481" t="str">
            <v>Shalim Wa</v>
          </cell>
        </row>
        <row r="482">
          <cell r="D482" t="str">
            <v>D0328</v>
          </cell>
          <cell r="E482" t="str">
            <v>OMJA1107</v>
          </cell>
          <cell r="F482" t="str">
            <v>No</v>
          </cell>
          <cell r="G482" t="str">
            <v>341563_SHASER</v>
          </cell>
          <cell r="H482" t="str">
            <v>Greenfield</v>
          </cell>
          <cell r="I482">
            <v>40</v>
          </cell>
          <cell r="J482" t="str">
            <v>Indoor</v>
          </cell>
          <cell r="K482">
            <v>18.255400000000002</v>
          </cell>
          <cell r="L482">
            <v>53.646900000000002</v>
          </cell>
          <cell r="M482" t="str">
            <v>DHOFAR</v>
          </cell>
          <cell r="N482" t="str">
            <v>THUMRAYT</v>
          </cell>
          <cell r="O482" t="str">
            <v>Thumrait</v>
          </cell>
        </row>
        <row r="483">
          <cell r="D483" t="str">
            <v>D0327</v>
          </cell>
          <cell r="E483" t="str">
            <v>OMJA0026</v>
          </cell>
          <cell r="F483" t="str">
            <v>No</v>
          </cell>
          <cell r="G483" t="str">
            <v>342483_HANFEET_FARM</v>
          </cell>
          <cell r="H483" t="str">
            <v>Rooftop</v>
          </cell>
          <cell r="I483">
            <v>6</v>
          </cell>
          <cell r="J483" t="str">
            <v>Indoor</v>
          </cell>
          <cell r="K483">
            <v>17.991405</v>
          </cell>
          <cell r="L483">
            <v>53.854021000000003</v>
          </cell>
          <cell r="M483" t="str">
            <v>DHOFAR</v>
          </cell>
          <cell r="N483" t="str">
            <v>THUMRAYT</v>
          </cell>
          <cell r="O483" t="str">
            <v>Salalah</v>
          </cell>
        </row>
        <row r="484">
          <cell r="D484" t="str">
            <v>D0207</v>
          </cell>
          <cell r="E484" t="str">
            <v>OMJA0378</v>
          </cell>
          <cell r="F484" t="str">
            <v>No</v>
          </cell>
          <cell r="G484" t="str">
            <v>342563_SAADAH_MIDLE3</v>
          </cell>
          <cell r="H484" t="str">
            <v>Greenfield</v>
          </cell>
          <cell r="I484">
            <v>12</v>
          </cell>
          <cell r="J484" t="str">
            <v>Indoor</v>
          </cell>
          <cell r="K484">
            <v>17.05688</v>
          </cell>
          <cell r="L484">
            <v>54.153089999999999</v>
          </cell>
          <cell r="M484" t="str">
            <v>DHOFAR</v>
          </cell>
          <cell r="N484" t="str">
            <v>SALALAH</v>
          </cell>
          <cell r="O484" t="str">
            <v>Salalah</v>
          </cell>
        </row>
        <row r="485">
          <cell r="D485" t="str">
            <v>D0216</v>
          </cell>
          <cell r="E485" t="str">
            <v>OMJA2549</v>
          </cell>
          <cell r="F485" t="str">
            <v>No</v>
          </cell>
          <cell r="G485" t="str">
            <v>343263_MAMURAH</v>
          </cell>
          <cell r="H485" t="str">
            <v>Greenfield</v>
          </cell>
          <cell r="I485">
            <v>30</v>
          </cell>
          <cell r="J485" t="str">
            <v>Indoor</v>
          </cell>
          <cell r="K485">
            <v>17.068255000000001</v>
          </cell>
          <cell r="L485">
            <v>54.213655000000003</v>
          </cell>
          <cell r="M485" t="str">
            <v>DHOFAR</v>
          </cell>
          <cell r="N485" t="str">
            <v>SALALAH</v>
          </cell>
          <cell r="O485" t="str">
            <v>Salalah</v>
          </cell>
        </row>
        <row r="486">
          <cell r="D486" t="str">
            <v>D0268</v>
          </cell>
          <cell r="E486" t="str">
            <v>OMJA1452</v>
          </cell>
          <cell r="F486" t="str">
            <v>No</v>
          </cell>
          <cell r="G486" t="str">
            <v>344573_ZEENATH_AL_SAHARA</v>
          </cell>
          <cell r="H486" t="str">
            <v>Rooftop</v>
          </cell>
          <cell r="I486">
            <v>6</v>
          </cell>
          <cell r="J486" t="str">
            <v>Indoor</v>
          </cell>
          <cell r="K486">
            <v>18.301276000000001</v>
          </cell>
          <cell r="L486">
            <v>54.053137999999997</v>
          </cell>
          <cell r="M486" t="str">
            <v>DHOFAR</v>
          </cell>
          <cell r="N486" t="str">
            <v>THUMRAYT</v>
          </cell>
          <cell r="O486" t="str">
            <v>Thumrait</v>
          </cell>
        </row>
        <row r="487">
          <cell r="D487" t="str">
            <v>D0324</v>
          </cell>
          <cell r="E487" t="str">
            <v>OMJA0740</v>
          </cell>
          <cell r="F487" t="str">
            <v>No</v>
          </cell>
          <cell r="G487" t="str">
            <v>344703_MARMUL_RD1</v>
          </cell>
          <cell r="H487" t="str">
            <v>Greenfield</v>
          </cell>
          <cell r="I487">
            <v>60</v>
          </cell>
          <cell r="J487" t="str">
            <v>Indoor</v>
          </cell>
          <cell r="K487">
            <v>17.699739999999998</v>
          </cell>
          <cell r="L487">
            <v>54.27552</v>
          </cell>
          <cell r="M487" t="str">
            <v>DHOFAR</v>
          </cell>
          <cell r="N487" t="str">
            <v>SHALIM WA JUZOR AL HALLANIYAT</v>
          </cell>
          <cell r="O487" t="str">
            <v>Marmul</v>
          </cell>
        </row>
        <row r="488">
          <cell r="D488" t="str">
            <v>D0357</v>
          </cell>
          <cell r="E488" t="str">
            <v>OMJA1108</v>
          </cell>
          <cell r="F488" t="str">
            <v>No</v>
          </cell>
          <cell r="G488" t="str">
            <v>344783_SAADAH_NORTH6</v>
          </cell>
          <cell r="H488" t="str">
            <v>Rooftop</v>
          </cell>
          <cell r="I488">
            <v>6</v>
          </cell>
          <cell r="J488" t="str">
            <v>Indoor</v>
          </cell>
          <cell r="K488">
            <v>17.087569999999999</v>
          </cell>
          <cell r="L488">
            <v>54.159109000000001</v>
          </cell>
          <cell r="M488" t="str">
            <v>DHOFAR</v>
          </cell>
          <cell r="N488" t="str">
            <v>SALALAH</v>
          </cell>
          <cell r="O488" t="str">
            <v>Salalah</v>
          </cell>
        </row>
        <row r="489">
          <cell r="D489" t="str">
            <v>D0356</v>
          </cell>
          <cell r="E489" t="str">
            <v>OMJA0027</v>
          </cell>
          <cell r="F489" t="str">
            <v>No</v>
          </cell>
          <cell r="G489" t="str">
            <v>344793_SAADAH_NORTH7</v>
          </cell>
          <cell r="H489" t="str">
            <v>Rooftop</v>
          </cell>
          <cell r="I489">
            <v>6</v>
          </cell>
          <cell r="J489" t="str">
            <v>Indoor</v>
          </cell>
          <cell r="K489">
            <v>17.083950999999999</v>
          </cell>
          <cell r="L489">
            <v>54.153213999999998</v>
          </cell>
          <cell r="M489" t="str">
            <v>DHOFAR</v>
          </cell>
          <cell r="N489" t="str">
            <v>SALALAH</v>
          </cell>
          <cell r="O489" t="str">
            <v>Salalah</v>
          </cell>
        </row>
        <row r="490">
          <cell r="D490" t="str">
            <v>D0415</v>
          </cell>
          <cell r="E490" t="str">
            <v>OMJA2211</v>
          </cell>
          <cell r="F490" t="str">
            <v>No</v>
          </cell>
          <cell r="G490" t="str">
            <v>344803_SAADAH_SOUTH4</v>
          </cell>
          <cell r="H490" t="str">
            <v>Rooftop</v>
          </cell>
          <cell r="I490">
            <v>6</v>
          </cell>
          <cell r="J490" t="str">
            <v>Indoor</v>
          </cell>
          <cell r="K490">
            <v>17.042216</v>
          </cell>
          <cell r="L490">
            <v>54.158740000000002</v>
          </cell>
          <cell r="M490" t="str">
            <v>DHOFAR</v>
          </cell>
          <cell r="N490" t="str">
            <v>SALALAH</v>
          </cell>
          <cell r="O490" t="str">
            <v>Sadah</v>
          </cell>
        </row>
        <row r="491">
          <cell r="D491" t="str">
            <v>D0350</v>
          </cell>
          <cell r="E491" t="str">
            <v>OMJA0028</v>
          </cell>
          <cell r="F491" t="str">
            <v>No</v>
          </cell>
          <cell r="G491" t="str">
            <v>344813_ADIL_HOUSE2</v>
          </cell>
          <cell r="H491" t="str">
            <v>Rooftop</v>
          </cell>
          <cell r="I491">
            <v>6</v>
          </cell>
          <cell r="J491" t="str">
            <v>Indoor</v>
          </cell>
          <cell r="K491">
            <v>17.055115000000001</v>
          </cell>
          <cell r="L491">
            <v>54.163263999999998</v>
          </cell>
          <cell r="M491" t="str">
            <v>DHOFAR</v>
          </cell>
          <cell r="N491" t="str">
            <v>SALALAH</v>
          </cell>
          <cell r="O491" t="str">
            <v>Salalah</v>
          </cell>
        </row>
        <row r="492">
          <cell r="D492" t="str">
            <v>D0358</v>
          </cell>
          <cell r="E492" t="str">
            <v>OMJA0379</v>
          </cell>
          <cell r="F492" t="str">
            <v>No</v>
          </cell>
          <cell r="G492" t="str">
            <v>345043_SAAHNOOT10</v>
          </cell>
          <cell r="H492" t="str">
            <v>Rooftop</v>
          </cell>
          <cell r="I492">
            <v>6</v>
          </cell>
          <cell r="J492" t="str">
            <v>Indoor</v>
          </cell>
          <cell r="K492">
            <v>17.088909999999998</v>
          </cell>
          <cell r="L492">
            <v>54.198861999999998</v>
          </cell>
          <cell r="M492" t="str">
            <v>DHOFAR</v>
          </cell>
          <cell r="N492" t="str">
            <v>SALALAH</v>
          </cell>
          <cell r="O492" t="str">
            <v>Salalah</v>
          </cell>
        </row>
        <row r="493">
          <cell r="D493" t="str">
            <v>D0221</v>
          </cell>
          <cell r="E493" t="str">
            <v>OMJA2987</v>
          </cell>
          <cell r="F493" t="str">
            <v>No</v>
          </cell>
          <cell r="G493" t="str">
            <v>346983_SAHNOT_ARMY_CAMP</v>
          </cell>
          <cell r="H493" t="str">
            <v>Rooftop</v>
          </cell>
          <cell r="I493">
            <v>6</v>
          </cell>
          <cell r="J493" t="str">
            <v>Indoor</v>
          </cell>
          <cell r="K493" t="str">
            <v>17.076310</v>
          </cell>
          <cell r="L493" t="str">
            <v>54.168700</v>
          </cell>
          <cell r="M493" t="str">
            <v>DHOFAR</v>
          </cell>
          <cell r="N493" t="str">
            <v>SALALAH</v>
          </cell>
          <cell r="O493" t="str">
            <v>Sahalnoot</v>
          </cell>
        </row>
        <row r="494">
          <cell r="D494" t="str">
            <v>D0210</v>
          </cell>
          <cell r="E494" t="str">
            <v>OMJA2212</v>
          </cell>
          <cell r="F494" t="str">
            <v>No</v>
          </cell>
          <cell r="G494" t="str">
            <v>347183_SAHOOT2</v>
          </cell>
          <cell r="H494" t="str">
            <v>Rooftop</v>
          </cell>
          <cell r="I494">
            <v>6</v>
          </cell>
          <cell r="J494" t="str">
            <v>Indoor</v>
          </cell>
          <cell r="K494">
            <v>17.060120000000001</v>
          </cell>
          <cell r="L494">
            <v>54.17765</v>
          </cell>
          <cell r="M494" t="str">
            <v>DHOFAR</v>
          </cell>
          <cell r="N494" t="str">
            <v>SALALAH</v>
          </cell>
          <cell r="O494" t="str">
            <v>Salalah</v>
          </cell>
        </row>
        <row r="495">
          <cell r="D495" t="str">
            <v>D0623</v>
          </cell>
          <cell r="E495" t="str">
            <v>OMJA1836</v>
          </cell>
          <cell r="F495" t="str">
            <v>No</v>
          </cell>
          <cell r="G495" t="str">
            <v>Camel Festival</v>
          </cell>
          <cell r="H495" t="str">
            <v>Greenfield</v>
          </cell>
          <cell r="I495">
            <v>35</v>
          </cell>
          <cell r="J495" t="str">
            <v>Indoor</v>
          </cell>
          <cell r="K495">
            <v>17.062705999999999</v>
          </cell>
          <cell r="L495">
            <v>54.142826999999997</v>
          </cell>
          <cell r="M495" t="str">
            <v>DHOFAR</v>
          </cell>
          <cell r="N495" t="str">
            <v>SALALAH</v>
          </cell>
          <cell r="O495" t="str">
            <v>Salalah</v>
          </cell>
        </row>
        <row r="496">
          <cell r="D496" t="str">
            <v>D0733</v>
          </cell>
          <cell r="E496" t="str">
            <v>OMJA2213</v>
          </cell>
          <cell r="F496" t="str">
            <v>No</v>
          </cell>
          <cell r="G496" t="str">
            <v>HANFEET FARM 2</v>
          </cell>
          <cell r="H496" t="str">
            <v>Greenfield</v>
          </cell>
          <cell r="I496">
            <v>40</v>
          </cell>
          <cell r="J496" t="str">
            <v>Indoor</v>
          </cell>
          <cell r="K496">
            <v>17.988475000000001</v>
          </cell>
          <cell r="L496">
            <v>53.928032999999999</v>
          </cell>
          <cell r="M496" t="str">
            <v>DHOFAR</v>
          </cell>
          <cell r="N496" t="str">
            <v>THUMRAYT</v>
          </cell>
          <cell r="O496" t="str">
            <v>Hanfeet</v>
          </cell>
        </row>
        <row r="497">
          <cell r="D497" t="str">
            <v>D0644</v>
          </cell>
          <cell r="E497" t="str">
            <v>OMJA1453</v>
          </cell>
          <cell r="F497" t="str">
            <v>No</v>
          </cell>
          <cell r="G497" t="str">
            <v>Harweel 1</v>
          </cell>
          <cell r="H497" t="str">
            <v>Greenfield</v>
          </cell>
          <cell r="I497">
            <v>100</v>
          </cell>
          <cell r="J497" t="str">
            <v>Indoor</v>
          </cell>
          <cell r="K497">
            <v>18.003223999999999</v>
          </cell>
          <cell r="L497">
            <v>54.566975999999997</v>
          </cell>
          <cell r="M497" t="str">
            <v>DHOFAR</v>
          </cell>
          <cell r="N497" t="str">
            <v>SHALIM WA JUZOR AL HALLANIYAT</v>
          </cell>
          <cell r="O497" t="str">
            <v>Marmul</v>
          </cell>
        </row>
        <row r="498">
          <cell r="D498" t="str">
            <v>D0655</v>
          </cell>
          <cell r="E498" t="str">
            <v>OMJA0741</v>
          </cell>
          <cell r="F498" t="str">
            <v>No</v>
          </cell>
          <cell r="G498" t="str">
            <v>LD05</v>
          </cell>
          <cell r="H498" t="str">
            <v>Greenfield</v>
          </cell>
          <cell r="I498">
            <v>80</v>
          </cell>
          <cell r="J498" t="str">
            <v>Indoor</v>
          </cell>
          <cell r="K498">
            <v>18.657499999999999</v>
          </cell>
          <cell r="L498">
            <v>54.079099999999997</v>
          </cell>
          <cell r="M498" t="str">
            <v>DHOFAR</v>
          </cell>
          <cell r="N498" t="str">
            <v>THUMRAYT</v>
          </cell>
          <cell r="O498" t="str">
            <v>Thumrayt</v>
          </cell>
        </row>
        <row r="499">
          <cell r="D499" t="str">
            <v>D0715</v>
          </cell>
          <cell r="E499" t="str">
            <v>OMJA0029</v>
          </cell>
          <cell r="F499" t="str">
            <v>No</v>
          </cell>
          <cell r="G499" t="str">
            <v>MUSHROOM_FARM</v>
          </cell>
          <cell r="H499" t="str">
            <v>Greenfield</v>
          </cell>
          <cell r="I499">
            <v>24.5</v>
          </cell>
          <cell r="J499" t="str">
            <v>Indoor</v>
          </cell>
          <cell r="K499">
            <v>17.928315999999999</v>
          </cell>
          <cell r="L499">
            <v>54.198608</v>
          </cell>
          <cell r="M499" t="str">
            <v>DHOFAR</v>
          </cell>
          <cell r="N499" t="str">
            <v>THUMRAYT</v>
          </cell>
          <cell r="O499" t="str">
            <v>Thumrait</v>
          </cell>
        </row>
        <row r="500">
          <cell r="D500" t="str">
            <v>D0674</v>
          </cell>
          <cell r="E500" t="str">
            <v>OMJA1466</v>
          </cell>
          <cell r="F500" t="str">
            <v>No</v>
          </cell>
          <cell r="G500" t="str">
            <v>SAHLANOOT8</v>
          </cell>
          <cell r="H500" t="str">
            <v>Greenfield</v>
          </cell>
          <cell r="I500">
            <v>30</v>
          </cell>
          <cell r="J500" t="str">
            <v>Indoor</v>
          </cell>
          <cell r="K500">
            <v>17.062888999999998</v>
          </cell>
          <cell r="L500">
            <v>54.187683999999997</v>
          </cell>
          <cell r="M500" t="str">
            <v>DHOFAR</v>
          </cell>
          <cell r="N500" t="str">
            <v>SALALAH</v>
          </cell>
          <cell r="O500" t="str">
            <v>Salalah</v>
          </cell>
        </row>
        <row r="501">
          <cell r="D501" t="str">
            <v>D0673</v>
          </cell>
          <cell r="E501" t="str">
            <v>OMJA1467</v>
          </cell>
          <cell r="F501" t="str">
            <v>No</v>
          </cell>
          <cell r="G501" t="str">
            <v>Sahlnoot9</v>
          </cell>
          <cell r="H501" t="str">
            <v>Rooftop</v>
          </cell>
          <cell r="I501">
            <v>6</v>
          </cell>
          <cell r="J501" t="str">
            <v>Indoor</v>
          </cell>
          <cell r="K501">
            <v>17.057417000000001</v>
          </cell>
          <cell r="L501">
            <v>54.212950999999997</v>
          </cell>
          <cell r="M501" t="str">
            <v>DHOFAR</v>
          </cell>
          <cell r="N501" t="str">
            <v>SALALAH</v>
          </cell>
          <cell r="O501" t="str">
            <v>Salalah</v>
          </cell>
        </row>
        <row r="502">
          <cell r="D502" t="str">
            <v>D0650</v>
          </cell>
          <cell r="E502" t="str">
            <v>OMJA0398</v>
          </cell>
          <cell r="F502" t="str">
            <v>No</v>
          </cell>
          <cell r="G502" t="str">
            <v>SALALAH_RD5</v>
          </cell>
          <cell r="H502" t="str">
            <v>Greenfield</v>
          </cell>
          <cell r="I502">
            <v>50</v>
          </cell>
          <cell r="J502" t="str">
            <v>Indoor</v>
          </cell>
          <cell r="K502">
            <v>18.479222</v>
          </cell>
          <cell r="L502">
            <v>54.063600000000001</v>
          </cell>
          <cell r="M502" t="str">
            <v>DHOFAR</v>
          </cell>
          <cell r="N502" t="str">
            <v>THUMRAYT</v>
          </cell>
          <cell r="O502" t="str">
            <v>Thumrayt</v>
          </cell>
        </row>
        <row r="503">
          <cell r="D503" t="str">
            <v>D0649</v>
          </cell>
          <cell r="E503" t="str">
            <v>OMJA2231</v>
          </cell>
          <cell r="F503" t="str">
            <v>No</v>
          </cell>
          <cell r="G503" t="str">
            <v xml:space="preserve">SALALAH_RD6 </v>
          </cell>
          <cell r="H503" t="str">
            <v>Greenfield</v>
          </cell>
          <cell r="I503">
            <v>50</v>
          </cell>
          <cell r="J503" t="str">
            <v>Indoor</v>
          </cell>
          <cell r="K503">
            <v>17.893305000000002</v>
          </cell>
          <cell r="L503">
            <v>54.008200000000002</v>
          </cell>
          <cell r="M503" t="str">
            <v>DHOFAR</v>
          </cell>
          <cell r="N503" t="str">
            <v>THUMRAYT</v>
          </cell>
          <cell r="O503" t="str">
            <v>Thumrayt</v>
          </cell>
        </row>
        <row r="504">
          <cell r="D504" t="str">
            <v>D0697</v>
          </cell>
          <cell r="E504" t="str">
            <v>OMJA2232</v>
          </cell>
          <cell r="F504" t="str">
            <v>No</v>
          </cell>
          <cell r="G504" t="str">
            <v>SHASSER FARM</v>
          </cell>
          <cell r="H504" t="str">
            <v>Greenfield</v>
          </cell>
          <cell r="I504">
            <v>55</v>
          </cell>
          <cell r="J504" t="str">
            <v>Indoor</v>
          </cell>
          <cell r="K504">
            <v>18.223262999999999</v>
          </cell>
          <cell r="L504">
            <v>53.75761</v>
          </cell>
          <cell r="M504" t="str">
            <v>DHOFAR</v>
          </cell>
          <cell r="N504" t="str">
            <v>THUMRAYT</v>
          </cell>
          <cell r="O504" t="str">
            <v>Thumrait</v>
          </cell>
        </row>
        <row r="505">
          <cell r="D505" t="str">
            <v>K0162</v>
          </cell>
          <cell r="E505" t="str">
            <v>OMDA2233</v>
          </cell>
          <cell r="F505" t="str">
            <v>No</v>
          </cell>
          <cell r="G505" t="str">
            <v>431083_NIZWA_SOUTH_3G</v>
          </cell>
          <cell r="H505" t="str">
            <v>Greenfield</v>
          </cell>
          <cell r="I505">
            <v>35</v>
          </cell>
          <cell r="J505" t="str">
            <v>Indoor</v>
          </cell>
          <cell r="K505">
            <v>22.92775</v>
          </cell>
          <cell r="L505">
            <v>57.530470000000001</v>
          </cell>
          <cell r="M505" t="str">
            <v>DAKHLIYAH</v>
          </cell>
          <cell r="N505" t="str">
            <v>NIZWA</v>
          </cell>
          <cell r="O505" t="str">
            <v>Nizwa</v>
          </cell>
        </row>
        <row r="506">
          <cell r="D506" t="str">
            <v>K0001</v>
          </cell>
          <cell r="E506" t="str">
            <v>OMDA0399</v>
          </cell>
          <cell r="F506" t="str">
            <v>Yes</v>
          </cell>
          <cell r="G506" t="str">
            <v>434013_NIZWA1_3G</v>
          </cell>
          <cell r="H506" t="str">
            <v>Greenfield</v>
          </cell>
          <cell r="I506">
            <v>32</v>
          </cell>
          <cell r="J506" t="str">
            <v>Indoor</v>
          </cell>
          <cell r="K506">
            <v>22.919333999999999</v>
          </cell>
          <cell r="L506">
            <v>57.535359999999997</v>
          </cell>
          <cell r="M506" t="str">
            <v>DAKHLIYAH</v>
          </cell>
          <cell r="N506" t="str">
            <v>NIZWA</v>
          </cell>
          <cell r="O506" t="str">
            <v>Nizwa</v>
          </cell>
        </row>
        <row r="507">
          <cell r="D507" t="str">
            <v>K0163</v>
          </cell>
          <cell r="E507" t="str">
            <v>OMDA2563</v>
          </cell>
          <cell r="F507" t="str">
            <v>No</v>
          </cell>
          <cell r="G507" t="str">
            <v>434063_HAI_AL_AIN_3G</v>
          </cell>
          <cell r="H507" t="str">
            <v>Rooftop</v>
          </cell>
          <cell r="I507">
            <v>6</v>
          </cell>
          <cell r="J507" t="str">
            <v>Indoor</v>
          </cell>
          <cell r="K507">
            <v>22.930828000000002</v>
          </cell>
          <cell r="L507">
            <v>57.520719999999997</v>
          </cell>
          <cell r="M507" t="str">
            <v>DAKHLIYAH</v>
          </cell>
          <cell r="N507" t="str">
            <v>NIZWA</v>
          </cell>
          <cell r="O507" t="str">
            <v>Nizwa</v>
          </cell>
        </row>
        <row r="508">
          <cell r="D508" t="str">
            <v>K0168</v>
          </cell>
          <cell r="E508" t="str">
            <v>OMDA1468</v>
          </cell>
          <cell r="F508" t="str">
            <v>No</v>
          </cell>
          <cell r="G508" t="str">
            <v>434103_HINAI_BLDG_3G</v>
          </cell>
          <cell r="H508" t="str">
            <v>Rooftop</v>
          </cell>
          <cell r="I508">
            <v>6</v>
          </cell>
          <cell r="J508" t="str">
            <v>Indoor</v>
          </cell>
          <cell r="K508">
            <v>22.944049</v>
          </cell>
          <cell r="L508">
            <v>57.528148000000002</v>
          </cell>
          <cell r="M508" t="str">
            <v>DAKHLIYAH</v>
          </cell>
          <cell r="N508" t="str">
            <v>NIZWA</v>
          </cell>
          <cell r="O508" t="str">
            <v>Nizwa</v>
          </cell>
        </row>
        <row r="509">
          <cell r="D509" t="str">
            <v>K0008</v>
          </cell>
          <cell r="E509" t="str">
            <v>OMDA0748</v>
          </cell>
          <cell r="F509" t="str">
            <v>No</v>
          </cell>
          <cell r="G509" t="str">
            <v>434143_NIZWA_2_3G</v>
          </cell>
          <cell r="H509" t="str">
            <v>Greenfield</v>
          </cell>
          <cell r="I509">
            <v>34</v>
          </cell>
          <cell r="J509" t="str">
            <v>Indoor</v>
          </cell>
          <cell r="K509">
            <v>22.960925</v>
          </cell>
          <cell r="L509">
            <v>57.540399000000001</v>
          </cell>
          <cell r="M509" t="str">
            <v>DAKHLIYAH</v>
          </cell>
          <cell r="N509" t="str">
            <v>NIZWA</v>
          </cell>
          <cell r="O509" t="str">
            <v>Nizwa</v>
          </cell>
        </row>
        <row r="510">
          <cell r="D510" t="str">
            <v>K0166</v>
          </cell>
          <cell r="E510" t="str">
            <v>OMDA1849</v>
          </cell>
          <cell r="F510" t="str">
            <v>No</v>
          </cell>
          <cell r="G510" t="str">
            <v>434273_NIZWA_SOUQ_3G</v>
          </cell>
          <cell r="H510" t="str">
            <v>Rooftop</v>
          </cell>
          <cell r="I510">
            <v>6</v>
          </cell>
          <cell r="J510" t="str">
            <v>Indoor</v>
          </cell>
          <cell r="K510">
            <v>22.93544</v>
          </cell>
          <cell r="L510">
            <v>57.53022</v>
          </cell>
          <cell r="M510" t="str">
            <v>DAKHLIYAH</v>
          </cell>
          <cell r="N510" t="str">
            <v>NIZWA</v>
          </cell>
          <cell r="O510" t="str">
            <v>Nizwa</v>
          </cell>
        </row>
        <row r="511">
          <cell r="D511" t="str">
            <v>K0169</v>
          </cell>
          <cell r="E511" t="str">
            <v>OMDA1469</v>
          </cell>
          <cell r="F511" t="str">
            <v>No</v>
          </cell>
          <cell r="G511" t="str">
            <v>434533_SUWAIQ_NIZWA_3G</v>
          </cell>
          <cell r="H511" t="str">
            <v>Greenfield</v>
          </cell>
          <cell r="I511">
            <v>35</v>
          </cell>
          <cell r="J511" t="str">
            <v>Indoor</v>
          </cell>
          <cell r="K511">
            <v>22.948056000000001</v>
          </cell>
          <cell r="L511">
            <v>57.537500000000001</v>
          </cell>
          <cell r="M511" t="str">
            <v>DAKHLIYAH</v>
          </cell>
          <cell r="N511" t="str">
            <v>NIZWA</v>
          </cell>
          <cell r="O511" t="str">
            <v>Nizwa</v>
          </cell>
        </row>
        <row r="512">
          <cell r="D512" t="str">
            <v>K0165</v>
          </cell>
          <cell r="E512" t="str">
            <v>OMDA2234</v>
          </cell>
          <cell r="F512" t="str">
            <v>No</v>
          </cell>
          <cell r="G512" t="str">
            <v>434553_HAI_AL_AIN_2_3G</v>
          </cell>
          <cell r="H512" t="str">
            <v>Greenfield</v>
          </cell>
          <cell r="I512">
            <v>6</v>
          </cell>
          <cell r="J512" t="str">
            <v>Indoor</v>
          </cell>
          <cell r="K512">
            <v>22.93375</v>
          </cell>
          <cell r="L512">
            <v>57.513649999999998</v>
          </cell>
          <cell r="M512" t="str">
            <v>DAKHLIYAH</v>
          </cell>
          <cell r="N512" t="str">
            <v>NIZWA</v>
          </cell>
          <cell r="O512" t="str">
            <v>Nizwa</v>
          </cell>
        </row>
        <row r="513">
          <cell r="D513" t="str">
            <v>K0170</v>
          </cell>
          <cell r="E513" t="str">
            <v>OMDA0400</v>
          </cell>
          <cell r="F513" t="str">
            <v>No</v>
          </cell>
          <cell r="G513" t="str">
            <v>434913_AL_MADDAH_3G</v>
          </cell>
          <cell r="H513" t="str">
            <v>Rooftop</v>
          </cell>
          <cell r="I513">
            <v>6</v>
          </cell>
          <cell r="J513" t="str">
            <v>Indoor</v>
          </cell>
          <cell r="K513">
            <v>22.952466000000001</v>
          </cell>
          <cell r="L513">
            <v>57.529578999999998</v>
          </cell>
          <cell r="M513" t="str">
            <v>DAKHLIYAH</v>
          </cell>
          <cell r="N513" t="str">
            <v>NIZWA</v>
          </cell>
          <cell r="O513" t="str">
            <v>Nizwa</v>
          </cell>
        </row>
        <row r="514">
          <cell r="D514" t="str">
            <v>K0173</v>
          </cell>
          <cell r="E514" t="str">
            <v>OMDA2235</v>
          </cell>
          <cell r="F514" t="str">
            <v>No</v>
          </cell>
          <cell r="G514" t="str">
            <v>434963_AL_GHAFTAIN_3G</v>
          </cell>
          <cell r="H514" t="str">
            <v>Rooftop</v>
          </cell>
          <cell r="I514">
            <v>12</v>
          </cell>
          <cell r="J514" t="str">
            <v>Indoor</v>
          </cell>
          <cell r="K514">
            <v>22.966242999999999</v>
          </cell>
          <cell r="L514">
            <v>57.544023000000003</v>
          </cell>
          <cell r="M514" t="str">
            <v>DAKHLIYAH</v>
          </cell>
          <cell r="N514" t="str">
            <v>NIZWA</v>
          </cell>
          <cell r="O514" t="str">
            <v>Nizwa</v>
          </cell>
        </row>
        <row r="515">
          <cell r="D515" t="str">
            <v>K0164</v>
          </cell>
          <cell r="E515" t="str">
            <v>OMDA0749</v>
          </cell>
          <cell r="F515" t="str">
            <v>No</v>
          </cell>
          <cell r="G515" t="str">
            <v>434983_NIZWA_CENTER_3G</v>
          </cell>
          <cell r="H515" t="str">
            <v>Rooftop</v>
          </cell>
          <cell r="I515">
            <v>6</v>
          </cell>
          <cell r="J515" t="str">
            <v>Indoor</v>
          </cell>
          <cell r="K515">
            <v>22.932230000000001</v>
          </cell>
          <cell r="L515">
            <v>57.534239999999997</v>
          </cell>
          <cell r="M515" t="str">
            <v>DAKHLIYAH</v>
          </cell>
          <cell r="N515" t="str">
            <v>NIZWA</v>
          </cell>
          <cell r="O515" t="str">
            <v>Nizwa</v>
          </cell>
        </row>
        <row r="516">
          <cell r="D516" t="str">
            <v>K0159</v>
          </cell>
          <cell r="E516" t="str">
            <v>OMDA0750</v>
          </cell>
          <cell r="F516" t="str">
            <v>No</v>
          </cell>
          <cell r="G516" t="str">
            <v>438933_Nizwa_Club_New_GRD_3G</v>
          </cell>
          <cell r="H516" t="str">
            <v>Greenfield</v>
          </cell>
          <cell r="I516">
            <v>20</v>
          </cell>
          <cell r="J516" t="str">
            <v>Indoor</v>
          </cell>
          <cell r="K516">
            <v>22.910737999999998</v>
          </cell>
          <cell r="L516">
            <v>57.525123999999998</v>
          </cell>
          <cell r="M516" t="str">
            <v>DAKHLIYAH</v>
          </cell>
          <cell r="N516" t="str">
            <v>NIZWA</v>
          </cell>
          <cell r="O516" t="str">
            <v>Nizwa</v>
          </cell>
        </row>
        <row r="517">
          <cell r="D517" t="str">
            <v>K0147</v>
          </cell>
          <cell r="E517" t="str">
            <v>OMDA0046</v>
          </cell>
          <cell r="F517" t="str">
            <v>No</v>
          </cell>
          <cell r="G517" t="str">
            <v>440683_FIRQCOMM_3G</v>
          </cell>
          <cell r="H517" t="str">
            <v>Greenfield</v>
          </cell>
          <cell r="I517">
            <v>30</v>
          </cell>
          <cell r="J517" t="str">
            <v>Indoor</v>
          </cell>
          <cell r="K517">
            <v>22.86185</v>
          </cell>
          <cell r="L517">
            <v>57.537927000000003</v>
          </cell>
          <cell r="M517" t="str">
            <v>DAKHLIYAH</v>
          </cell>
          <cell r="N517" t="str">
            <v>NIZWA</v>
          </cell>
          <cell r="O517" t="str">
            <v>Nizwa</v>
          </cell>
        </row>
        <row r="518">
          <cell r="D518" t="str">
            <v>K0158</v>
          </cell>
          <cell r="E518" t="str">
            <v>OMDA1471</v>
          </cell>
          <cell r="F518" t="str">
            <v>No</v>
          </cell>
          <cell r="G518" t="str">
            <v>445093_NIZWA_COLLEGE</v>
          </cell>
          <cell r="H518" t="str">
            <v>Rooftop</v>
          </cell>
          <cell r="I518">
            <v>6</v>
          </cell>
          <cell r="J518" t="str">
            <v>Indoor</v>
          </cell>
          <cell r="K518">
            <v>22.900334000000001</v>
          </cell>
          <cell r="L518">
            <v>57.586120000000001</v>
          </cell>
          <cell r="M518" t="str">
            <v>DAKHLIYAH</v>
          </cell>
          <cell r="N518" t="str">
            <v>NIZWA</v>
          </cell>
          <cell r="O518" t="str">
            <v>Nizwa</v>
          </cell>
        </row>
        <row r="519">
          <cell r="D519" t="str">
            <v>K0431</v>
          </cell>
          <cell r="E519" t="str">
            <v>OMDA2564</v>
          </cell>
          <cell r="F519" t="str">
            <v>No</v>
          </cell>
          <cell r="G519" t="str">
            <v>445583_ALSAIFI_HALWA</v>
          </cell>
          <cell r="H519" t="str">
            <v>Rooftop</v>
          </cell>
          <cell r="I519">
            <v>6</v>
          </cell>
          <cell r="J519" t="str">
            <v>Outdoor</v>
          </cell>
          <cell r="K519">
            <v>22.930779999999999</v>
          </cell>
          <cell r="L519">
            <v>57.52805</v>
          </cell>
          <cell r="M519" t="str">
            <v>DAKHLIYAH</v>
          </cell>
          <cell r="N519" t="str">
            <v>NIZWA</v>
          </cell>
          <cell r="O519" t="str">
            <v>Nizwa</v>
          </cell>
        </row>
        <row r="520">
          <cell r="D520" t="str">
            <v>K0156</v>
          </cell>
          <cell r="E520" t="str">
            <v>OMDA0048</v>
          </cell>
          <cell r="F520" t="str">
            <v>No</v>
          </cell>
          <cell r="G520" t="str">
            <v>446683_NIZWA3_3G</v>
          </cell>
          <cell r="H520" t="str">
            <v>Rooftop</v>
          </cell>
          <cell r="I520">
            <v>6</v>
          </cell>
          <cell r="J520" t="str">
            <v>Indoor</v>
          </cell>
          <cell r="K520">
            <v>22.896473</v>
          </cell>
          <cell r="L520">
            <v>57.532159</v>
          </cell>
          <cell r="M520" t="str">
            <v>DAKHLIYAH</v>
          </cell>
          <cell r="N520" t="str">
            <v>NIZWA</v>
          </cell>
          <cell r="O520" t="str">
            <v>Nizwa</v>
          </cell>
        </row>
        <row r="521">
          <cell r="D521" t="str">
            <v>K0411</v>
          </cell>
          <cell r="E521" t="str">
            <v>OMDA0751</v>
          </cell>
          <cell r="F521" t="str">
            <v>No</v>
          </cell>
          <cell r="G521" t="str">
            <v>Al Madah 2</v>
          </cell>
          <cell r="H521" t="str">
            <v>Rooftop</v>
          </cell>
          <cell r="I521">
            <v>6</v>
          </cell>
          <cell r="J521" t="str">
            <v>Indoor</v>
          </cell>
          <cell r="K521">
            <v>22.954339999999998</v>
          </cell>
          <cell r="L521">
            <v>57.536349999999999</v>
          </cell>
          <cell r="M521" t="str">
            <v>DAKHLIYAH</v>
          </cell>
          <cell r="N521" t="str">
            <v>NIZWA</v>
          </cell>
          <cell r="O521" t="str">
            <v>Nizwa</v>
          </cell>
        </row>
        <row r="522">
          <cell r="D522" t="str">
            <v>K0410</v>
          </cell>
          <cell r="E522" t="str">
            <v>OMDA2236</v>
          </cell>
          <cell r="F522" t="str">
            <v>No</v>
          </cell>
          <cell r="G522" t="str">
            <v>Al RADAH</v>
          </cell>
          <cell r="H522" t="str">
            <v>Rooftop</v>
          </cell>
          <cell r="I522">
            <v>6</v>
          </cell>
          <cell r="J522" t="str">
            <v>Indoor</v>
          </cell>
          <cell r="K522">
            <v>22.858899999999998</v>
          </cell>
          <cell r="L522">
            <v>57.520899999999997</v>
          </cell>
          <cell r="M522" t="str">
            <v>DAKHLIYAH</v>
          </cell>
          <cell r="N522" t="str">
            <v>NIZWA</v>
          </cell>
          <cell r="O522" t="str">
            <v>Nizwa</v>
          </cell>
        </row>
        <row r="523">
          <cell r="D523" t="str">
            <v>K0491</v>
          </cell>
          <cell r="E523" t="str">
            <v>OMDA1122</v>
          </cell>
          <cell r="F523" t="str">
            <v>No</v>
          </cell>
          <cell r="G523" t="str">
            <v>Ghaf Al Shaikh 2</v>
          </cell>
          <cell r="H523" t="str">
            <v>Greenfield</v>
          </cell>
          <cell r="I523">
            <v>30</v>
          </cell>
          <cell r="J523" t="str">
            <v>Indoor</v>
          </cell>
          <cell r="K523">
            <v>22.902000000000001</v>
          </cell>
          <cell r="L523">
            <v>57.527799999999999</v>
          </cell>
          <cell r="M523" t="str">
            <v>DAKHLIYAH</v>
          </cell>
          <cell r="N523" t="str">
            <v>NIZWA</v>
          </cell>
          <cell r="O523" t="str">
            <v>Nizwa</v>
          </cell>
        </row>
        <row r="524">
          <cell r="D524" t="str">
            <v>K0414</v>
          </cell>
          <cell r="E524" t="str">
            <v>OMDA0049</v>
          </cell>
          <cell r="F524" t="str">
            <v>No</v>
          </cell>
          <cell r="G524" t="str">
            <v>Ghaf AlShaikh</v>
          </cell>
          <cell r="H524" t="str">
            <v>Rooftop</v>
          </cell>
          <cell r="I524">
            <v>6</v>
          </cell>
          <cell r="J524" t="str">
            <v>Indoor</v>
          </cell>
          <cell r="K524">
            <v>22.921512</v>
          </cell>
          <cell r="L524">
            <v>57.522651000000003</v>
          </cell>
          <cell r="M524" t="str">
            <v>DAKHLIYAH</v>
          </cell>
          <cell r="N524" t="str">
            <v>NIZWA</v>
          </cell>
          <cell r="O524" t="str">
            <v>Nizwa</v>
          </cell>
        </row>
        <row r="525">
          <cell r="D525" t="str">
            <v>K0115</v>
          </cell>
          <cell r="E525" t="str">
            <v>OMDA2909</v>
          </cell>
          <cell r="F525" t="str">
            <v>No</v>
          </cell>
          <cell r="G525" t="str">
            <v>430013_SHAFAH_NEW</v>
          </cell>
          <cell r="H525" t="str">
            <v>Greenfield</v>
          </cell>
          <cell r="I525">
            <v>20</v>
          </cell>
          <cell r="J525" t="str">
            <v>Indoor</v>
          </cell>
          <cell r="K525" t="str">
            <v>22.7557437</v>
          </cell>
          <cell r="L525" t="str">
            <v>57.7278418</v>
          </cell>
          <cell r="M525" t="str">
            <v>DAKHLIYAH</v>
          </cell>
          <cell r="N525" t="str">
            <v>IZKI</v>
          </cell>
          <cell r="O525" t="str">
            <v>Izki</v>
          </cell>
        </row>
        <row r="526">
          <cell r="D526" t="str">
            <v>K0116</v>
          </cell>
          <cell r="E526" t="str">
            <v>OMDA0050</v>
          </cell>
          <cell r="F526" t="str">
            <v>No</v>
          </cell>
          <cell r="G526" t="str">
            <v>430483_SHAFAA_VILLAGE</v>
          </cell>
          <cell r="H526" t="str">
            <v>Greenfield</v>
          </cell>
          <cell r="I526">
            <v>30</v>
          </cell>
          <cell r="J526" t="str">
            <v>Indoor</v>
          </cell>
          <cell r="K526">
            <v>22.763313</v>
          </cell>
          <cell r="L526">
            <v>57.761702999999997</v>
          </cell>
          <cell r="M526" t="str">
            <v>DAKHLIYAH</v>
          </cell>
          <cell r="N526" t="str">
            <v>IZKI</v>
          </cell>
          <cell r="O526" t="str">
            <v>Izki</v>
          </cell>
        </row>
        <row r="527">
          <cell r="D527" t="str">
            <v>K0171</v>
          </cell>
          <cell r="E527" t="str">
            <v>OMDA0051</v>
          </cell>
          <cell r="F527" t="str">
            <v>No</v>
          </cell>
          <cell r="G527" t="str">
            <v>431943_JABAL_AKHDHAR_RD1</v>
          </cell>
          <cell r="H527" t="str">
            <v>Greenfield</v>
          </cell>
          <cell r="I527">
            <v>30</v>
          </cell>
          <cell r="J527" t="str">
            <v>Indoor</v>
          </cell>
          <cell r="K527">
            <v>22.958947999999999</v>
          </cell>
          <cell r="L527">
            <v>57.677191000000001</v>
          </cell>
          <cell r="M527" t="str">
            <v>DAKHLIYAH</v>
          </cell>
          <cell r="N527" t="str">
            <v>NIZWA</v>
          </cell>
          <cell r="O527" t="str">
            <v>Jabal Aktar</v>
          </cell>
        </row>
        <row r="528">
          <cell r="D528" t="str">
            <v>K0009</v>
          </cell>
          <cell r="E528" t="str">
            <v>OMDA0752</v>
          </cell>
          <cell r="F528" t="str">
            <v>No</v>
          </cell>
          <cell r="G528" t="str">
            <v>434053_SEEQ_EX</v>
          </cell>
          <cell r="H528" t="str">
            <v>Greenfield</v>
          </cell>
          <cell r="I528">
            <v>24.64</v>
          </cell>
          <cell r="J528" t="str">
            <v>Indoor</v>
          </cell>
          <cell r="K528">
            <v>23.067941449999999</v>
          </cell>
          <cell r="L528">
            <v>57.64586465</v>
          </cell>
          <cell r="M528" t="str">
            <v>DAKHLIYAH</v>
          </cell>
          <cell r="N528" t="str">
            <v>NIZWA</v>
          </cell>
          <cell r="O528" t="str">
            <v>Jabal Aktar</v>
          </cell>
        </row>
        <row r="529">
          <cell r="D529" t="str">
            <v>K0124</v>
          </cell>
          <cell r="E529" t="str">
            <v>OMDA0052</v>
          </cell>
          <cell r="F529" t="str">
            <v>No</v>
          </cell>
          <cell r="G529" t="str">
            <v>434233_IZKI</v>
          </cell>
          <cell r="H529" t="str">
            <v>Greenfield</v>
          </cell>
          <cell r="I529">
            <v>60</v>
          </cell>
          <cell r="J529" t="str">
            <v>Indoor</v>
          </cell>
          <cell r="K529">
            <v>22.924934</v>
          </cell>
          <cell r="L529">
            <v>57.750908000000003</v>
          </cell>
          <cell r="M529" t="str">
            <v>DAKHLIYAH</v>
          </cell>
          <cell r="N529" t="str">
            <v>IZKI</v>
          </cell>
          <cell r="O529" t="str">
            <v>Izki</v>
          </cell>
        </row>
        <row r="530">
          <cell r="D530" t="str">
            <v>K0003</v>
          </cell>
          <cell r="E530" t="str">
            <v>OMDA1472</v>
          </cell>
          <cell r="F530" t="str">
            <v>Yes</v>
          </cell>
          <cell r="G530" t="str">
            <v>434333_IZKI_EXCH</v>
          </cell>
          <cell r="H530" t="str">
            <v>Greenfield</v>
          </cell>
          <cell r="I530">
            <v>20</v>
          </cell>
          <cell r="J530" t="str">
            <v>Indoor</v>
          </cell>
          <cell r="K530">
            <v>22.950215</v>
          </cell>
          <cell r="L530">
            <v>57.769831000000003</v>
          </cell>
          <cell r="M530" t="str">
            <v>DAKHLIYAH</v>
          </cell>
          <cell r="N530" t="str">
            <v>IZKI</v>
          </cell>
          <cell r="O530" t="str">
            <v>Izki</v>
          </cell>
        </row>
        <row r="531">
          <cell r="D531" t="str">
            <v>K0183</v>
          </cell>
          <cell r="E531" t="str">
            <v>OMDA0753</v>
          </cell>
          <cell r="F531" t="str">
            <v>No</v>
          </cell>
          <cell r="G531" t="str">
            <v>434343_W_B_HABIB</v>
          </cell>
          <cell r="H531" t="str">
            <v>Greenfield</v>
          </cell>
          <cell r="I531">
            <v>32</v>
          </cell>
          <cell r="J531" t="str">
            <v>Indoor</v>
          </cell>
          <cell r="K531">
            <v>23.077220000000001</v>
          </cell>
          <cell r="L531">
            <v>57.605559999999997</v>
          </cell>
          <cell r="M531" t="str">
            <v>DAKHLIYAH</v>
          </cell>
          <cell r="N531" t="str">
            <v>NIZWA</v>
          </cell>
          <cell r="O531" t="str">
            <v>Jabal Aktar</v>
          </cell>
        </row>
        <row r="532">
          <cell r="D532" t="str">
            <v>K0131</v>
          </cell>
          <cell r="E532" t="str">
            <v>OMDA0401</v>
          </cell>
          <cell r="F532" t="str">
            <v>No</v>
          </cell>
          <cell r="G532" t="str">
            <v>434413_IMTY_QARUT</v>
          </cell>
          <cell r="H532" t="str">
            <v>Greenfield</v>
          </cell>
          <cell r="I532">
            <v>40</v>
          </cell>
          <cell r="J532" t="str">
            <v>Indoor</v>
          </cell>
          <cell r="K532">
            <v>22.992359</v>
          </cell>
          <cell r="L532">
            <v>57.780003000000001</v>
          </cell>
          <cell r="M532" t="str">
            <v>DAKHLIYAH</v>
          </cell>
          <cell r="N532" t="str">
            <v>IZKI</v>
          </cell>
          <cell r="O532" t="str">
            <v>Izki</v>
          </cell>
        </row>
        <row r="533">
          <cell r="D533" t="str">
            <v>K0119</v>
          </cell>
          <cell r="E533" t="str">
            <v>OMDA1487</v>
          </cell>
          <cell r="F533" t="str">
            <v>No</v>
          </cell>
          <cell r="G533" t="str">
            <v>434453_ZUKAIT</v>
          </cell>
          <cell r="H533" t="str">
            <v>Rooftop</v>
          </cell>
          <cell r="I533">
            <v>6</v>
          </cell>
          <cell r="J533" t="str">
            <v>Indoor</v>
          </cell>
          <cell r="K533">
            <v>22.879930000000002</v>
          </cell>
          <cell r="L533">
            <v>57.753124999999997</v>
          </cell>
          <cell r="M533" t="str">
            <v>DAKHLIYAH</v>
          </cell>
          <cell r="N533" t="str">
            <v>IZKI</v>
          </cell>
          <cell r="O533" t="str">
            <v>Izki</v>
          </cell>
        </row>
        <row r="534">
          <cell r="D534" t="str">
            <v>K0123</v>
          </cell>
          <cell r="E534" t="str">
            <v>OMDA0064</v>
          </cell>
          <cell r="F534" t="str">
            <v>No</v>
          </cell>
          <cell r="G534" t="str">
            <v>434693_IZKI_ROP</v>
          </cell>
          <cell r="H534" t="str">
            <v>Greenfield</v>
          </cell>
          <cell r="I534">
            <v>30</v>
          </cell>
          <cell r="J534" t="str">
            <v>Indoor</v>
          </cell>
          <cell r="K534">
            <v>22.909282999999999</v>
          </cell>
          <cell r="L534">
            <v>57.744670999999997</v>
          </cell>
          <cell r="M534" t="str">
            <v>DAKHLIYAH</v>
          </cell>
          <cell r="N534" t="str">
            <v>IZKI</v>
          </cell>
          <cell r="O534" t="str">
            <v>Izki</v>
          </cell>
        </row>
        <row r="535">
          <cell r="D535" t="str">
            <v>K0125</v>
          </cell>
          <cell r="E535" t="str">
            <v>OMDA1488</v>
          </cell>
          <cell r="F535" t="str">
            <v>No</v>
          </cell>
          <cell r="G535" t="str">
            <v>434993_IZKI_HOSPITAL</v>
          </cell>
          <cell r="H535" t="str">
            <v>Rooftop</v>
          </cell>
          <cell r="I535">
            <v>7</v>
          </cell>
          <cell r="J535" t="str">
            <v>Indoor</v>
          </cell>
          <cell r="K535">
            <v>22.930833</v>
          </cell>
          <cell r="L535">
            <v>57.776108999999998</v>
          </cell>
          <cell r="M535" t="str">
            <v>DAKHLIYAH</v>
          </cell>
          <cell r="N535" t="str">
            <v>IZKI</v>
          </cell>
          <cell r="O535" t="str">
            <v>Izki</v>
          </cell>
        </row>
        <row r="536">
          <cell r="D536" t="str">
            <v>K0120</v>
          </cell>
          <cell r="E536" t="str">
            <v>OMDA0762</v>
          </cell>
          <cell r="F536" t="str">
            <v>No</v>
          </cell>
          <cell r="G536" t="str">
            <v>440333_ARRISAYS</v>
          </cell>
          <cell r="H536" t="str">
            <v>Greenfield</v>
          </cell>
          <cell r="I536">
            <v>30</v>
          </cell>
          <cell r="J536" t="str">
            <v>Indoor</v>
          </cell>
          <cell r="K536">
            <v>22.899525000000001</v>
          </cell>
          <cell r="L536">
            <v>57.767997999999999</v>
          </cell>
          <cell r="M536" t="str">
            <v>DAKHLIYAH</v>
          </cell>
          <cell r="N536" t="str">
            <v>IZKI</v>
          </cell>
          <cell r="O536" t="str">
            <v>Izki</v>
          </cell>
        </row>
        <row r="537">
          <cell r="D537" t="str">
            <v>K0237</v>
          </cell>
          <cell r="E537" t="str">
            <v>OMDA1868</v>
          </cell>
          <cell r="F537" t="str">
            <v>No</v>
          </cell>
          <cell r="G537" t="str">
            <v>441683_AL_AQAL</v>
          </cell>
          <cell r="H537" t="str">
            <v>Greenfield</v>
          </cell>
          <cell r="I537">
            <v>20</v>
          </cell>
          <cell r="J537" t="str">
            <v>Indoor</v>
          </cell>
          <cell r="K537">
            <v>22.780978999999999</v>
          </cell>
          <cell r="L537">
            <v>57.839812999999999</v>
          </cell>
          <cell r="M537" t="str">
            <v>DAKHLIYAH</v>
          </cell>
          <cell r="N537" t="str">
            <v>IZKI</v>
          </cell>
          <cell r="O537" t="str">
            <v>Izki</v>
          </cell>
        </row>
        <row r="538">
          <cell r="D538" t="str">
            <v>K0126</v>
          </cell>
          <cell r="E538" t="str">
            <v>OMDA2970</v>
          </cell>
          <cell r="F538" t="str">
            <v>No</v>
          </cell>
          <cell r="G538" t="str">
            <v>441773_IZKI_MOD_BASE2</v>
          </cell>
          <cell r="H538" t="str">
            <v>Greenfield</v>
          </cell>
          <cell r="I538">
            <v>35</v>
          </cell>
          <cell r="J538" t="str">
            <v>Indoor</v>
          </cell>
          <cell r="K538" t="str">
            <v>22.9462708</v>
          </cell>
          <cell r="L538" t="str">
            <v>57.7823951</v>
          </cell>
          <cell r="M538" t="str">
            <v>DAKHLIYAH</v>
          </cell>
          <cell r="N538" t="str">
            <v>IZKI</v>
          </cell>
          <cell r="O538" t="str">
            <v>Izki</v>
          </cell>
        </row>
        <row r="539">
          <cell r="D539" t="str">
            <v>K0117</v>
          </cell>
          <cell r="E539" t="str">
            <v>OMDA0417</v>
          </cell>
          <cell r="F539" t="str">
            <v>No</v>
          </cell>
          <cell r="G539" t="str">
            <v>441833_QARN_QITAR</v>
          </cell>
          <cell r="H539" t="str">
            <v>Greenfield</v>
          </cell>
          <cell r="I539">
            <v>30.35</v>
          </cell>
          <cell r="J539" t="str">
            <v>Indoor</v>
          </cell>
          <cell r="K539">
            <v>22.804030000000001</v>
          </cell>
          <cell r="L539">
            <v>57.918768999999998</v>
          </cell>
          <cell r="M539" t="str">
            <v>DAKHLIYAH</v>
          </cell>
          <cell r="N539" t="str">
            <v>IZKI</v>
          </cell>
          <cell r="O539" t="str">
            <v>Izki</v>
          </cell>
        </row>
        <row r="540">
          <cell r="D540" t="str">
            <v>K0122</v>
          </cell>
          <cell r="E540" t="str">
            <v>OMDA1869</v>
          </cell>
          <cell r="F540" t="str">
            <v>No</v>
          </cell>
          <cell r="G540" t="str">
            <v>441903_ALHUMAYDAH</v>
          </cell>
          <cell r="H540" t="str">
            <v>Greenfield</v>
          </cell>
          <cell r="I540">
            <v>35</v>
          </cell>
          <cell r="J540" t="str">
            <v>Indoor</v>
          </cell>
          <cell r="K540">
            <v>22.905156999999999</v>
          </cell>
          <cell r="L540">
            <v>57.910164999999999</v>
          </cell>
          <cell r="M540" t="str">
            <v>DAKHLIYAH</v>
          </cell>
          <cell r="N540" t="str">
            <v>IZKI</v>
          </cell>
          <cell r="O540" t="str">
            <v>Izki</v>
          </cell>
        </row>
        <row r="541">
          <cell r="D541" t="str">
            <v>K0127</v>
          </cell>
          <cell r="E541" t="str">
            <v>OMDA2245</v>
          </cell>
          <cell r="F541" t="str">
            <v>No</v>
          </cell>
          <cell r="G541" t="str">
            <v>442143_AL_GHALIL</v>
          </cell>
          <cell r="H541" t="str">
            <v>Rooftop</v>
          </cell>
          <cell r="I541">
            <v>6</v>
          </cell>
          <cell r="J541" t="str">
            <v>Indoor</v>
          </cell>
          <cell r="K541">
            <v>22.947199999999999</v>
          </cell>
          <cell r="L541">
            <v>57.760399999999997</v>
          </cell>
          <cell r="M541" t="str">
            <v>DAKHLIYAH</v>
          </cell>
          <cell r="N541" t="str">
            <v>IZKI</v>
          </cell>
          <cell r="O541" t="str">
            <v>Izki</v>
          </cell>
        </row>
        <row r="542">
          <cell r="D542" t="str">
            <v>K0184</v>
          </cell>
          <cell r="E542" t="str">
            <v>OMDA1137</v>
          </cell>
          <cell r="F542" t="str">
            <v>No</v>
          </cell>
          <cell r="G542" t="str">
            <v>442943_JABAL_AKHDAR</v>
          </cell>
          <cell r="H542" t="str">
            <v>Rooftop</v>
          </cell>
          <cell r="I542">
            <v>6</v>
          </cell>
          <cell r="J542" t="str">
            <v>Indoor</v>
          </cell>
          <cell r="K542">
            <v>23.078099999999999</v>
          </cell>
          <cell r="L542">
            <v>57.674100000000003</v>
          </cell>
          <cell r="M542" t="str">
            <v>DAKHLIYAH</v>
          </cell>
          <cell r="N542" t="str">
            <v>NIZWA</v>
          </cell>
          <cell r="O542" t="str">
            <v>Jabal Aktar</v>
          </cell>
        </row>
        <row r="543">
          <cell r="D543" t="str">
            <v>K0187</v>
          </cell>
          <cell r="E543" t="str">
            <v>OMDA2246</v>
          </cell>
          <cell r="F543" t="str">
            <v>No</v>
          </cell>
          <cell r="G543" t="str">
            <v>443423_JAK_HOTEL</v>
          </cell>
          <cell r="H543" t="str">
            <v>Rooftop</v>
          </cell>
          <cell r="I543">
            <v>5</v>
          </cell>
          <cell r="J543" t="str">
            <v>Indoor</v>
          </cell>
          <cell r="K543">
            <v>23.143370000000001</v>
          </cell>
          <cell r="L543">
            <v>57.535069999999997</v>
          </cell>
          <cell r="M543" t="str">
            <v>DAKHLIYAH</v>
          </cell>
          <cell r="N543" t="str">
            <v>NIZWA</v>
          </cell>
          <cell r="O543" t="str">
            <v>Jabal Aktar</v>
          </cell>
        </row>
        <row r="544">
          <cell r="D544" t="str">
            <v>K0186</v>
          </cell>
          <cell r="E544" t="str">
            <v>OMDA1489</v>
          </cell>
          <cell r="F544" t="str">
            <v>No</v>
          </cell>
          <cell r="G544" t="str">
            <v>444153_JABAL_LIMSAT</v>
          </cell>
          <cell r="H544" t="str">
            <v>Greenfield</v>
          </cell>
          <cell r="I544">
            <v>23.76</v>
          </cell>
          <cell r="J544" t="str">
            <v>Indoor</v>
          </cell>
          <cell r="K544">
            <v>23.123377999999999</v>
          </cell>
          <cell r="L544">
            <v>57.592300999999999</v>
          </cell>
          <cell r="M544" t="str">
            <v>DAKHLIYAH</v>
          </cell>
          <cell r="N544" t="str">
            <v>NIZWA</v>
          </cell>
          <cell r="O544" t="str">
            <v>Jabal Aktar</v>
          </cell>
        </row>
        <row r="545">
          <cell r="D545" t="str">
            <v>K0129</v>
          </cell>
          <cell r="E545" t="str">
            <v>OMDA1138</v>
          </cell>
          <cell r="F545" t="str">
            <v>No</v>
          </cell>
          <cell r="G545" t="str">
            <v>444243_IZKI_ROAD</v>
          </cell>
          <cell r="H545" t="str">
            <v>Greenfield</v>
          </cell>
          <cell r="I545">
            <v>40</v>
          </cell>
          <cell r="J545" t="str">
            <v>Indoor</v>
          </cell>
          <cell r="K545">
            <v>22.960170000000002</v>
          </cell>
          <cell r="L545">
            <v>57.786631</v>
          </cell>
          <cell r="M545" t="str">
            <v>DAKHLIYAH</v>
          </cell>
          <cell r="N545" t="str">
            <v>IZKI</v>
          </cell>
          <cell r="O545" t="str">
            <v>Izki</v>
          </cell>
        </row>
        <row r="546">
          <cell r="D546" t="str">
            <v>K0019</v>
          </cell>
          <cell r="E546" t="str">
            <v>OMDA1491</v>
          </cell>
          <cell r="F546" t="str">
            <v>Yes</v>
          </cell>
          <cell r="G546" t="str">
            <v>446223_QALAT_AWAMIR</v>
          </cell>
          <cell r="H546" t="str">
            <v>Greenfield</v>
          </cell>
          <cell r="I546">
            <v>37</v>
          </cell>
          <cell r="J546" t="str">
            <v>Indoor</v>
          </cell>
          <cell r="K546">
            <v>22.815166999999999</v>
          </cell>
          <cell r="L546">
            <v>57.759667</v>
          </cell>
          <cell r="M546" t="str">
            <v>DAKHLIYAH</v>
          </cell>
          <cell r="N546" t="str">
            <v>IZKI</v>
          </cell>
          <cell r="O546" t="str">
            <v>Izki</v>
          </cell>
        </row>
        <row r="547">
          <cell r="D547" t="str">
            <v>K0181</v>
          </cell>
          <cell r="E547" t="str">
            <v>OMDA1492</v>
          </cell>
          <cell r="F547" t="str">
            <v>No</v>
          </cell>
          <cell r="G547" t="str">
            <v>446583_JABAL_AKHDAR2</v>
          </cell>
          <cell r="H547" t="str">
            <v>Greenfield</v>
          </cell>
          <cell r="I547">
            <v>50</v>
          </cell>
          <cell r="J547" t="str">
            <v>Indoor</v>
          </cell>
          <cell r="K547">
            <v>23.070879000000001</v>
          </cell>
          <cell r="L547">
            <v>57.669536000000001</v>
          </cell>
          <cell r="M547" t="str">
            <v>DAKHLIYAH</v>
          </cell>
          <cell r="N547" t="str">
            <v>NIZWA</v>
          </cell>
          <cell r="O547" t="str">
            <v>Jabal Aktar</v>
          </cell>
        </row>
        <row r="548">
          <cell r="D548" t="str">
            <v>K0182</v>
          </cell>
          <cell r="E548" t="str">
            <v>OMDA0418</v>
          </cell>
          <cell r="F548" t="str">
            <v>No</v>
          </cell>
          <cell r="G548" t="str">
            <v>446603_HAYL_YAMAN</v>
          </cell>
          <cell r="H548" t="str">
            <v>Greenfield</v>
          </cell>
          <cell r="I548">
            <v>15</v>
          </cell>
          <cell r="J548" t="str">
            <v>Indoor</v>
          </cell>
          <cell r="K548">
            <v>23.072833330000002</v>
          </cell>
          <cell r="L548">
            <v>57.691833330000001</v>
          </cell>
          <cell r="M548" t="str">
            <v>DAKHLIYAH</v>
          </cell>
          <cell r="N548" t="str">
            <v>NIZWA</v>
          </cell>
          <cell r="O548" t="str">
            <v>Jabal Akhdar</v>
          </cell>
        </row>
        <row r="549">
          <cell r="D549" t="str">
            <v>K0114</v>
          </cell>
          <cell r="E549" t="str">
            <v>OMDA0065</v>
          </cell>
          <cell r="F549" t="str">
            <v>No</v>
          </cell>
          <cell r="G549" t="str">
            <v>446773_SHAFAA2</v>
          </cell>
          <cell r="H549" t="str">
            <v>Greenfield</v>
          </cell>
          <cell r="I549">
            <v>30</v>
          </cell>
          <cell r="J549" t="str">
            <v>Indoor</v>
          </cell>
          <cell r="K549">
            <v>22.755050000000001</v>
          </cell>
          <cell r="L549">
            <v>57.748750000000001</v>
          </cell>
          <cell r="M549" t="str">
            <v>DAKHLIYAH</v>
          </cell>
          <cell r="N549" t="str">
            <v>IZKI</v>
          </cell>
          <cell r="O549" t="str">
            <v>Izki</v>
          </cell>
        </row>
        <row r="550">
          <cell r="D550" t="str">
            <v>K0511</v>
          </cell>
          <cell r="E550" t="str">
            <v>OMDA1493</v>
          </cell>
          <cell r="F550" t="str">
            <v>No</v>
          </cell>
          <cell r="G550" t="str">
            <v>AL_Jarir (Safi AL-Sahra U900)</v>
          </cell>
          <cell r="H550" t="str">
            <v>Greenfield</v>
          </cell>
          <cell r="I550">
            <v>30</v>
          </cell>
          <cell r="J550" t="str">
            <v>Indoor</v>
          </cell>
          <cell r="K550">
            <v>23.095067</v>
          </cell>
          <cell r="L550">
            <v>57.557290999999999</v>
          </cell>
          <cell r="M550" t="str">
            <v>DAKHLIYAH</v>
          </cell>
          <cell r="N550" t="str">
            <v>NIZWA</v>
          </cell>
          <cell r="O550" t="str">
            <v>Jabal Akhdar</v>
          </cell>
        </row>
        <row r="551">
          <cell r="D551" t="str">
            <v>K0466</v>
          </cell>
          <cell r="E551" t="str">
            <v>OMDA2247</v>
          </cell>
          <cell r="F551" t="str">
            <v>No</v>
          </cell>
          <cell r="G551" t="str">
            <v>Alyaman</v>
          </cell>
          <cell r="H551" t="str">
            <v>Greenfield</v>
          </cell>
          <cell r="I551">
            <v>30</v>
          </cell>
          <cell r="J551" t="str">
            <v>Indoor</v>
          </cell>
          <cell r="K551">
            <v>22.935039</v>
          </cell>
          <cell r="L551">
            <v>57.764310000000002</v>
          </cell>
          <cell r="M551" t="str">
            <v>DAKHLIYAH</v>
          </cell>
          <cell r="N551" t="str">
            <v>IZKI</v>
          </cell>
          <cell r="O551" t="str">
            <v>Izki</v>
          </cell>
        </row>
        <row r="552">
          <cell r="D552" t="str">
            <v>K0515</v>
          </cell>
          <cell r="E552" t="str">
            <v>OMDA1494</v>
          </cell>
          <cell r="F552" t="str">
            <v>No</v>
          </cell>
          <cell r="G552" t="str">
            <v>AS_Sawjrah (USO_64)</v>
          </cell>
          <cell r="H552" t="str">
            <v>Greenfield</v>
          </cell>
          <cell r="I552">
            <v>20</v>
          </cell>
          <cell r="J552" t="str">
            <v>Indoor</v>
          </cell>
          <cell r="K552">
            <v>23.137072</v>
          </cell>
          <cell r="L552">
            <v>57.667881999999999</v>
          </cell>
          <cell r="M552" t="str">
            <v>DAKHLIYAH</v>
          </cell>
          <cell r="N552" t="str">
            <v>NIZWA</v>
          </cell>
          <cell r="O552" t="str">
            <v>Jabal Akhdar</v>
          </cell>
        </row>
        <row r="553">
          <cell r="D553" t="str">
            <v>K0460</v>
          </cell>
          <cell r="E553" t="str">
            <v>OMDA2248</v>
          </cell>
          <cell r="F553" t="str">
            <v>No</v>
          </cell>
          <cell r="G553" t="str">
            <v>Habil alhadid</v>
          </cell>
          <cell r="H553" t="str">
            <v>Greenfield</v>
          </cell>
          <cell r="I553">
            <v>31</v>
          </cell>
          <cell r="J553" t="str">
            <v>Indoor</v>
          </cell>
          <cell r="K553">
            <v>22.813336</v>
          </cell>
          <cell r="L553">
            <v>57.731386000000001</v>
          </cell>
          <cell r="M553" t="str">
            <v>DAKHLIYAH</v>
          </cell>
          <cell r="N553" t="str">
            <v>IZKI</v>
          </cell>
          <cell r="O553" t="str">
            <v>Habil alhadid</v>
          </cell>
        </row>
        <row r="554">
          <cell r="D554" t="str">
            <v>K0439</v>
          </cell>
          <cell r="E554" t="str">
            <v>OMDA2897</v>
          </cell>
          <cell r="F554" t="str">
            <v>No</v>
          </cell>
          <cell r="G554" t="str">
            <v>IZKI BASE-1</v>
          </cell>
          <cell r="H554" t="str">
            <v>Greenfield</v>
          </cell>
          <cell r="I554">
            <v>25</v>
          </cell>
          <cell r="J554" t="str">
            <v>Indoor</v>
          </cell>
          <cell r="K554" t="str">
            <v>22.9572235</v>
          </cell>
          <cell r="L554" t="str">
            <v>57.7767756</v>
          </cell>
          <cell r="M554" t="str">
            <v>DAKHLIYAH</v>
          </cell>
          <cell r="N554" t="str">
            <v>IZKI</v>
          </cell>
          <cell r="O554" t="str">
            <v>Izki</v>
          </cell>
        </row>
        <row r="555">
          <cell r="D555" t="str">
            <v>K0454</v>
          </cell>
          <cell r="E555" t="str">
            <v>OMDA2249</v>
          </cell>
          <cell r="F555" t="str">
            <v>No</v>
          </cell>
          <cell r="G555" t="str">
            <v>JABAL AKHDHAR RD2</v>
          </cell>
          <cell r="H555" t="str">
            <v>Greenfield</v>
          </cell>
          <cell r="I555">
            <v>30</v>
          </cell>
          <cell r="J555" t="str">
            <v>Indoor</v>
          </cell>
          <cell r="K555">
            <v>22.993559000000001</v>
          </cell>
          <cell r="L555">
            <v>57.700544000000001</v>
          </cell>
          <cell r="M555" t="str">
            <v>DAKHLIYAH</v>
          </cell>
          <cell r="N555" t="str">
            <v>NIZWA</v>
          </cell>
          <cell r="O555" t="str">
            <v>Jabal Akhdar</v>
          </cell>
        </row>
        <row r="556">
          <cell r="D556" t="str">
            <v>K0446</v>
          </cell>
          <cell r="E556" t="str">
            <v>OMDA1871</v>
          </cell>
          <cell r="F556" t="str">
            <v>No</v>
          </cell>
          <cell r="G556" t="str">
            <v>JABAL AKHDHAR RD3</v>
          </cell>
          <cell r="H556" t="str">
            <v>Greenfield</v>
          </cell>
          <cell r="I556">
            <v>30.3</v>
          </cell>
          <cell r="J556" t="str">
            <v>Indoor</v>
          </cell>
          <cell r="K556">
            <v>23.024715</v>
          </cell>
          <cell r="L556">
            <v>57.696618000000001</v>
          </cell>
          <cell r="M556" t="str">
            <v>DAKHLIYAH</v>
          </cell>
          <cell r="N556" t="str">
            <v>NIZWA</v>
          </cell>
          <cell r="O556" t="str">
            <v>Jabal Akhdar</v>
          </cell>
        </row>
        <row r="557">
          <cell r="D557" t="str">
            <v>K0510</v>
          </cell>
          <cell r="E557" t="str">
            <v>OMDA0066</v>
          </cell>
          <cell r="F557" t="str">
            <v>No</v>
          </cell>
          <cell r="G557" t="str">
            <v>Tawi Sadah</v>
          </cell>
          <cell r="H557" t="str">
            <v>Greenfield</v>
          </cell>
          <cell r="I557">
            <v>20</v>
          </cell>
          <cell r="J557" t="str">
            <v>Indoor</v>
          </cell>
          <cell r="K557">
            <v>22.950831999999998</v>
          </cell>
          <cell r="L557">
            <v>57.672099000000003</v>
          </cell>
          <cell r="M557" t="str">
            <v>DAKHLIYAH</v>
          </cell>
          <cell r="N557" t="str">
            <v>NIZWA</v>
          </cell>
          <cell r="O557" t="str">
            <v>Jabal Akhdar</v>
          </cell>
        </row>
        <row r="558">
          <cell r="D558" t="str">
            <v>B0128</v>
          </cell>
          <cell r="E558" t="str">
            <v>OMBN1495</v>
          </cell>
          <cell r="F558" t="str">
            <v>No</v>
          </cell>
          <cell r="G558" t="str">
            <v>AL_Falaj_3G@Falj_GU</v>
          </cell>
          <cell r="H558" t="str">
            <v>Greenfield</v>
          </cell>
          <cell r="I558">
            <v>29</v>
          </cell>
          <cell r="J558" t="str">
            <v>Indoor</v>
          </cell>
          <cell r="K558">
            <v>24.52338</v>
          </cell>
          <cell r="L558">
            <v>56.475969999999997</v>
          </cell>
          <cell r="M558" t="str">
            <v>AL BATINAH NORTH</v>
          </cell>
          <cell r="N558" t="str">
            <v>LIWA</v>
          </cell>
          <cell r="O558" t="str">
            <v>Fulayj</v>
          </cell>
        </row>
        <row r="559">
          <cell r="D559" t="str">
            <v>B0109</v>
          </cell>
          <cell r="E559" t="str">
            <v>OMBN0067</v>
          </cell>
          <cell r="F559" t="str">
            <v>No</v>
          </cell>
          <cell r="G559" t="str">
            <v>Al_khwayriah_3G@Al_khuwairaya_GU</v>
          </cell>
          <cell r="H559" t="str">
            <v>Rooftop</v>
          </cell>
          <cell r="I559">
            <v>6</v>
          </cell>
          <cell r="J559" t="str">
            <v>Indoor</v>
          </cell>
          <cell r="K559">
            <v>24.439751000000001</v>
          </cell>
          <cell r="L559">
            <v>56.615347</v>
          </cell>
          <cell r="M559" t="str">
            <v>AL BATINAH NORTH</v>
          </cell>
          <cell r="N559" t="str">
            <v>SOHAR</v>
          </cell>
          <cell r="O559" t="str">
            <v>Sohar</v>
          </cell>
        </row>
        <row r="560">
          <cell r="D560" t="str">
            <v>B0121</v>
          </cell>
          <cell r="E560" t="str">
            <v>OMBN0419</v>
          </cell>
          <cell r="F560" t="str">
            <v>No</v>
          </cell>
          <cell r="G560" t="str">
            <v>AL_QITAYTIRAH_3G</v>
          </cell>
          <cell r="H560" t="str">
            <v>Greenfield</v>
          </cell>
          <cell r="I560">
            <v>30</v>
          </cell>
          <cell r="J560" t="str">
            <v>Indoor</v>
          </cell>
          <cell r="K560">
            <v>24.491034599999999</v>
          </cell>
          <cell r="L560">
            <v>56.369962999999998</v>
          </cell>
          <cell r="M560" t="str">
            <v>AL BATINAH NORTH</v>
          </cell>
          <cell r="N560" t="str">
            <v>LIWA</v>
          </cell>
          <cell r="O560" t="str">
            <v>Al Qitaytirah</v>
          </cell>
        </row>
        <row r="561">
          <cell r="D561" t="str">
            <v>B0120</v>
          </cell>
          <cell r="E561" t="str">
            <v>OMBN1496</v>
          </cell>
          <cell r="F561" t="str">
            <v>No</v>
          </cell>
          <cell r="G561" t="str">
            <v>Alhad_3G</v>
          </cell>
          <cell r="H561" t="str">
            <v>Greenfield</v>
          </cell>
          <cell r="I561">
            <v>30</v>
          </cell>
          <cell r="J561" t="str">
            <v>Indoor</v>
          </cell>
          <cell r="K561">
            <v>24.480801</v>
          </cell>
          <cell r="L561">
            <v>56.590701000000003</v>
          </cell>
          <cell r="M561" t="str">
            <v>AL BATINAH NORTH</v>
          </cell>
          <cell r="N561" t="str">
            <v>LIWA</v>
          </cell>
          <cell r="O561" t="str">
            <v>Liwa</v>
          </cell>
        </row>
        <row r="562">
          <cell r="D562" t="str">
            <v>B0133</v>
          </cell>
          <cell r="E562" t="str">
            <v>OMBN1872</v>
          </cell>
          <cell r="F562" t="str">
            <v>No</v>
          </cell>
          <cell r="G562" t="str">
            <v>Alnibr_3G@Alnibr_GU</v>
          </cell>
          <cell r="H562" t="str">
            <v>Greenfield</v>
          </cell>
          <cell r="I562">
            <v>30</v>
          </cell>
          <cell r="J562" t="str">
            <v>Indoor</v>
          </cell>
          <cell r="K562">
            <v>24.563803</v>
          </cell>
          <cell r="L562">
            <v>56.566625000000002</v>
          </cell>
          <cell r="M562" t="str">
            <v>AL BATINAH NORTH</v>
          </cell>
          <cell r="N562" t="str">
            <v>LIWA</v>
          </cell>
          <cell r="O562" t="str">
            <v>Diwanji</v>
          </cell>
        </row>
        <row r="563">
          <cell r="D563" t="str">
            <v>B0126</v>
          </cell>
          <cell r="E563" t="str">
            <v>OMBN1139</v>
          </cell>
          <cell r="F563" t="str">
            <v>No</v>
          </cell>
          <cell r="G563" t="str">
            <v>DhabaAen_3G</v>
          </cell>
          <cell r="H563" t="str">
            <v>Greenfield</v>
          </cell>
          <cell r="I563">
            <v>20</v>
          </cell>
          <cell r="J563" t="str">
            <v>Indoor</v>
          </cell>
          <cell r="K563">
            <v>24.512758999999999</v>
          </cell>
          <cell r="L563">
            <v>56.367161000000003</v>
          </cell>
          <cell r="M563" t="str">
            <v>AL BATINAH NORTH</v>
          </cell>
          <cell r="N563" t="str">
            <v>LIWA</v>
          </cell>
          <cell r="O563" t="str">
            <v>Dhabaaen</v>
          </cell>
        </row>
        <row r="564">
          <cell r="D564" t="str">
            <v>B0288</v>
          </cell>
          <cell r="E564" t="str">
            <v>OMBN1497</v>
          </cell>
          <cell r="F564" t="str">
            <v>No</v>
          </cell>
          <cell r="G564" t="str">
            <v>FALAJ_AL_KABAEL_3G@FALAJ_AL_KABAEL_GU</v>
          </cell>
          <cell r="H564" t="str">
            <v>Rooftop</v>
          </cell>
          <cell r="I564">
            <v>6</v>
          </cell>
          <cell r="J564" t="str">
            <v>Indoor</v>
          </cell>
          <cell r="K564">
            <v>24.422529999999998</v>
          </cell>
          <cell r="L564">
            <v>56.612400000000001</v>
          </cell>
          <cell r="M564" t="str">
            <v>AL BATINAH NORTH</v>
          </cell>
          <cell r="N564" t="str">
            <v>SOHAR</v>
          </cell>
          <cell r="O564" t="str">
            <v>Sohar</v>
          </cell>
        </row>
        <row r="565">
          <cell r="D565" t="str">
            <v>B0286</v>
          </cell>
          <cell r="E565" t="str">
            <v>OMBN2250</v>
          </cell>
          <cell r="F565" t="str">
            <v>No</v>
          </cell>
          <cell r="G565" t="str">
            <v>FALAJ_AL_QABEEAL_4_3G@FALAJ_AL_QABEEAL_4_GU</v>
          </cell>
          <cell r="H565" t="str">
            <v>Greenfield</v>
          </cell>
          <cell r="I565">
            <v>30</v>
          </cell>
          <cell r="J565" t="str">
            <v>Indoor</v>
          </cell>
          <cell r="K565">
            <v>24.419991</v>
          </cell>
          <cell r="L565">
            <v>56.625689999999999</v>
          </cell>
          <cell r="M565" t="str">
            <v>AL BATINAH NORTH</v>
          </cell>
          <cell r="N565" t="str">
            <v>SOHAR</v>
          </cell>
          <cell r="O565" t="str">
            <v>Sohar</v>
          </cell>
        </row>
        <row r="566">
          <cell r="D566" t="str">
            <v>B0283</v>
          </cell>
          <cell r="E566" t="str">
            <v>OMBN1151</v>
          </cell>
          <cell r="F566" t="str">
            <v>No</v>
          </cell>
          <cell r="G566" t="str">
            <v>Falaj_AlQabael_New_3G@Falaj_AlQabael_New_GU</v>
          </cell>
          <cell r="H566" t="str">
            <v>Greenfield</v>
          </cell>
          <cell r="I566">
            <v>30</v>
          </cell>
          <cell r="J566" t="str">
            <v>Indoor</v>
          </cell>
          <cell r="K566">
            <v>24.41544</v>
          </cell>
          <cell r="L566">
            <v>56.596224200000002</v>
          </cell>
          <cell r="M566" t="str">
            <v>AL BATINAH NORTH</v>
          </cell>
          <cell r="N566" t="str">
            <v>SOHAR</v>
          </cell>
          <cell r="O566" t="str">
            <v>Sohar</v>
          </cell>
        </row>
        <row r="567">
          <cell r="D567" t="str">
            <v>B0291</v>
          </cell>
          <cell r="E567" t="str">
            <v>OMBN0431</v>
          </cell>
          <cell r="F567" t="str">
            <v>No</v>
          </cell>
          <cell r="G567" t="str">
            <v>FalajAlQabael2_3G@FalajAlQabael2_GU</v>
          </cell>
          <cell r="H567" t="str">
            <v>Rooftop</v>
          </cell>
          <cell r="I567">
            <v>6</v>
          </cell>
          <cell r="J567" t="str">
            <v>Indoor</v>
          </cell>
          <cell r="K567">
            <v>24.430510000000002</v>
          </cell>
          <cell r="L567">
            <v>56.608395000000002</v>
          </cell>
          <cell r="M567" t="str">
            <v>AL BATINAH NORTH</v>
          </cell>
          <cell r="N567" t="str">
            <v>SOHAR</v>
          </cell>
          <cell r="O567" t="str">
            <v>Sohar</v>
          </cell>
        </row>
        <row r="568">
          <cell r="D568" t="str">
            <v>B0467</v>
          </cell>
          <cell r="E568" t="str">
            <v>OMBN0777</v>
          </cell>
          <cell r="F568" t="str">
            <v>No</v>
          </cell>
          <cell r="G568" t="str">
            <v>FalajAlQabael-5</v>
          </cell>
          <cell r="H568" t="str">
            <v>Greenfield</v>
          </cell>
          <cell r="I568">
            <v>30</v>
          </cell>
          <cell r="J568" t="str">
            <v>Indoor</v>
          </cell>
          <cell r="K568">
            <v>24.427</v>
          </cell>
          <cell r="L568">
            <v>56.615000000000002</v>
          </cell>
          <cell r="M568" t="str">
            <v>AL BATINAH NORTH</v>
          </cell>
          <cell r="N568" t="str">
            <v>SOHAR</v>
          </cell>
          <cell r="O568" t="str">
            <v>Sohar</v>
          </cell>
        </row>
        <row r="569">
          <cell r="D569" t="str">
            <v>B0107</v>
          </cell>
          <cell r="E569" t="str">
            <v>OMBN0432</v>
          </cell>
          <cell r="F569" t="str">
            <v>No</v>
          </cell>
          <cell r="G569" t="str">
            <v>Fizih_3G</v>
          </cell>
          <cell r="H569" t="str">
            <v>Greenfield</v>
          </cell>
          <cell r="I569">
            <v>13</v>
          </cell>
          <cell r="J569" t="str">
            <v>Indoor</v>
          </cell>
          <cell r="K569">
            <v>24.506965999999998</v>
          </cell>
          <cell r="L569">
            <v>56.451521</v>
          </cell>
          <cell r="M569" t="str">
            <v>AL BATINAH NORTH</v>
          </cell>
          <cell r="N569" t="str">
            <v>LIWA</v>
          </cell>
          <cell r="O569" t="str">
            <v>Fizih</v>
          </cell>
        </row>
        <row r="570">
          <cell r="D570" t="str">
            <v>B0113</v>
          </cell>
          <cell r="E570" t="str">
            <v>OMBN1152</v>
          </cell>
          <cell r="F570" t="str">
            <v>No</v>
          </cell>
          <cell r="G570" t="str">
            <v>Gadfan_3G@Gadfan_GU</v>
          </cell>
          <cell r="H570" t="str">
            <v>Rooftop</v>
          </cell>
          <cell r="I570">
            <v>4</v>
          </cell>
          <cell r="J570" t="str">
            <v>Indoor</v>
          </cell>
          <cell r="K570">
            <v>24.458369999999999</v>
          </cell>
          <cell r="L570">
            <v>56.605069999999998</v>
          </cell>
          <cell r="M570" t="str">
            <v>AL BATINAH NORTH</v>
          </cell>
          <cell r="N570" t="str">
            <v>SHINAS</v>
          </cell>
          <cell r="O570" t="str">
            <v>Gadfan</v>
          </cell>
        </row>
        <row r="571">
          <cell r="D571" t="str">
            <v>B0117</v>
          </cell>
          <cell r="E571" t="str">
            <v>OMBN1153</v>
          </cell>
          <cell r="F571" t="str">
            <v>No</v>
          </cell>
          <cell r="G571" t="str">
            <v>Gadhfan_2_3G@Gadhfan_2_GU</v>
          </cell>
          <cell r="H571" t="str">
            <v>Greenfield</v>
          </cell>
          <cell r="I571">
            <v>20</v>
          </cell>
          <cell r="J571" t="str">
            <v>Indoor</v>
          </cell>
          <cell r="K571">
            <v>24.473330000000001</v>
          </cell>
          <cell r="L571">
            <v>56.599209999999999</v>
          </cell>
          <cell r="M571" t="str">
            <v>AL BATINAH NORTH</v>
          </cell>
          <cell r="N571" t="str">
            <v>LIWA</v>
          </cell>
          <cell r="O571" t="str">
            <v>Gadfan</v>
          </cell>
        </row>
        <row r="572">
          <cell r="D572" t="str">
            <v>B0108</v>
          </cell>
          <cell r="E572" t="str">
            <v>OMBN2262</v>
          </cell>
          <cell r="F572" t="str">
            <v>No</v>
          </cell>
          <cell r="G572" t="str">
            <v>Harat-AlShaikh_3G@Harat-AlShaikh_GU</v>
          </cell>
          <cell r="H572" t="str">
            <v>Greenfield</v>
          </cell>
          <cell r="I572">
            <v>30</v>
          </cell>
          <cell r="J572" t="str">
            <v>Indoor</v>
          </cell>
          <cell r="K572">
            <v>24.43506193782784</v>
          </cell>
          <cell r="L572">
            <v>56.651481362330053</v>
          </cell>
          <cell r="M572" t="str">
            <v>AL BATINAH NORTH</v>
          </cell>
          <cell r="N572" t="str">
            <v>SOHAR</v>
          </cell>
          <cell r="O572" t="str">
            <v>Sohar</v>
          </cell>
        </row>
        <row r="573">
          <cell r="D573" t="str">
            <v>B0127</v>
          </cell>
          <cell r="E573" t="str">
            <v>OMBN1512</v>
          </cell>
          <cell r="F573" t="str">
            <v>No</v>
          </cell>
          <cell r="G573" t="str">
            <v>HURMUL_3G</v>
          </cell>
          <cell r="H573" t="str">
            <v>Greenfield</v>
          </cell>
          <cell r="I573">
            <v>30</v>
          </cell>
          <cell r="J573" t="str">
            <v>Indoor</v>
          </cell>
          <cell r="K573">
            <v>24.523301</v>
          </cell>
          <cell r="L573">
            <v>56.600600999999997</v>
          </cell>
          <cell r="M573" t="str">
            <v>AL BATINAH NORTH</v>
          </cell>
          <cell r="N573" t="str">
            <v>LIWA</v>
          </cell>
          <cell r="O573" t="str">
            <v>Sohar Port</v>
          </cell>
        </row>
        <row r="574">
          <cell r="D574" t="str">
            <v>B0005</v>
          </cell>
          <cell r="E574" t="str">
            <v>OMBN0778</v>
          </cell>
          <cell r="F574" t="str">
            <v>No</v>
          </cell>
          <cell r="G574" t="str">
            <v>LIWA_3G</v>
          </cell>
          <cell r="H574" t="str">
            <v>Greenfield</v>
          </cell>
          <cell r="I574">
            <v>40.700000000000003</v>
          </cell>
          <cell r="J574" t="str">
            <v>Indoor</v>
          </cell>
          <cell r="K574">
            <v>24.519100000000002</v>
          </cell>
          <cell r="L574">
            <v>56.569499999999998</v>
          </cell>
          <cell r="M574" t="str">
            <v>AL BATINAH NORTH</v>
          </cell>
          <cell r="N574" t="str">
            <v>LIWA</v>
          </cell>
          <cell r="O574" t="str">
            <v>Liwa</v>
          </cell>
        </row>
        <row r="575">
          <cell r="D575" t="str">
            <v>B0130</v>
          </cell>
          <cell r="E575" t="str">
            <v>OMBN1154</v>
          </cell>
          <cell r="F575" t="str">
            <v>No</v>
          </cell>
          <cell r="G575" t="str">
            <v>Liwa3_3G</v>
          </cell>
          <cell r="H575" t="str">
            <v>Greenfield</v>
          </cell>
          <cell r="I575">
            <v>30</v>
          </cell>
          <cell r="J575" t="str">
            <v>Indoor</v>
          </cell>
          <cell r="K575">
            <v>24.524730999999999</v>
          </cell>
          <cell r="L575">
            <v>56.547092999999997</v>
          </cell>
          <cell r="M575" t="str">
            <v>AL BATINAH NORTH</v>
          </cell>
          <cell r="N575" t="str">
            <v>LIWA</v>
          </cell>
          <cell r="O575" t="str">
            <v>Liwa</v>
          </cell>
        </row>
        <row r="576">
          <cell r="D576" t="str">
            <v>B0476</v>
          </cell>
          <cell r="E576" t="str">
            <v>OMBN0080</v>
          </cell>
          <cell r="F576" t="str">
            <v>No</v>
          </cell>
          <cell r="G576" t="str">
            <v>LIWA4</v>
          </cell>
          <cell r="H576" t="str">
            <v>Greenfield</v>
          </cell>
          <cell r="I576">
            <v>35</v>
          </cell>
          <cell r="J576" t="str">
            <v>Indoor</v>
          </cell>
          <cell r="K576">
            <v>24.521962240000001</v>
          </cell>
          <cell r="L576">
            <v>56.530715489999999</v>
          </cell>
          <cell r="M576" t="str">
            <v>AL BATINAH NORTH</v>
          </cell>
          <cell r="N576" t="str">
            <v>LIWA</v>
          </cell>
          <cell r="O576" t="str">
            <v>Liwa</v>
          </cell>
        </row>
        <row r="577">
          <cell r="D577" t="str">
            <v>B0114</v>
          </cell>
          <cell r="E577" t="str">
            <v>OMBN2600</v>
          </cell>
          <cell r="F577" t="str">
            <v>No</v>
          </cell>
          <cell r="G577" t="str">
            <v>MAJEES_2_3G</v>
          </cell>
          <cell r="H577" t="str">
            <v>Greenfield</v>
          </cell>
          <cell r="I577">
            <v>30</v>
          </cell>
          <cell r="J577" t="str">
            <v>Indoor</v>
          </cell>
          <cell r="K577">
            <v>24.463067291613939</v>
          </cell>
          <cell r="L577">
            <v>56.64736614897673</v>
          </cell>
          <cell r="M577" t="str">
            <v>AL BATINAH NORTH</v>
          </cell>
          <cell r="N577" t="str">
            <v>LIWA</v>
          </cell>
          <cell r="O577" t="str">
            <v>Majis</v>
          </cell>
        </row>
        <row r="578">
          <cell r="D578" t="str">
            <v>B0010</v>
          </cell>
          <cell r="E578" t="str">
            <v>OMBN1155</v>
          </cell>
          <cell r="F578" t="str">
            <v>Yes</v>
          </cell>
          <cell r="G578" t="str">
            <v>MAJEES_3G</v>
          </cell>
          <cell r="H578" t="str">
            <v>Greenfield</v>
          </cell>
          <cell r="I578">
            <v>40</v>
          </cell>
          <cell r="J578" t="str">
            <v>Indoor</v>
          </cell>
          <cell r="K578">
            <v>24.447700000000001</v>
          </cell>
          <cell r="L578">
            <v>56.641599999999997</v>
          </cell>
          <cell r="M578" t="str">
            <v>AL BATINAH NORTH</v>
          </cell>
          <cell r="N578" t="str">
            <v>SOHAR</v>
          </cell>
          <cell r="O578" t="str">
            <v>Sohar</v>
          </cell>
        </row>
        <row r="579">
          <cell r="D579" t="str">
            <v>B0118</v>
          </cell>
          <cell r="E579" t="str">
            <v>OMBN0779</v>
          </cell>
          <cell r="F579" t="str">
            <v>No</v>
          </cell>
          <cell r="G579" t="str">
            <v>RisatAlMisbak_3G</v>
          </cell>
          <cell r="H579" t="str">
            <v>Greenfield</v>
          </cell>
          <cell r="I579">
            <v>20</v>
          </cell>
          <cell r="J579" t="str">
            <v>Indoor</v>
          </cell>
          <cell r="K579">
            <v>24.474450000000001</v>
          </cell>
          <cell r="L579">
            <v>56.408079999999998</v>
          </cell>
          <cell r="M579" t="str">
            <v>AL BATINAH NORTH</v>
          </cell>
          <cell r="N579" t="str">
            <v>LIWA</v>
          </cell>
          <cell r="O579" t="str">
            <v>Al Misbak</v>
          </cell>
        </row>
        <row r="580">
          <cell r="D580" t="str">
            <v>B0110</v>
          </cell>
          <cell r="E580" t="str">
            <v>OMBN0081</v>
          </cell>
          <cell r="F580" t="str">
            <v>No</v>
          </cell>
          <cell r="G580" t="str">
            <v>SOHAR_IND_2_3G@SOHAR_IND_2_GU</v>
          </cell>
          <cell r="H580" t="str">
            <v>Rooftop</v>
          </cell>
          <cell r="I580">
            <v>3</v>
          </cell>
          <cell r="J580" t="str">
            <v>Indoor</v>
          </cell>
          <cell r="K580">
            <v>24.442599999999999</v>
          </cell>
          <cell r="L580">
            <v>56.604500000000002</v>
          </cell>
          <cell r="M580" t="str">
            <v>AL BATINAH NORTH</v>
          </cell>
          <cell r="N580" t="str">
            <v>SOHAR</v>
          </cell>
          <cell r="O580" t="str">
            <v>Sohar</v>
          </cell>
        </row>
        <row r="581">
          <cell r="D581" t="str">
            <v>B0293</v>
          </cell>
          <cell r="E581" t="str">
            <v>OMBN0433</v>
          </cell>
          <cell r="F581" t="str">
            <v>No</v>
          </cell>
          <cell r="G581" t="str">
            <v>SOHAR_IND_3_3G@SOHAR_IND_3_GU</v>
          </cell>
          <cell r="H581" t="str">
            <v>Greenfield</v>
          </cell>
          <cell r="I581">
            <v>35</v>
          </cell>
          <cell r="J581" t="str">
            <v>Indoor</v>
          </cell>
          <cell r="K581">
            <v>24.442430000000002</v>
          </cell>
          <cell r="L581">
            <v>56.591299999999997</v>
          </cell>
          <cell r="M581" t="str">
            <v>AL BATINAH NORTH</v>
          </cell>
          <cell r="N581" t="str">
            <v>SOHAR</v>
          </cell>
          <cell r="O581" t="str">
            <v>Sohar</v>
          </cell>
        </row>
        <row r="582">
          <cell r="D582" t="str">
            <v>B0292</v>
          </cell>
          <cell r="E582" t="str">
            <v>OMBN1888</v>
          </cell>
          <cell r="F582" t="str">
            <v>No</v>
          </cell>
          <cell r="G582" t="str">
            <v>Sohar_industrial5_3G</v>
          </cell>
          <cell r="H582" t="str">
            <v>Greenfield</v>
          </cell>
          <cell r="I582">
            <v>30</v>
          </cell>
          <cell r="J582" t="str">
            <v>Indoor</v>
          </cell>
          <cell r="K582">
            <v>24.432196000000001</v>
          </cell>
          <cell r="L582">
            <v>56.572507999999999</v>
          </cell>
          <cell r="M582" t="str">
            <v>AL BATINAH NORTH</v>
          </cell>
          <cell r="N582" t="str">
            <v>SOHAR</v>
          </cell>
          <cell r="O582" t="str">
            <v>Sohar</v>
          </cell>
        </row>
        <row r="583">
          <cell r="D583" t="str">
            <v>B0289</v>
          </cell>
          <cell r="E583" t="str">
            <v>OMBN2601</v>
          </cell>
          <cell r="F583" t="str">
            <v>No</v>
          </cell>
          <cell r="G583" t="str">
            <v>SoharGarden_3G@SoharGarden_GU</v>
          </cell>
          <cell r="H583" t="str">
            <v>Rooftop</v>
          </cell>
          <cell r="I583">
            <v>6</v>
          </cell>
          <cell r="J583" t="str">
            <v>Indoor</v>
          </cell>
          <cell r="K583">
            <v>24.425080000000001</v>
          </cell>
          <cell r="L583">
            <v>56.640909999999998</v>
          </cell>
          <cell r="M583" t="str">
            <v>AL BATINAH NORTH</v>
          </cell>
          <cell r="N583" t="str">
            <v>SOHAR</v>
          </cell>
          <cell r="O583" t="str">
            <v>Sohar</v>
          </cell>
        </row>
        <row r="584">
          <cell r="D584" t="str">
            <v>B0125</v>
          </cell>
          <cell r="E584" t="str">
            <v>OMBN1156</v>
          </cell>
          <cell r="F584" t="str">
            <v>No</v>
          </cell>
          <cell r="G584" t="str">
            <v>UQDAT_AL_MAWANA_3G</v>
          </cell>
          <cell r="H584" t="str">
            <v>Greenfield</v>
          </cell>
          <cell r="I584">
            <v>30</v>
          </cell>
          <cell r="J584" t="str">
            <v>Indoor</v>
          </cell>
          <cell r="K584">
            <v>24.5062</v>
          </cell>
          <cell r="L584">
            <v>56.568800000000003</v>
          </cell>
          <cell r="M584" t="str">
            <v>AL BATINAH NORTH</v>
          </cell>
          <cell r="N584" t="str">
            <v>LIWA</v>
          </cell>
          <cell r="O584" t="str">
            <v>Liwa</v>
          </cell>
        </row>
        <row r="585">
          <cell r="D585" t="str">
            <v>N0050</v>
          </cell>
          <cell r="E585" t="str">
            <v>OMMU1513</v>
          </cell>
          <cell r="F585" t="str">
            <v>No</v>
          </cell>
          <cell r="G585" t="str">
            <v>020131_30_DabaMini4</v>
          </cell>
          <cell r="H585" t="str">
            <v>Rooftop</v>
          </cell>
          <cell r="I585">
            <v>3</v>
          </cell>
          <cell r="J585" t="str">
            <v>Outdoor</v>
          </cell>
          <cell r="K585">
            <v>25.6356</v>
          </cell>
          <cell r="L585">
            <v>56.267200000000003</v>
          </cell>
          <cell r="M585" t="str">
            <v>Musandam</v>
          </cell>
          <cell r="N585" t="str">
            <v>DABA</v>
          </cell>
          <cell r="O585" t="str">
            <v>Daba</v>
          </cell>
        </row>
        <row r="586">
          <cell r="D586" t="str">
            <v>N0447</v>
          </cell>
          <cell r="E586" t="str">
            <v>OMMU2602</v>
          </cell>
          <cell r="F586" t="str">
            <v>No</v>
          </cell>
          <cell r="G586" t="str">
            <v>020220_34_Zagi</v>
          </cell>
          <cell r="H586" t="str">
            <v>Rooftop</v>
          </cell>
          <cell r="I586">
            <v>2</v>
          </cell>
          <cell r="J586" t="str">
            <v>Outdoor</v>
          </cell>
          <cell r="K586">
            <v>25.70872</v>
          </cell>
          <cell r="L586">
            <v>56.273147000000002</v>
          </cell>
          <cell r="M586" t="str">
            <v>Musandam</v>
          </cell>
          <cell r="N586" t="str">
            <v>DABA</v>
          </cell>
          <cell r="O586" t="str">
            <v>Daba</v>
          </cell>
        </row>
        <row r="587">
          <cell r="D587" t="str">
            <v>N0403</v>
          </cell>
          <cell r="E587" t="str">
            <v>OMMU1889</v>
          </cell>
          <cell r="F587" t="str">
            <v>No</v>
          </cell>
          <cell r="G587" t="str">
            <v>Biddy_3G</v>
          </cell>
          <cell r="H587" t="str">
            <v>Greenfield</v>
          </cell>
          <cell r="I587">
            <v>30</v>
          </cell>
          <cell r="J587" t="str">
            <v>Indoor</v>
          </cell>
          <cell r="K587">
            <v>25.672294000000001</v>
          </cell>
          <cell r="L587">
            <v>56.221671999999998</v>
          </cell>
          <cell r="M587" t="str">
            <v>Musandam</v>
          </cell>
          <cell r="N587" t="str">
            <v>DABA</v>
          </cell>
          <cell r="O587" t="str">
            <v>Daba</v>
          </cell>
        </row>
        <row r="588">
          <cell r="D588" t="str">
            <v>N0020</v>
          </cell>
          <cell r="E588" t="str">
            <v>OMMU0082</v>
          </cell>
          <cell r="F588" t="str">
            <v>No</v>
          </cell>
          <cell r="G588" t="str">
            <v>Daba_3G</v>
          </cell>
          <cell r="H588" t="str">
            <v>Greenfield</v>
          </cell>
          <cell r="I588">
            <v>29.4</v>
          </cell>
          <cell r="J588" t="str">
            <v>Indoor</v>
          </cell>
          <cell r="K588">
            <v>25.638847999999999</v>
          </cell>
          <cell r="L588">
            <v>56.265870999999997</v>
          </cell>
          <cell r="M588" t="str">
            <v>Musandam</v>
          </cell>
          <cell r="N588" t="str">
            <v>DABA</v>
          </cell>
          <cell r="O588" t="str">
            <v>Daba</v>
          </cell>
        </row>
        <row r="589">
          <cell r="D589" t="str">
            <v>N0018</v>
          </cell>
          <cell r="E589" t="str">
            <v>OMMU1890</v>
          </cell>
          <cell r="F589" t="str">
            <v>No</v>
          </cell>
          <cell r="G589" t="str">
            <v>DABA_5_3G</v>
          </cell>
          <cell r="H589" t="str">
            <v>Greenfield</v>
          </cell>
          <cell r="I589">
            <v>35</v>
          </cell>
          <cell r="J589" t="str">
            <v>Indoor</v>
          </cell>
          <cell r="K589">
            <v>25.609970000000001</v>
          </cell>
          <cell r="L589">
            <v>56.247489999999999</v>
          </cell>
          <cell r="M589" t="str">
            <v>Musandam</v>
          </cell>
          <cell r="N589" t="str">
            <v>DABA</v>
          </cell>
          <cell r="O589" t="str">
            <v>Daba</v>
          </cell>
        </row>
        <row r="590">
          <cell r="D590" t="str">
            <v>N0019</v>
          </cell>
          <cell r="E590" t="str">
            <v>OMMU0781</v>
          </cell>
          <cell r="F590" t="str">
            <v>No</v>
          </cell>
          <cell r="G590" t="str">
            <v>Daba2_3G</v>
          </cell>
          <cell r="H590" t="str">
            <v>Greenfield</v>
          </cell>
          <cell r="I590">
            <v>30</v>
          </cell>
          <cell r="J590" t="str">
            <v>Indoor</v>
          </cell>
          <cell r="K590">
            <v>25.628599999999999</v>
          </cell>
          <cell r="L590">
            <v>56.240400000000001</v>
          </cell>
          <cell r="M590" t="str">
            <v>Musandam</v>
          </cell>
          <cell r="N590" t="str">
            <v>DABA</v>
          </cell>
          <cell r="O590" t="str">
            <v>Daba</v>
          </cell>
        </row>
        <row r="591">
          <cell r="D591" t="str">
            <v>N0022</v>
          </cell>
          <cell r="E591" t="str">
            <v>OMMU0782</v>
          </cell>
          <cell r="F591" t="str">
            <v>No</v>
          </cell>
          <cell r="G591" t="str">
            <v>Daba3_3G</v>
          </cell>
          <cell r="H591" t="str">
            <v>Greenfield</v>
          </cell>
          <cell r="I591">
            <v>30</v>
          </cell>
          <cell r="J591" t="str">
            <v>Indoor</v>
          </cell>
          <cell r="K591">
            <v>25.650300000000001</v>
          </cell>
          <cell r="L591">
            <v>56.267600000000002</v>
          </cell>
          <cell r="M591" t="str">
            <v>Musandam</v>
          </cell>
          <cell r="N591" t="str">
            <v>DABA</v>
          </cell>
          <cell r="O591" t="str">
            <v>Daba</v>
          </cell>
        </row>
        <row r="592">
          <cell r="D592" t="str">
            <v>N0002</v>
          </cell>
          <cell r="E592" t="str">
            <v>OMMU0783</v>
          </cell>
          <cell r="F592" t="str">
            <v>Yes</v>
          </cell>
          <cell r="G592" t="str">
            <v>DabaExchange_3G</v>
          </cell>
          <cell r="H592" t="str">
            <v>Greenfield</v>
          </cell>
          <cell r="I592">
            <v>17</v>
          </cell>
          <cell r="J592" t="str">
            <v>Indoor</v>
          </cell>
          <cell r="K592">
            <v>25.627199999999998</v>
          </cell>
          <cell r="L592">
            <v>56.269666669999999</v>
          </cell>
          <cell r="M592" t="str">
            <v>Musandam</v>
          </cell>
          <cell r="N592" t="str">
            <v>DABA</v>
          </cell>
          <cell r="O592" t="str">
            <v>Daba</v>
          </cell>
        </row>
        <row r="593">
          <cell r="D593" t="str">
            <v>N0024</v>
          </cell>
          <cell r="E593" t="str">
            <v>OMMU2263</v>
          </cell>
          <cell r="F593" t="str">
            <v>No</v>
          </cell>
          <cell r="G593" t="str">
            <v>DabaGTulip_3G</v>
          </cell>
          <cell r="H593" t="str">
            <v>Rooftop</v>
          </cell>
          <cell r="I593">
            <v>6</v>
          </cell>
          <cell r="J593" t="str">
            <v>Outdoor</v>
          </cell>
          <cell r="K593">
            <v>25.669519999999999</v>
          </cell>
          <cell r="L593">
            <v>56.270659999999999</v>
          </cell>
          <cell r="M593" t="str">
            <v>Musandam</v>
          </cell>
          <cell r="N593" t="str">
            <v>DABA</v>
          </cell>
          <cell r="O593" t="str">
            <v>Daba</v>
          </cell>
        </row>
        <row r="594">
          <cell r="D594" t="str">
            <v>N0017</v>
          </cell>
          <cell r="E594" t="str">
            <v>OMMU2264</v>
          </cell>
          <cell r="F594" t="str">
            <v>No</v>
          </cell>
          <cell r="G594" t="str">
            <v>DabaMini_3G</v>
          </cell>
          <cell r="H594" t="str">
            <v>Rooftop</v>
          </cell>
          <cell r="I594">
            <v>6</v>
          </cell>
          <cell r="J594" t="str">
            <v>Indoor</v>
          </cell>
          <cell r="K594">
            <v>25.608288999999999</v>
          </cell>
          <cell r="L594">
            <v>56.262790000000003</v>
          </cell>
          <cell r="M594" t="str">
            <v>Musandam</v>
          </cell>
          <cell r="N594" t="str">
            <v>DABA</v>
          </cell>
          <cell r="O594" t="str">
            <v>Daba</v>
          </cell>
        </row>
        <row r="595">
          <cell r="D595" t="str">
            <v>N0021</v>
          </cell>
          <cell r="E595" t="str">
            <v>OMMU0434</v>
          </cell>
          <cell r="F595" t="str">
            <v>No</v>
          </cell>
          <cell r="G595" t="str">
            <v>DabaROP_3G</v>
          </cell>
          <cell r="H595" t="str">
            <v>Rooftop</v>
          </cell>
          <cell r="I595">
            <v>6</v>
          </cell>
          <cell r="J595" t="str">
            <v>Indoor</v>
          </cell>
          <cell r="K595">
            <v>25.641349999999999</v>
          </cell>
          <cell r="L595">
            <v>56.25806</v>
          </cell>
          <cell r="M595" t="str">
            <v>Musandam</v>
          </cell>
          <cell r="N595" t="str">
            <v>DABA</v>
          </cell>
          <cell r="O595" t="str">
            <v>Daba</v>
          </cell>
        </row>
        <row r="596">
          <cell r="D596" t="str">
            <v>N0012</v>
          </cell>
          <cell r="E596" t="str">
            <v>OMMU2265</v>
          </cell>
          <cell r="F596" t="str">
            <v>Yes</v>
          </cell>
          <cell r="G596" t="str">
            <v>MADHA_3G</v>
          </cell>
          <cell r="H596" t="str">
            <v>Greenfield</v>
          </cell>
          <cell r="I596">
            <v>23.75</v>
          </cell>
          <cell r="J596" t="str">
            <v>Indoor</v>
          </cell>
          <cell r="K596">
            <v>25.281832999999999</v>
          </cell>
          <cell r="L596">
            <v>56.330832999999998</v>
          </cell>
          <cell r="M596" t="str">
            <v>Musandam</v>
          </cell>
          <cell r="N596" t="str">
            <v>MADHA</v>
          </cell>
          <cell r="O596" t="str">
            <v>Madha</v>
          </cell>
        </row>
        <row r="597">
          <cell r="D597" t="str">
            <v>N0044</v>
          </cell>
          <cell r="E597" t="str">
            <v>OMMU0083</v>
          </cell>
          <cell r="F597" t="str">
            <v>No</v>
          </cell>
          <cell r="G597" t="str">
            <v>Madha2_3G</v>
          </cell>
          <cell r="H597" t="str">
            <v>Greenfield</v>
          </cell>
          <cell r="I597">
            <v>15</v>
          </cell>
          <cell r="J597" t="str">
            <v>Indoor</v>
          </cell>
          <cell r="K597">
            <v>25.269289000000001</v>
          </cell>
          <cell r="L597">
            <v>56.316169000000002</v>
          </cell>
          <cell r="M597" t="str">
            <v>Musandam</v>
          </cell>
          <cell r="N597" t="str">
            <v>MADHA</v>
          </cell>
          <cell r="O597" t="str">
            <v>Madha</v>
          </cell>
        </row>
        <row r="598">
          <cell r="D598" t="str">
            <v>N0046</v>
          </cell>
          <cell r="E598" t="str">
            <v>OMMU0435</v>
          </cell>
          <cell r="F598" t="str">
            <v>No</v>
          </cell>
          <cell r="G598" t="str">
            <v>Madha4_3G</v>
          </cell>
          <cell r="H598" t="str">
            <v>Greenfield</v>
          </cell>
          <cell r="I598">
            <v>30</v>
          </cell>
          <cell r="J598" t="str">
            <v>Indoor</v>
          </cell>
          <cell r="K598">
            <v>25.279910000000001</v>
          </cell>
          <cell r="L598">
            <v>56.341880000000003</v>
          </cell>
          <cell r="M598" t="str">
            <v>Musandam</v>
          </cell>
          <cell r="N598" t="str">
            <v>MADHA</v>
          </cell>
          <cell r="O598" t="str">
            <v>Madha</v>
          </cell>
        </row>
        <row r="599">
          <cell r="D599" t="str">
            <v>N0048</v>
          </cell>
          <cell r="E599" t="str">
            <v>OMMU1526</v>
          </cell>
          <cell r="F599" t="str">
            <v>No</v>
          </cell>
          <cell r="G599" t="str">
            <v>Madha5_3G</v>
          </cell>
          <cell r="H599" t="str">
            <v>Greenfield</v>
          </cell>
          <cell r="I599">
            <v>30</v>
          </cell>
          <cell r="J599" t="str">
            <v>Indoor</v>
          </cell>
          <cell r="K599">
            <v>25.292553000000002</v>
          </cell>
          <cell r="L599">
            <v>56.330848000000003</v>
          </cell>
          <cell r="M599" t="str">
            <v>Musandam</v>
          </cell>
          <cell r="N599" t="str">
            <v>MADHA</v>
          </cell>
          <cell r="O599" t="str">
            <v>Madha</v>
          </cell>
        </row>
        <row r="600">
          <cell r="D600" t="str">
            <v>N0407</v>
          </cell>
          <cell r="E600" t="str">
            <v>OMMU1527</v>
          </cell>
          <cell r="F600" t="str">
            <v>No</v>
          </cell>
          <cell r="G600" t="str">
            <v>OM_USO_89_ASH SHARYA AL UQQAH</v>
          </cell>
          <cell r="H600" t="str">
            <v>Greenfield</v>
          </cell>
          <cell r="I600">
            <v>6</v>
          </cell>
          <cell r="J600" t="str">
            <v>Outdoor</v>
          </cell>
          <cell r="K600">
            <v>25.834288999999998</v>
          </cell>
          <cell r="L600">
            <v>56.361621999999997</v>
          </cell>
          <cell r="M600" t="str">
            <v>Musandam</v>
          </cell>
          <cell r="N600" t="str">
            <v>DABA</v>
          </cell>
          <cell r="O600" t="str">
            <v>Daba</v>
          </cell>
        </row>
        <row r="601">
          <cell r="D601" t="str">
            <v>N0408</v>
          </cell>
          <cell r="E601" t="str">
            <v>OMMU2620</v>
          </cell>
          <cell r="F601" t="str">
            <v>No</v>
          </cell>
          <cell r="G601" t="str">
            <v>OM_USO_90_HAFFAH</v>
          </cell>
          <cell r="H601" t="str">
            <v>Greenfield</v>
          </cell>
          <cell r="I601">
            <v>9</v>
          </cell>
          <cell r="J601" t="str">
            <v>Outdoor</v>
          </cell>
          <cell r="K601">
            <v>25.754650000000002</v>
          </cell>
          <cell r="L601">
            <v>56.317549999999997</v>
          </cell>
          <cell r="M601" t="str">
            <v>Musandam</v>
          </cell>
          <cell r="N601" t="str">
            <v>DABA</v>
          </cell>
          <cell r="O601" t="str">
            <v>Daba</v>
          </cell>
        </row>
        <row r="602">
          <cell r="D602" t="str">
            <v>N0023</v>
          </cell>
          <cell r="E602" t="str">
            <v>OMMU1528</v>
          </cell>
          <cell r="F602" t="str">
            <v>No</v>
          </cell>
          <cell r="G602" t="str">
            <v>Qaroon_Al_Sayd_3G</v>
          </cell>
          <cell r="H602" t="str">
            <v>Greenfield</v>
          </cell>
          <cell r="I602">
            <v>30</v>
          </cell>
          <cell r="J602" t="str">
            <v>Indoor</v>
          </cell>
          <cell r="K602">
            <v>25.662141999999999</v>
          </cell>
          <cell r="L602">
            <v>56.246383000000002</v>
          </cell>
          <cell r="M602" t="str">
            <v>Musandam</v>
          </cell>
          <cell r="N602" t="str">
            <v>DABA</v>
          </cell>
          <cell r="O602" t="str">
            <v>Daba</v>
          </cell>
        </row>
        <row r="603">
          <cell r="D603" t="str">
            <v>N0047</v>
          </cell>
          <cell r="E603" t="str">
            <v>OMMU0452</v>
          </cell>
          <cell r="F603" t="str">
            <v>No</v>
          </cell>
          <cell r="G603" t="str">
            <v>Sahna_2_3G</v>
          </cell>
          <cell r="H603" t="str">
            <v>Greenfield</v>
          </cell>
          <cell r="I603">
            <v>35</v>
          </cell>
          <cell r="J603" t="str">
            <v>Indoor</v>
          </cell>
          <cell r="K603">
            <v>25.28238</v>
          </cell>
          <cell r="L603">
            <v>56.312109999999997</v>
          </cell>
          <cell r="M603" t="str">
            <v>Musandam</v>
          </cell>
          <cell r="N603" t="str">
            <v>MADHA</v>
          </cell>
          <cell r="O603" t="str">
            <v>Madha</v>
          </cell>
        </row>
        <row r="604">
          <cell r="D604" t="str">
            <v>N0049</v>
          </cell>
          <cell r="E604" t="str">
            <v>OMMU0094</v>
          </cell>
          <cell r="F604" t="str">
            <v>No</v>
          </cell>
          <cell r="G604" t="str">
            <v>UMSHAHITAN_3G</v>
          </cell>
          <cell r="H604" t="str">
            <v>Rooftop</v>
          </cell>
          <cell r="I604">
            <v>6</v>
          </cell>
          <cell r="J604" t="str">
            <v>Indoor</v>
          </cell>
          <cell r="K604">
            <v>25.297443000000001</v>
          </cell>
          <cell r="L604">
            <v>56.341236000000002</v>
          </cell>
          <cell r="M604" t="str">
            <v>Musandam</v>
          </cell>
          <cell r="N604" t="str">
            <v>MADHA</v>
          </cell>
          <cell r="O604" t="str">
            <v>Madha</v>
          </cell>
        </row>
        <row r="605">
          <cell r="D605" t="str">
            <v>N0025</v>
          </cell>
          <cell r="E605" t="str">
            <v>OMMU2621</v>
          </cell>
          <cell r="F605" t="str">
            <v>No</v>
          </cell>
          <cell r="G605" t="str">
            <v>Zagi_3G</v>
          </cell>
          <cell r="H605" t="str">
            <v>Greenfield</v>
          </cell>
          <cell r="I605">
            <v>25</v>
          </cell>
          <cell r="J605" t="str">
            <v>Indoor</v>
          </cell>
          <cell r="K605">
            <v>25.70872</v>
          </cell>
          <cell r="L605">
            <v>56.273147000000002</v>
          </cell>
          <cell r="M605" t="str">
            <v>Musandam</v>
          </cell>
          <cell r="N605" t="str">
            <v>DABA</v>
          </cell>
          <cell r="O605" t="str">
            <v>Daba</v>
          </cell>
        </row>
        <row r="606">
          <cell r="D606" t="str">
            <v>N0051</v>
          </cell>
          <cell r="E606" t="str">
            <v>OMMU2622</v>
          </cell>
          <cell r="F606" t="str">
            <v>No</v>
          </cell>
          <cell r="G606" t="str">
            <v>ZAGI_ROAD_2G</v>
          </cell>
          <cell r="H606" t="str">
            <v>Greenfield</v>
          </cell>
          <cell r="I606">
            <v>6</v>
          </cell>
          <cell r="J606" t="str">
            <v>Indoor</v>
          </cell>
          <cell r="K606">
            <v>25.702500000000001</v>
          </cell>
          <cell r="L606">
            <v>56.258882999999997</v>
          </cell>
          <cell r="M606" t="str">
            <v>Musandam</v>
          </cell>
          <cell r="N606" t="str">
            <v>DABA</v>
          </cell>
          <cell r="O606" t="str">
            <v>Daba</v>
          </cell>
        </row>
        <row r="607">
          <cell r="D607" t="str">
            <v>Q0412</v>
          </cell>
          <cell r="E607" t="str">
            <v>OMSN2279</v>
          </cell>
          <cell r="F607" t="str">
            <v>No</v>
          </cell>
          <cell r="G607" t="str">
            <v>035370_WAHIBA_SAND</v>
          </cell>
          <cell r="H607" t="str">
            <v>Greenfield</v>
          </cell>
          <cell r="I607">
            <v>60</v>
          </cell>
          <cell r="J607" t="str">
            <v>Indoor</v>
          </cell>
          <cell r="K607">
            <v>22.256322999999998</v>
          </cell>
          <cell r="L607">
            <v>58.768450000000001</v>
          </cell>
          <cell r="M607" t="str">
            <v>ASH SHARQIYAH NORTH</v>
          </cell>
          <cell r="N607" t="str">
            <v>BIDIYAH</v>
          </cell>
          <cell r="O607" t="str">
            <v>Bidiyah</v>
          </cell>
        </row>
        <row r="608">
          <cell r="D608" t="str">
            <v>Q0416</v>
          </cell>
          <cell r="E608" t="str">
            <v>OMSN0453</v>
          </cell>
          <cell r="F608" t="str">
            <v>No</v>
          </cell>
          <cell r="G608" t="str">
            <v>1000 Night camp</v>
          </cell>
          <cell r="H608" t="str">
            <v>Rooftop</v>
          </cell>
          <cell r="I608">
            <v>1.2</v>
          </cell>
          <cell r="J608" t="str">
            <v>Indoor</v>
          </cell>
          <cell r="K608">
            <v>22.102105999999999</v>
          </cell>
          <cell r="L608">
            <v>58.760776</v>
          </cell>
          <cell r="M608" t="str">
            <v>ASH SHARQIYAH NORTH</v>
          </cell>
          <cell r="N608" t="str">
            <v>BIDIYAH</v>
          </cell>
          <cell r="O608" t="str">
            <v>Bidiyah</v>
          </cell>
        </row>
        <row r="609">
          <cell r="D609" t="str">
            <v>Q0119</v>
          </cell>
          <cell r="E609" t="str">
            <v>OMSN0454</v>
          </cell>
          <cell r="F609" t="str">
            <v>No</v>
          </cell>
          <cell r="G609" t="str">
            <v>530053_IBRA_IND</v>
          </cell>
          <cell r="H609" t="str">
            <v>Greenfield</v>
          </cell>
          <cell r="I609">
            <v>30</v>
          </cell>
          <cell r="J609" t="str">
            <v>Indoor</v>
          </cell>
          <cell r="K609">
            <v>22.715713999999998</v>
          </cell>
          <cell r="L609">
            <v>58.550730000000001</v>
          </cell>
          <cell r="M609" t="str">
            <v>ASH SHARQIYAH NORTH</v>
          </cell>
          <cell r="N609" t="str">
            <v>IBRA</v>
          </cell>
          <cell r="O609" t="str">
            <v>Ibra</v>
          </cell>
        </row>
        <row r="610">
          <cell r="D610" t="str">
            <v>Q0083</v>
          </cell>
          <cell r="E610" t="str">
            <v>OMSN0095</v>
          </cell>
          <cell r="F610" t="str">
            <v>No</v>
          </cell>
          <cell r="G610" t="str">
            <v>530353_ARABIAN_ORYX</v>
          </cell>
          <cell r="H610" t="str">
            <v>Greenfield</v>
          </cell>
          <cell r="I610">
            <v>30</v>
          </cell>
          <cell r="J610" t="str">
            <v>Indoor</v>
          </cell>
          <cell r="K610">
            <v>22.394393000000001</v>
          </cell>
          <cell r="L610">
            <v>58.722451999999997</v>
          </cell>
          <cell r="M610" t="str">
            <v>ASH SHARQIYAH NORTH</v>
          </cell>
          <cell r="N610" t="str">
            <v>BIDIYAH</v>
          </cell>
          <cell r="O610" t="str">
            <v>Bidiyah</v>
          </cell>
        </row>
        <row r="611">
          <cell r="D611" t="str">
            <v>Q0109</v>
          </cell>
          <cell r="E611" t="str">
            <v>OMSN0096</v>
          </cell>
          <cell r="F611" t="str">
            <v>No</v>
          </cell>
          <cell r="G611" t="str">
            <v>530773_FILAJ</v>
          </cell>
          <cell r="H611" t="str">
            <v>Greenfield</v>
          </cell>
          <cell r="I611">
            <v>15</v>
          </cell>
          <cell r="J611" t="str">
            <v>Indoor</v>
          </cell>
          <cell r="K611">
            <v>22.636273760000002</v>
          </cell>
          <cell r="L611">
            <v>58.534359420000001</v>
          </cell>
          <cell r="M611" t="str">
            <v>ASH SHARQIYAH NORTH</v>
          </cell>
          <cell r="N611" t="str">
            <v>IBRA</v>
          </cell>
          <cell r="O611" t="str">
            <v>Ibra</v>
          </cell>
        </row>
        <row r="612">
          <cell r="D612" t="str">
            <v>Q0072</v>
          </cell>
          <cell r="E612" t="str">
            <v>OMSN0455</v>
          </cell>
          <cell r="F612" t="str">
            <v>No</v>
          </cell>
          <cell r="G612" t="str">
            <v>531313_MUGHASSAR</v>
          </cell>
          <cell r="H612" t="str">
            <v>Greenfield</v>
          </cell>
          <cell r="I612">
            <v>30</v>
          </cell>
          <cell r="J612" t="str">
            <v>Indoor</v>
          </cell>
          <cell r="K612">
            <v>22.536083000000001</v>
          </cell>
          <cell r="L612">
            <v>58.616500000000002</v>
          </cell>
          <cell r="M612" t="str">
            <v>ASH SHARQIYAH NORTH</v>
          </cell>
          <cell r="N612" t="str">
            <v>AL QABIL</v>
          </cell>
          <cell r="O612" t="str">
            <v>Al Qabil</v>
          </cell>
        </row>
        <row r="613">
          <cell r="D613" t="str">
            <v>Q0131</v>
          </cell>
          <cell r="E613" t="str">
            <v>OMSN1903</v>
          </cell>
          <cell r="F613" t="str">
            <v>No</v>
          </cell>
          <cell r="G613" t="str">
            <v>531613_AYN_HAMOUDA</v>
          </cell>
          <cell r="H613" t="str">
            <v>Greenfield</v>
          </cell>
          <cell r="I613">
            <v>40</v>
          </cell>
          <cell r="J613" t="str">
            <v>Indoor</v>
          </cell>
          <cell r="K613">
            <v>22.5708375</v>
          </cell>
          <cell r="L613">
            <v>59.069996500000002</v>
          </cell>
          <cell r="M613" t="str">
            <v>ASH SHARQIYAH NORTH</v>
          </cell>
          <cell r="N613" t="str">
            <v>WADI BANI KHALID</v>
          </cell>
          <cell r="O613" t="str">
            <v>Wadi bani khalid</v>
          </cell>
        </row>
        <row r="614">
          <cell r="D614" t="str">
            <v>Q0123</v>
          </cell>
          <cell r="E614" t="str">
            <v>OMSN2945</v>
          </cell>
          <cell r="F614" t="str">
            <v>No</v>
          </cell>
          <cell r="G614" t="str">
            <v>534753_AHMED_BIN_SAID</v>
          </cell>
          <cell r="H614" t="str">
            <v>Greenfield</v>
          </cell>
          <cell r="I614">
            <v>30</v>
          </cell>
          <cell r="J614" t="str">
            <v>Indoor</v>
          </cell>
          <cell r="K614" t="str">
            <v>22.738398</v>
          </cell>
          <cell r="L614" t="str">
            <v xml:space="preserve"> 58.503128</v>
          </cell>
          <cell r="M614" t="str">
            <v>ASH SHARQIYAH NORTH</v>
          </cell>
          <cell r="N614" t="str">
            <v>IBRA</v>
          </cell>
          <cell r="O614" t="str">
            <v>Ibra</v>
          </cell>
        </row>
        <row r="615">
          <cell r="D615" t="str">
            <v>Q0116</v>
          </cell>
          <cell r="E615" t="str">
            <v>OMSN0097</v>
          </cell>
          <cell r="F615" t="str">
            <v>No</v>
          </cell>
          <cell r="G615" t="str">
            <v>535013_IBRA_RBS_3G</v>
          </cell>
          <cell r="H615" t="str">
            <v>Greenfield</v>
          </cell>
          <cell r="I615">
            <v>80</v>
          </cell>
          <cell r="J615" t="str">
            <v>Indoor</v>
          </cell>
          <cell r="K615">
            <v>22.700195000000001</v>
          </cell>
          <cell r="L615">
            <v>58.549404000000003</v>
          </cell>
          <cell r="M615" t="str">
            <v>ASH SHARQIYAH NORTH</v>
          </cell>
          <cell r="N615" t="str">
            <v>IBRA</v>
          </cell>
          <cell r="O615" t="str">
            <v>Ibra</v>
          </cell>
        </row>
        <row r="616">
          <cell r="D616" t="str">
            <v>Q0007</v>
          </cell>
          <cell r="E616" t="str">
            <v>OMSN0803</v>
          </cell>
          <cell r="F616" t="str">
            <v>Yes</v>
          </cell>
          <cell r="G616" t="str">
            <v>535063_AL_MINTRIB_3G</v>
          </cell>
          <cell r="H616" t="str">
            <v>Greenfield</v>
          </cell>
          <cell r="I616">
            <v>34</v>
          </cell>
          <cell r="J616" t="str">
            <v>Indoor</v>
          </cell>
          <cell r="K616">
            <v>22.444386000000002</v>
          </cell>
          <cell r="L616">
            <v>58.805236999999998</v>
          </cell>
          <cell r="M616" t="str">
            <v>ASH SHARQIYAH NORTH</v>
          </cell>
          <cell r="N616" t="str">
            <v>BIDIYAH</v>
          </cell>
          <cell r="O616" t="str">
            <v>Bidiyah</v>
          </cell>
        </row>
        <row r="617">
          <cell r="D617" t="str">
            <v>Q0013</v>
          </cell>
          <cell r="E617" t="str">
            <v>OMSN0804</v>
          </cell>
          <cell r="F617" t="str">
            <v>No</v>
          </cell>
          <cell r="G617" t="str">
            <v>535073_AL_QABIL_3G</v>
          </cell>
          <cell r="H617" t="str">
            <v>Greenfield</v>
          </cell>
          <cell r="I617">
            <v>36</v>
          </cell>
          <cell r="J617" t="str">
            <v>Indoor</v>
          </cell>
          <cell r="K617">
            <v>22.611772999999999</v>
          </cell>
          <cell r="L617">
            <v>58.661349999999999</v>
          </cell>
          <cell r="M617" t="str">
            <v>ASH SHARQIYAH NORTH</v>
          </cell>
          <cell r="N617" t="str">
            <v>AL QABIL</v>
          </cell>
          <cell r="O617" t="str">
            <v>Al Qabil</v>
          </cell>
        </row>
        <row r="618">
          <cell r="D618" t="str">
            <v>Q0113</v>
          </cell>
          <cell r="E618" t="str">
            <v>OMSN0805</v>
          </cell>
          <cell r="F618" t="str">
            <v>No</v>
          </cell>
          <cell r="G618" t="str">
            <v>535093_SAIH_ALAFYIA_3G</v>
          </cell>
          <cell r="H618" t="str">
            <v>Rooftop</v>
          </cell>
          <cell r="I618">
            <v>6</v>
          </cell>
          <cell r="J618" t="str">
            <v>Indoor</v>
          </cell>
          <cell r="K618">
            <v>22.685119</v>
          </cell>
          <cell r="L618">
            <v>58.544597000000003</v>
          </cell>
          <cell r="M618" t="str">
            <v>ASH SHARQIYAH NORTH</v>
          </cell>
          <cell r="N618" t="str">
            <v>IBRA</v>
          </cell>
          <cell r="O618" t="str">
            <v>Ibra</v>
          </cell>
        </row>
        <row r="619">
          <cell r="D619" t="str">
            <v>Q0014</v>
          </cell>
          <cell r="E619" t="str">
            <v>OMSN2280</v>
          </cell>
          <cell r="F619" t="str">
            <v>Yes</v>
          </cell>
          <cell r="G619" t="str">
            <v>535103_WASIL_3G</v>
          </cell>
          <cell r="H619" t="str">
            <v>Greenfield</v>
          </cell>
          <cell r="I619">
            <v>70.05</v>
          </cell>
          <cell r="J619" t="str">
            <v>Indoor</v>
          </cell>
          <cell r="K619">
            <v>22.513471639999999</v>
          </cell>
          <cell r="L619">
            <v>58.739469999999997</v>
          </cell>
          <cell r="M619" t="str">
            <v>ASH SHARQIYAH NORTH</v>
          </cell>
          <cell r="N619" t="str">
            <v>BIDIYAH</v>
          </cell>
          <cell r="O619" t="str">
            <v>Bidiyah</v>
          </cell>
        </row>
        <row r="620">
          <cell r="D620" t="str">
            <v>Q0132</v>
          </cell>
          <cell r="E620" t="str">
            <v>OMSN1164</v>
          </cell>
          <cell r="F620" t="str">
            <v>No</v>
          </cell>
          <cell r="G620" t="str">
            <v>535113_WADI_BANI_KHALID</v>
          </cell>
          <cell r="H620" t="str">
            <v>Greenfield</v>
          </cell>
          <cell r="I620">
            <v>25</v>
          </cell>
          <cell r="J620" t="str">
            <v>Indoor</v>
          </cell>
          <cell r="K620">
            <v>22.578800000000001</v>
          </cell>
          <cell r="L620">
            <v>59.095930000000003</v>
          </cell>
          <cell r="M620" t="str">
            <v>ASH SHARQIYAH NORTH</v>
          </cell>
          <cell r="N620" t="str">
            <v>WADI BANI KHALID</v>
          </cell>
          <cell r="O620" t="str">
            <v>Wadi Bani khalid</v>
          </cell>
        </row>
        <row r="621">
          <cell r="D621" t="str">
            <v>Q0117</v>
          </cell>
          <cell r="E621" t="str">
            <v>OMSN0456</v>
          </cell>
          <cell r="F621" t="str">
            <v>No</v>
          </cell>
          <cell r="G621" t="str">
            <v>535123_IBRA_CITY_3G</v>
          </cell>
          <cell r="H621" t="str">
            <v>Rooftop</v>
          </cell>
          <cell r="I621">
            <v>4</v>
          </cell>
          <cell r="J621" t="str">
            <v>Indoor</v>
          </cell>
          <cell r="K621">
            <v>22.712118</v>
          </cell>
          <cell r="L621">
            <v>58.533369</v>
          </cell>
          <cell r="M621" t="str">
            <v>ASH SHARQIYAH NORTH</v>
          </cell>
          <cell r="N621" t="str">
            <v>IBRA</v>
          </cell>
          <cell r="O621" t="str">
            <v>Ibra</v>
          </cell>
        </row>
        <row r="622">
          <cell r="D622" t="str">
            <v>Q0133</v>
          </cell>
          <cell r="E622" t="str">
            <v>OMSN2281</v>
          </cell>
          <cell r="F622" t="str">
            <v>No</v>
          </cell>
          <cell r="G622" t="str">
            <v>535163_Maqal</v>
          </cell>
          <cell r="H622" t="str">
            <v>Greenfield</v>
          </cell>
          <cell r="I622">
            <v>15</v>
          </cell>
          <cell r="J622" t="str">
            <v>Indoor</v>
          </cell>
          <cell r="K622">
            <v>22.60388</v>
          </cell>
          <cell r="L622">
            <v>59.088340000000002</v>
          </cell>
          <cell r="M622" t="str">
            <v>ASH SHARQIYAH NORTH</v>
          </cell>
          <cell r="N622" t="str">
            <v>WADI BANI KHALID</v>
          </cell>
          <cell r="O622" t="str">
            <v>Wadi Bani</v>
          </cell>
        </row>
        <row r="623">
          <cell r="D623" t="str">
            <v>Q0016</v>
          </cell>
          <cell r="E623" t="str">
            <v>OMSN2623</v>
          </cell>
          <cell r="F623" t="str">
            <v>No</v>
          </cell>
          <cell r="G623" t="str">
            <v>535183_YAHMEDI_3G</v>
          </cell>
          <cell r="H623" t="str">
            <v>Greenfield</v>
          </cell>
          <cell r="I623">
            <v>40</v>
          </cell>
          <cell r="J623" t="str">
            <v>Indoor</v>
          </cell>
          <cell r="K623">
            <v>22.779399999999999</v>
          </cell>
          <cell r="L623">
            <v>58.488700000000001</v>
          </cell>
          <cell r="M623" t="str">
            <v>ASH SHARQIYAH NORTH</v>
          </cell>
          <cell r="N623" t="str">
            <v>IBRA</v>
          </cell>
          <cell r="O623" t="str">
            <v>Ibra</v>
          </cell>
        </row>
        <row r="624">
          <cell r="D624" t="str">
            <v>Q0091</v>
          </cell>
          <cell r="E624" t="str">
            <v>OMSN2282</v>
          </cell>
          <cell r="F624" t="str">
            <v>No</v>
          </cell>
          <cell r="G624" t="str">
            <v>535193_DHAHIR_3G</v>
          </cell>
          <cell r="H624" t="str">
            <v>Greenfield</v>
          </cell>
          <cell r="I624">
            <v>20</v>
          </cell>
          <cell r="J624" t="str">
            <v>Indoor</v>
          </cell>
          <cell r="K624">
            <v>22.60529</v>
          </cell>
          <cell r="L624">
            <v>58.825899999999997</v>
          </cell>
          <cell r="M624" t="str">
            <v>ASH SHARQIYAH NORTH</v>
          </cell>
          <cell r="N624" t="str">
            <v>BIDIYAH</v>
          </cell>
          <cell r="O624" t="str">
            <v>Bidiyah</v>
          </cell>
        </row>
        <row r="625">
          <cell r="D625" t="str">
            <v>Q0086</v>
          </cell>
          <cell r="E625" t="str">
            <v>OMSN0098</v>
          </cell>
          <cell r="F625" t="str">
            <v>No</v>
          </cell>
          <cell r="G625" t="str">
            <v>535223_MINTRIB_FO_3G</v>
          </cell>
          <cell r="H625" t="str">
            <v>Greenfield</v>
          </cell>
          <cell r="I625">
            <v>35</v>
          </cell>
          <cell r="J625" t="str">
            <v>Indoor</v>
          </cell>
          <cell r="K625">
            <v>22.433070000000001</v>
          </cell>
          <cell r="L625">
            <v>58.795909999999999</v>
          </cell>
          <cell r="M625" t="str">
            <v>ASH SHARQIYAH NORTH</v>
          </cell>
          <cell r="N625" t="str">
            <v>BIDIYAH</v>
          </cell>
          <cell r="O625" t="str">
            <v>Bidiyah</v>
          </cell>
        </row>
        <row r="626">
          <cell r="D626" t="str">
            <v>Q0084</v>
          </cell>
          <cell r="E626" t="str">
            <v>OMSN0099</v>
          </cell>
          <cell r="F626" t="str">
            <v>No</v>
          </cell>
          <cell r="G626" t="str">
            <v>535313_HAWIYA_3G</v>
          </cell>
          <cell r="H626" t="str">
            <v>Greenfield</v>
          </cell>
          <cell r="I626">
            <v>40</v>
          </cell>
          <cell r="J626" t="str">
            <v>Indoor</v>
          </cell>
          <cell r="K626">
            <v>22.396999999999998</v>
          </cell>
          <cell r="L626">
            <v>58.853850000000001</v>
          </cell>
          <cell r="M626" t="str">
            <v>ASH SHARQIYAH NORTH</v>
          </cell>
          <cell r="N626" t="str">
            <v>BIDIYAH</v>
          </cell>
          <cell r="O626" t="str">
            <v>Bidiyah</v>
          </cell>
        </row>
        <row r="627">
          <cell r="D627" t="str">
            <v>Q0110</v>
          </cell>
          <cell r="E627" t="str">
            <v>OMSN1904</v>
          </cell>
          <cell r="F627" t="str">
            <v>No</v>
          </cell>
          <cell r="G627" t="str">
            <v>535423_AL_QABIL2_3G</v>
          </cell>
          <cell r="H627" t="str">
            <v>Greenfield</v>
          </cell>
          <cell r="I627">
            <v>35</v>
          </cell>
          <cell r="J627" t="str">
            <v>Indoor</v>
          </cell>
          <cell r="K627">
            <v>22.652221000000001</v>
          </cell>
          <cell r="L627">
            <v>58.601489999999998</v>
          </cell>
          <cell r="M627" t="str">
            <v>ASH SHARQIYAH NORTH</v>
          </cell>
          <cell r="N627" t="str">
            <v>IBRA</v>
          </cell>
          <cell r="O627" t="str">
            <v>Ibra</v>
          </cell>
        </row>
        <row r="628">
          <cell r="D628" t="str">
            <v>Q0089</v>
          </cell>
          <cell r="E628" t="str">
            <v>OMSN2624</v>
          </cell>
          <cell r="F628" t="str">
            <v>No</v>
          </cell>
          <cell r="G628" t="str">
            <v>535463_QABIL_NW_3G</v>
          </cell>
          <cell r="H628" t="str">
            <v>Rooftop</v>
          </cell>
          <cell r="I628">
            <v>6</v>
          </cell>
          <cell r="J628" t="str">
            <v>Indoor</v>
          </cell>
          <cell r="K628">
            <v>22.570143999999999</v>
          </cell>
          <cell r="L628">
            <v>58.697445000000002</v>
          </cell>
          <cell r="M628" t="str">
            <v>ASH SHARQIYAH NORTH</v>
          </cell>
          <cell r="N628" t="str">
            <v>AL QABIL</v>
          </cell>
          <cell r="O628" t="str">
            <v>Al Qabil</v>
          </cell>
        </row>
        <row r="629">
          <cell r="D629" t="str">
            <v>Q0046</v>
          </cell>
          <cell r="E629" t="str">
            <v>OMSN0806</v>
          </cell>
          <cell r="F629" t="str">
            <v>No</v>
          </cell>
          <cell r="G629" t="str">
            <v>535623_ERC_REPEATER</v>
          </cell>
          <cell r="H629" t="str">
            <v>Greenfield</v>
          </cell>
          <cell r="I629">
            <v>38</v>
          </cell>
          <cell r="J629" t="str">
            <v>Indoor</v>
          </cell>
          <cell r="K629">
            <v>22.569441909999998</v>
          </cell>
          <cell r="L629">
            <v>58.386031459999998</v>
          </cell>
          <cell r="M629" t="str">
            <v>ASH SHARQIYAH NORTH</v>
          </cell>
          <cell r="N629" t="str">
            <v>IBRA</v>
          </cell>
          <cell r="O629" t="str">
            <v>ibra</v>
          </cell>
        </row>
        <row r="630">
          <cell r="D630" t="str">
            <v>Q0087</v>
          </cell>
          <cell r="E630" t="str">
            <v>OMSN0100</v>
          </cell>
          <cell r="F630" t="str">
            <v>No</v>
          </cell>
          <cell r="G630" t="str">
            <v>535713_MINTRIB_NW_3G</v>
          </cell>
          <cell r="H630" t="str">
            <v>Rooftop</v>
          </cell>
          <cell r="I630">
            <v>15</v>
          </cell>
          <cell r="J630" t="str">
            <v>Indoor</v>
          </cell>
          <cell r="K630">
            <v>22.45346</v>
          </cell>
          <cell r="L630">
            <v>58.807139999999997</v>
          </cell>
          <cell r="M630" t="str">
            <v>ASH SHARQIYAH NORTH</v>
          </cell>
          <cell r="N630" t="str">
            <v>BIDIYAH</v>
          </cell>
          <cell r="O630" t="str">
            <v>Bidiyah</v>
          </cell>
        </row>
        <row r="631">
          <cell r="D631" t="str">
            <v>Q0115</v>
          </cell>
          <cell r="E631" t="str">
            <v>OMSN2283</v>
          </cell>
          <cell r="F631" t="str">
            <v>No</v>
          </cell>
          <cell r="G631" t="str">
            <v>535733_IBRA_SOUQ_3G</v>
          </cell>
          <cell r="H631" t="str">
            <v>Greenfield</v>
          </cell>
          <cell r="I631">
            <v>35</v>
          </cell>
          <cell r="J631" t="str">
            <v>Indoor</v>
          </cell>
          <cell r="K631">
            <v>22.692499999999999</v>
          </cell>
          <cell r="L631">
            <v>58.545200000000001</v>
          </cell>
          <cell r="M631" t="str">
            <v>ASH SHARQIYAH NORTH</v>
          </cell>
          <cell r="N631" t="str">
            <v>IBRA</v>
          </cell>
          <cell r="O631" t="str">
            <v>Ibra</v>
          </cell>
        </row>
        <row r="632">
          <cell r="D632" t="str">
            <v>Q0126</v>
          </cell>
          <cell r="E632" t="str">
            <v>OMSN2284</v>
          </cell>
          <cell r="F632" t="str">
            <v>No</v>
          </cell>
          <cell r="G632" t="str">
            <v>538753_SHARQIYA_University</v>
          </cell>
          <cell r="H632" t="str">
            <v>Greenfield</v>
          </cell>
          <cell r="I632">
            <v>30</v>
          </cell>
          <cell r="J632" t="str">
            <v>Indoor</v>
          </cell>
          <cell r="K632">
            <v>22.776900000000001</v>
          </cell>
          <cell r="L632">
            <v>58.52467</v>
          </cell>
          <cell r="M632" t="str">
            <v>ASH SHARQIYAH NORTH</v>
          </cell>
          <cell r="N632" t="str">
            <v>IBRA</v>
          </cell>
          <cell r="O632" t="str">
            <v>Ibra</v>
          </cell>
        </row>
        <row r="633">
          <cell r="D633" t="str">
            <v>Q0118</v>
          </cell>
          <cell r="E633" t="str">
            <v>OMSN1529</v>
          </cell>
          <cell r="F633" t="str">
            <v>No</v>
          </cell>
          <cell r="G633" t="str">
            <v>538923_Al_Alaia_3G</v>
          </cell>
          <cell r="H633" t="str">
            <v>Rooftop</v>
          </cell>
          <cell r="I633">
            <v>6</v>
          </cell>
          <cell r="J633" t="str">
            <v>Indoor</v>
          </cell>
          <cell r="K633">
            <v>22.714639999999999</v>
          </cell>
          <cell r="L633">
            <v>58.528978000000002</v>
          </cell>
          <cell r="M633" t="str">
            <v>ASH SHARQIYAH NORTH</v>
          </cell>
          <cell r="N633" t="str">
            <v>IBRA</v>
          </cell>
          <cell r="O633" t="str">
            <v>Ibra</v>
          </cell>
        </row>
        <row r="634">
          <cell r="D634" t="str">
            <v>Q0125</v>
          </cell>
          <cell r="E634" t="str">
            <v>OMSN2625</v>
          </cell>
          <cell r="F634" t="str">
            <v>No</v>
          </cell>
          <cell r="G634" t="str">
            <v>539783_YAHMADI_2</v>
          </cell>
          <cell r="H634" t="str">
            <v>Greenfield</v>
          </cell>
          <cell r="I634">
            <v>40</v>
          </cell>
          <cell r="J634" t="str">
            <v>Indoor</v>
          </cell>
          <cell r="K634">
            <v>22.7681</v>
          </cell>
          <cell r="L634">
            <v>58.500970000000002</v>
          </cell>
          <cell r="M634" t="str">
            <v>ASH SHARQIYAH NORTH</v>
          </cell>
          <cell r="N634" t="str">
            <v>IBRA</v>
          </cell>
          <cell r="O634" t="str">
            <v>Ibra</v>
          </cell>
        </row>
        <row r="635">
          <cell r="D635" t="str">
            <v>Q0121</v>
          </cell>
          <cell r="E635" t="str">
            <v>OMSN0821</v>
          </cell>
          <cell r="F635" t="str">
            <v>No</v>
          </cell>
          <cell r="G635" t="str">
            <v>540033_AN_NASIB</v>
          </cell>
          <cell r="H635" t="str">
            <v>Greenfield</v>
          </cell>
          <cell r="I635">
            <v>40</v>
          </cell>
          <cell r="J635" t="str">
            <v>Indoor</v>
          </cell>
          <cell r="K635">
            <v>22.719459000000001</v>
          </cell>
          <cell r="L635">
            <v>58.511000000000003</v>
          </cell>
          <cell r="M635" t="str">
            <v>ASH SHARQIYAH NORTH</v>
          </cell>
          <cell r="N635" t="str">
            <v>IBRA</v>
          </cell>
          <cell r="O635" t="str">
            <v>Ibra</v>
          </cell>
        </row>
        <row r="636">
          <cell r="D636" t="str">
            <v>Q0073</v>
          </cell>
          <cell r="E636" t="str">
            <v>OMSN1918</v>
          </cell>
          <cell r="F636" t="str">
            <v>No</v>
          </cell>
          <cell r="G636" t="str">
            <v>540343_IZZ_QABIL</v>
          </cell>
          <cell r="H636" t="str">
            <v>Greenfield</v>
          </cell>
          <cell r="I636">
            <v>35</v>
          </cell>
          <cell r="J636" t="str">
            <v>Indoor</v>
          </cell>
          <cell r="K636">
            <v>22.565283000000001</v>
          </cell>
          <cell r="L636">
            <v>58.686056000000001</v>
          </cell>
          <cell r="M636" t="str">
            <v>ASH SHARQIYAH NORTH</v>
          </cell>
          <cell r="N636" t="str">
            <v>AL QABIL</v>
          </cell>
          <cell r="O636" t="str">
            <v>Al Qabil</v>
          </cell>
        </row>
        <row r="637">
          <cell r="D637" t="str">
            <v>Q0088</v>
          </cell>
          <cell r="E637" t="str">
            <v>OMSN1919</v>
          </cell>
          <cell r="F637" t="str">
            <v>No</v>
          </cell>
          <cell r="G637" t="str">
            <v>540433_BIDIYAH_POLICE_STATION</v>
          </cell>
          <cell r="H637" t="str">
            <v>Greenfield</v>
          </cell>
          <cell r="I637">
            <v>20</v>
          </cell>
          <cell r="J637" t="str">
            <v>Indoor</v>
          </cell>
          <cell r="K637">
            <v>22.471892</v>
          </cell>
          <cell r="L637">
            <v>58.885798999999999</v>
          </cell>
          <cell r="M637" t="str">
            <v>ASH SHARQIYAH NORTH</v>
          </cell>
          <cell r="N637" t="str">
            <v>BIDIYAH</v>
          </cell>
          <cell r="O637" t="str">
            <v>Bidiyah</v>
          </cell>
        </row>
        <row r="638">
          <cell r="D638" t="str">
            <v>Q0085</v>
          </cell>
          <cell r="E638" t="str">
            <v>OMSN0110</v>
          </cell>
          <cell r="F638" t="str">
            <v>No</v>
          </cell>
          <cell r="G638" t="str">
            <v>542323_SHANIK</v>
          </cell>
          <cell r="H638" t="str">
            <v>Greenfield</v>
          </cell>
          <cell r="I638">
            <v>40</v>
          </cell>
          <cell r="J638" t="str">
            <v>Indoor</v>
          </cell>
          <cell r="K638">
            <v>22.431353000000001</v>
          </cell>
          <cell r="L638">
            <v>58.774507</v>
          </cell>
          <cell r="M638" t="str">
            <v>ASH SHARQIYAH NORTH</v>
          </cell>
          <cell r="N638" t="str">
            <v>BIDIYAH</v>
          </cell>
          <cell r="O638" t="str">
            <v>Bidiyah</v>
          </cell>
        </row>
        <row r="639">
          <cell r="D639" t="str">
            <v>Q0111</v>
          </cell>
          <cell r="E639" t="str">
            <v>OMSN0111</v>
          </cell>
          <cell r="F639" t="str">
            <v>No</v>
          </cell>
          <cell r="G639" t="str">
            <v>543383_WADI_MELH</v>
          </cell>
          <cell r="H639" t="str">
            <v>Greenfield</v>
          </cell>
          <cell r="I639">
            <v>6</v>
          </cell>
          <cell r="J639" t="str">
            <v>Indoor</v>
          </cell>
          <cell r="K639">
            <v>22.679020000000001</v>
          </cell>
          <cell r="L639">
            <v>58.937869999999997</v>
          </cell>
          <cell r="M639" t="str">
            <v>ASH SHARQIYAH NORTH</v>
          </cell>
          <cell r="N639" t="str">
            <v>BIDIYAH</v>
          </cell>
          <cell r="O639" t="str">
            <v>Bidiyah</v>
          </cell>
        </row>
        <row r="640">
          <cell r="D640" t="str">
            <v>Q0114</v>
          </cell>
          <cell r="E640" t="str">
            <v>OMSN2638</v>
          </cell>
          <cell r="F640" t="str">
            <v>No</v>
          </cell>
          <cell r="G640" t="str">
            <v>543393_QURAISHAAH</v>
          </cell>
          <cell r="H640" t="str">
            <v>Greenfield</v>
          </cell>
          <cell r="I640">
            <v>20</v>
          </cell>
          <cell r="J640" t="str">
            <v>Indoor</v>
          </cell>
          <cell r="K640">
            <v>22.688829999999999</v>
          </cell>
          <cell r="L640">
            <v>58.970939999999999</v>
          </cell>
          <cell r="M640" t="str">
            <v>ASH SHARQIYAH NORTH</v>
          </cell>
          <cell r="N640" t="str">
            <v>BIDIYAH</v>
          </cell>
          <cell r="O640" t="str">
            <v>Bidiyah</v>
          </cell>
        </row>
        <row r="641">
          <cell r="D641" t="str">
            <v>Q0120</v>
          </cell>
          <cell r="E641" t="str">
            <v>OMSN0822</v>
          </cell>
          <cell r="F641" t="str">
            <v>No</v>
          </cell>
          <cell r="G641" t="str">
            <v>543403_UMAIQAIN</v>
          </cell>
          <cell r="H641" t="str">
            <v>Greenfield</v>
          </cell>
          <cell r="I641">
            <v>6</v>
          </cell>
          <cell r="J641" t="str">
            <v>Indoor</v>
          </cell>
          <cell r="K641">
            <v>22.71602</v>
          </cell>
          <cell r="L641">
            <v>58.947009999999999</v>
          </cell>
          <cell r="M641" t="str">
            <v>ASH SHARQIYAH NORTH</v>
          </cell>
          <cell r="N641" t="str">
            <v>BIDIYAH</v>
          </cell>
          <cell r="O641" t="str">
            <v>Bidiyah</v>
          </cell>
        </row>
        <row r="642">
          <cell r="D642" t="str">
            <v>Q0090</v>
          </cell>
          <cell r="E642" t="str">
            <v>OMSN0823</v>
          </cell>
          <cell r="F642" t="str">
            <v>No</v>
          </cell>
          <cell r="G642" t="str">
            <v>543483_DHAHIR2</v>
          </cell>
          <cell r="H642" t="str">
            <v>Greenfield</v>
          </cell>
          <cell r="I642">
            <v>45</v>
          </cell>
          <cell r="J642" t="str">
            <v>Indoor</v>
          </cell>
          <cell r="K642">
            <v>22.587019999999999</v>
          </cell>
          <cell r="L642">
            <v>58.827779999999997</v>
          </cell>
          <cell r="M642" t="str">
            <v>ASH SHARQIYAH NORTH</v>
          </cell>
          <cell r="N642" t="str">
            <v>BIDIYAH</v>
          </cell>
          <cell r="O642" t="str">
            <v>Bidiyah</v>
          </cell>
        </row>
        <row r="643">
          <cell r="D643" t="str">
            <v>Q0112</v>
          </cell>
          <cell r="E643" t="str">
            <v>OMSN1176</v>
          </cell>
          <cell r="F643" t="str">
            <v>No</v>
          </cell>
          <cell r="G643" t="str">
            <v>543503_SAIH_AL_AFYIA3</v>
          </cell>
          <cell r="H643" t="str">
            <v>Rooftop</v>
          </cell>
          <cell r="I643">
            <v>6</v>
          </cell>
          <cell r="J643" t="str">
            <v>Indoor</v>
          </cell>
          <cell r="K643">
            <v>22.684481999999999</v>
          </cell>
          <cell r="L643">
            <v>58.553457000000002</v>
          </cell>
          <cell r="M643" t="str">
            <v>ASH SHARQIYAH NORTH</v>
          </cell>
          <cell r="N643" t="str">
            <v>IBRA</v>
          </cell>
          <cell r="O643" t="str">
            <v>Ibra</v>
          </cell>
        </row>
        <row r="644">
          <cell r="D644" t="str">
            <v>Q0074</v>
          </cell>
          <cell r="E644" t="str">
            <v>OMSN2298</v>
          </cell>
          <cell r="F644" t="str">
            <v>No</v>
          </cell>
          <cell r="G644" t="str">
            <v>543633_MUDHARIB</v>
          </cell>
          <cell r="H644" t="str">
            <v>Greenfield</v>
          </cell>
          <cell r="I644">
            <v>20</v>
          </cell>
          <cell r="J644" t="str">
            <v>Indoor</v>
          </cell>
          <cell r="K644">
            <v>22.616779999999999</v>
          </cell>
          <cell r="L644">
            <v>58.671280000000003</v>
          </cell>
          <cell r="M644" t="str">
            <v>ASH SHARQIYAH NORTH</v>
          </cell>
          <cell r="N644" t="str">
            <v>AL QABIL</v>
          </cell>
          <cell r="O644" t="str">
            <v>Al Qabil</v>
          </cell>
        </row>
        <row r="645">
          <cell r="D645" t="str">
            <v>Q0052</v>
          </cell>
          <cell r="E645" t="str">
            <v>OMSN1920</v>
          </cell>
          <cell r="F645" t="str">
            <v>No</v>
          </cell>
          <cell r="G645" t="str">
            <v>543993_AL_HIAL</v>
          </cell>
          <cell r="H645" t="str">
            <v>Greenfield</v>
          </cell>
          <cell r="I645">
            <v>30</v>
          </cell>
          <cell r="J645" t="str">
            <v>Indoor</v>
          </cell>
          <cell r="K645">
            <v>22.647690000000001</v>
          </cell>
          <cell r="L645">
            <v>58.861660000000001</v>
          </cell>
          <cell r="M645" t="str">
            <v>ASH SHARQIYAH NORTH</v>
          </cell>
          <cell r="N645" t="str">
            <v>IBRA</v>
          </cell>
          <cell r="O645" t="str">
            <v>Ibra</v>
          </cell>
        </row>
        <row r="646">
          <cell r="D646" t="str">
            <v>Q0401</v>
          </cell>
          <cell r="E646" t="str">
            <v>OMSN0112</v>
          </cell>
          <cell r="F646" t="str">
            <v>No</v>
          </cell>
          <cell r="G646" t="str">
            <v>544763_IBRA_Hospital</v>
          </cell>
          <cell r="H646" t="str">
            <v>Rooftop</v>
          </cell>
          <cell r="I646">
            <v>12</v>
          </cell>
          <cell r="J646" t="str">
            <v>Indoor</v>
          </cell>
          <cell r="K646">
            <v>22.661947000000001</v>
          </cell>
          <cell r="L646">
            <v>58.585855000000002</v>
          </cell>
          <cell r="M646" t="str">
            <v>ASH SHARQIYAH NORTH</v>
          </cell>
          <cell r="N646" t="str">
            <v>IBRA</v>
          </cell>
          <cell r="O646" t="str">
            <v>Ibra</v>
          </cell>
        </row>
        <row r="647">
          <cell r="D647" t="str">
            <v>Q0082</v>
          </cell>
          <cell r="E647" t="str">
            <v>OMSN0113</v>
          </cell>
          <cell r="F647" t="str">
            <v>No</v>
          </cell>
          <cell r="G647" t="str">
            <v>548883_HAWIYA_FARM</v>
          </cell>
          <cell r="H647" t="str">
            <v>Rooftop</v>
          </cell>
          <cell r="I647">
            <v>6</v>
          </cell>
          <cell r="J647" t="str">
            <v>Outdoor</v>
          </cell>
          <cell r="K647">
            <v>22.387799999999999</v>
          </cell>
          <cell r="L647">
            <v>58.875900000000001</v>
          </cell>
          <cell r="M647" t="str">
            <v>ASH SHARQIYAH NORTH</v>
          </cell>
          <cell r="N647" t="str">
            <v>BIDIYAH</v>
          </cell>
          <cell r="O647" t="str">
            <v>Bidiyah</v>
          </cell>
        </row>
        <row r="648">
          <cell r="D648" t="str">
            <v>Q0421</v>
          </cell>
          <cell r="E648" t="str">
            <v>OMSN1922</v>
          </cell>
          <cell r="F648" t="str">
            <v>No</v>
          </cell>
          <cell r="G648" t="str">
            <v>SAIH AFIYA2</v>
          </cell>
          <cell r="H648" t="str">
            <v>Greenfield</v>
          </cell>
          <cell r="I648">
            <v>30</v>
          </cell>
          <cell r="J648" t="str">
            <v>Indoor</v>
          </cell>
          <cell r="K648">
            <v>22.683485999999998</v>
          </cell>
          <cell r="L648">
            <v>58.530655000000003</v>
          </cell>
          <cell r="M648" t="str">
            <v>ASH SHARQIYAH NORTH</v>
          </cell>
          <cell r="N648" t="str">
            <v>IBRA</v>
          </cell>
          <cell r="O648" t="str">
            <v>Ibra</v>
          </cell>
        </row>
        <row r="649">
          <cell r="D649" t="str">
            <v>Q0538</v>
          </cell>
          <cell r="E649" t="str">
            <v>OMSN0472</v>
          </cell>
          <cell r="F649" t="str">
            <v>No</v>
          </cell>
          <cell r="G649" t="str">
            <v>WAHIBA SAND</v>
          </cell>
          <cell r="H649" t="str">
            <v>Greenfield</v>
          </cell>
          <cell r="I649">
            <v>60</v>
          </cell>
          <cell r="J649" t="str">
            <v>Indoor</v>
          </cell>
          <cell r="K649">
            <v>22.388940000000002</v>
          </cell>
          <cell r="L649">
            <v>58.686300000000003</v>
          </cell>
          <cell r="M649" t="str">
            <v>ASH SHARQIYAH NORTH</v>
          </cell>
          <cell r="N649" t="str">
            <v>BIDIYAH</v>
          </cell>
          <cell r="O649" t="str">
            <v>Al Wasil</v>
          </cell>
        </row>
        <row r="650">
          <cell r="D650" t="str">
            <v>U0122</v>
          </cell>
          <cell r="E650" t="str">
            <v>OMDH1177</v>
          </cell>
          <cell r="F650" t="str">
            <v>No</v>
          </cell>
          <cell r="G650" t="str">
            <v>020011_39_OGC</v>
          </cell>
          <cell r="H650" t="str">
            <v>Rooftop</v>
          </cell>
          <cell r="I650">
            <v>3</v>
          </cell>
          <cell r="J650" t="str">
            <v>Outdoor</v>
          </cell>
          <cell r="K650">
            <v>24.381817000000002</v>
          </cell>
          <cell r="L650">
            <v>55.836874999999999</v>
          </cell>
          <cell r="M650" t="str">
            <v>BURAIMI</v>
          </cell>
          <cell r="N650" t="str">
            <v>MAHADAH</v>
          </cell>
          <cell r="O650" t="str">
            <v>Buraimi Mahada Road</v>
          </cell>
        </row>
        <row r="651">
          <cell r="D651" t="str">
            <v>U0120</v>
          </cell>
          <cell r="E651" t="str">
            <v>OMDH1548</v>
          </cell>
          <cell r="F651" t="str">
            <v>No</v>
          </cell>
          <cell r="G651" t="str">
            <v>020021_68_BurmiCollegeMini</v>
          </cell>
          <cell r="H651" t="str">
            <v>Rooftop</v>
          </cell>
          <cell r="I651">
            <v>6</v>
          </cell>
          <cell r="J651" t="str">
            <v>Outdoor</v>
          </cell>
          <cell r="K651">
            <v>24.270327999999999</v>
          </cell>
          <cell r="L651">
            <v>55.781526999999997</v>
          </cell>
          <cell r="M651" t="str">
            <v>BURAIMI</v>
          </cell>
          <cell r="N651" t="str">
            <v>BURAIMI</v>
          </cell>
          <cell r="O651" t="str">
            <v>Buraimi</v>
          </cell>
        </row>
        <row r="652">
          <cell r="D652" t="str">
            <v>U0118</v>
          </cell>
          <cell r="E652" t="str">
            <v>OMDH0115</v>
          </cell>
          <cell r="F652" t="str">
            <v>No</v>
          </cell>
          <cell r="G652" t="str">
            <v>020035_66_BurSouqMini</v>
          </cell>
          <cell r="H652" t="str">
            <v>Rooftop</v>
          </cell>
          <cell r="I652">
            <v>6</v>
          </cell>
          <cell r="J652" t="str">
            <v>Outdoor</v>
          </cell>
          <cell r="K652">
            <v>24.263469000000001</v>
          </cell>
          <cell r="L652">
            <v>55.775032000000003</v>
          </cell>
          <cell r="M652" t="str">
            <v>BURAIMI</v>
          </cell>
          <cell r="N652" t="str">
            <v>BURAIMI</v>
          </cell>
          <cell r="O652" t="str">
            <v>Buraimi</v>
          </cell>
        </row>
        <row r="653">
          <cell r="D653" t="str">
            <v>U0117</v>
          </cell>
          <cell r="E653" t="str">
            <v>OMDH2299</v>
          </cell>
          <cell r="F653" t="str">
            <v>No</v>
          </cell>
          <cell r="G653" t="str">
            <v>020042_61_AlSalamHotelMini</v>
          </cell>
          <cell r="H653" t="str">
            <v>Rooftop</v>
          </cell>
          <cell r="I653">
            <v>6</v>
          </cell>
          <cell r="J653" t="str">
            <v>Outdoor</v>
          </cell>
          <cell r="K653">
            <v>24.257110000000001</v>
          </cell>
          <cell r="L653">
            <v>55.769917</v>
          </cell>
          <cell r="M653" t="str">
            <v>BURAIMI</v>
          </cell>
          <cell r="N653" t="str">
            <v>BURAIMI</v>
          </cell>
          <cell r="O653" t="str">
            <v>Buraimi</v>
          </cell>
        </row>
        <row r="654">
          <cell r="D654" t="str">
            <v>U0428</v>
          </cell>
          <cell r="E654" t="str">
            <v>OMDH0824</v>
          </cell>
          <cell r="F654" t="str">
            <v>No</v>
          </cell>
          <cell r="G654" t="str">
            <v>026340_37_BurCmop4</v>
          </cell>
          <cell r="H654" t="str">
            <v>Greenfield</v>
          </cell>
          <cell r="I654">
            <v>15</v>
          </cell>
          <cell r="J654" t="str">
            <v>Outdoor</v>
          </cell>
          <cell r="K654">
            <v>24.203779000000001</v>
          </cell>
          <cell r="L654">
            <v>56.209493000000002</v>
          </cell>
          <cell r="M654" t="str">
            <v>BURAIMI</v>
          </cell>
          <cell r="N654" t="str">
            <v>BURAIMI</v>
          </cell>
          <cell r="O654" t="str">
            <v>Al Maalaqa</v>
          </cell>
        </row>
        <row r="655">
          <cell r="D655" t="str">
            <v>U0113</v>
          </cell>
          <cell r="E655" t="str">
            <v>OMDH0116</v>
          </cell>
          <cell r="F655" t="str">
            <v>No</v>
          </cell>
          <cell r="G655" t="str">
            <v>026370_37_Burimi1</v>
          </cell>
          <cell r="H655" t="str">
            <v>Rooftop</v>
          </cell>
          <cell r="I655" t="str">
            <v>Not applicable</v>
          </cell>
          <cell r="J655" t="str">
            <v>Outdoor</v>
          </cell>
          <cell r="K655">
            <v>24.235291</v>
          </cell>
          <cell r="L655">
            <v>55.770377000000003</v>
          </cell>
          <cell r="M655" t="str">
            <v>BURAIMI</v>
          </cell>
          <cell r="N655" t="str">
            <v>BURAIMI</v>
          </cell>
          <cell r="O655" t="str">
            <v>Buraimi</v>
          </cell>
        </row>
        <row r="656">
          <cell r="D656" t="str">
            <v>B0226</v>
          </cell>
          <cell r="E656" t="str">
            <v>OMBN1923</v>
          </cell>
          <cell r="F656" t="str">
            <v>No</v>
          </cell>
          <cell r="G656" t="str">
            <v>Al_GAILMINI_3G</v>
          </cell>
          <cell r="H656" t="str">
            <v>Greenfield</v>
          </cell>
          <cell r="I656">
            <v>40</v>
          </cell>
          <cell r="J656" t="str">
            <v>Indoor</v>
          </cell>
          <cell r="K656">
            <v>24.236490886549291</v>
          </cell>
          <cell r="L656">
            <v>56.346914929553684</v>
          </cell>
          <cell r="M656" t="str">
            <v>AL BATINAH NORTH</v>
          </cell>
          <cell r="N656" t="str">
            <v>SOHAR</v>
          </cell>
          <cell r="O656" t="str">
            <v>Al Gel</v>
          </cell>
        </row>
        <row r="657">
          <cell r="D657" t="str">
            <v>U0056</v>
          </cell>
          <cell r="E657" t="str">
            <v>OMDH1178</v>
          </cell>
          <cell r="F657" t="str">
            <v>No</v>
          </cell>
          <cell r="G657" t="str">
            <v>AL_SAFEER_3G</v>
          </cell>
          <cell r="H657" t="str">
            <v>Rooftop</v>
          </cell>
          <cell r="I657">
            <v>6</v>
          </cell>
          <cell r="J657" t="str">
            <v>Indoor</v>
          </cell>
          <cell r="K657">
            <v>24.254169999999998</v>
          </cell>
          <cell r="L657">
            <v>55.769300000000001</v>
          </cell>
          <cell r="M657" t="str">
            <v>BURAIMI</v>
          </cell>
          <cell r="N657" t="str">
            <v>BURAIMI</v>
          </cell>
          <cell r="O657" t="str">
            <v>Buraimi</v>
          </cell>
        </row>
        <row r="658">
          <cell r="D658" t="str">
            <v>U0406</v>
          </cell>
          <cell r="E658" t="str">
            <v>OMDH0473</v>
          </cell>
          <cell r="F658" t="str">
            <v>No</v>
          </cell>
          <cell r="G658" t="str">
            <v>Al_UBAILAH_MINI_U900</v>
          </cell>
          <cell r="H658" t="str">
            <v>Greenfield</v>
          </cell>
          <cell r="I658">
            <v>30</v>
          </cell>
          <cell r="J658" t="str">
            <v>Indoor</v>
          </cell>
          <cell r="K658">
            <v>24.214013999999999</v>
          </cell>
          <cell r="L658">
            <v>56.176551000000003</v>
          </cell>
          <cell r="M658" t="str">
            <v>BURAIMI</v>
          </cell>
          <cell r="N658" t="str">
            <v>BURAIMI</v>
          </cell>
          <cell r="O658" t="str">
            <v>Al Ubailah</v>
          </cell>
        </row>
        <row r="659">
          <cell r="D659" t="str">
            <v>U0041</v>
          </cell>
          <cell r="E659" t="str">
            <v>OMDH2639</v>
          </cell>
          <cell r="F659" t="str">
            <v>No</v>
          </cell>
          <cell r="G659" t="str">
            <v>BuraimAin_3G</v>
          </cell>
          <cell r="H659" t="str">
            <v>Rooftop</v>
          </cell>
          <cell r="I659">
            <v>6</v>
          </cell>
          <cell r="J659" t="str">
            <v>Indoor</v>
          </cell>
          <cell r="K659">
            <v>24.234389</v>
          </cell>
          <cell r="L659">
            <v>55.770665999999999</v>
          </cell>
          <cell r="M659" t="str">
            <v>BURAIMI</v>
          </cell>
          <cell r="N659" t="str">
            <v>BURAIMI</v>
          </cell>
          <cell r="O659" t="str">
            <v>Buraimi</v>
          </cell>
        </row>
        <row r="660">
          <cell r="D660" t="str">
            <v>U0088</v>
          </cell>
          <cell r="E660" t="str">
            <v>OMDH1550</v>
          </cell>
          <cell r="F660" t="str">
            <v>No</v>
          </cell>
          <cell r="G660" t="str">
            <v>Buraimi_industrial_New2_3G</v>
          </cell>
          <cell r="H660" t="str">
            <v>Greenfield</v>
          </cell>
          <cell r="I660">
            <v>30</v>
          </cell>
          <cell r="J660" t="str">
            <v>Indoor</v>
          </cell>
          <cell r="K660">
            <v>24.284206999999999</v>
          </cell>
          <cell r="L660">
            <v>55.836798000000002</v>
          </cell>
          <cell r="M660" t="str">
            <v>BURAIMI</v>
          </cell>
          <cell r="N660" t="str">
            <v>BURAIMI</v>
          </cell>
          <cell r="O660" t="str">
            <v>Buraimi Industrial</v>
          </cell>
        </row>
        <row r="661">
          <cell r="D661" t="str">
            <v>U0418</v>
          </cell>
          <cell r="E661" t="str">
            <v>OMDH0474</v>
          </cell>
          <cell r="F661" t="str">
            <v>No</v>
          </cell>
          <cell r="G661" t="str">
            <v>Buraimi_New_2_3G</v>
          </cell>
          <cell r="H661" t="str">
            <v>Greenfield</v>
          </cell>
          <cell r="I661">
            <v>35</v>
          </cell>
          <cell r="J661" t="str">
            <v>Indoor</v>
          </cell>
          <cell r="K661">
            <v>24.226924</v>
          </cell>
          <cell r="L661">
            <v>55.886550999999997</v>
          </cell>
          <cell r="M661" t="str">
            <v>BURAIMI</v>
          </cell>
          <cell r="N661" t="str">
            <v>BURAIMI</v>
          </cell>
          <cell r="O661" t="str">
            <v>Buraimi</v>
          </cell>
        </row>
        <row r="662">
          <cell r="D662" t="str">
            <v>U0422</v>
          </cell>
          <cell r="E662" t="str">
            <v>OMDH3006</v>
          </cell>
          <cell r="F662" t="str">
            <v>No</v>
          </cell>
          <cell r="G662" t="str">
            <v>BURAIMI_ROP_3G</v>
          </cell>
          <cell r="H662" t="str">
            <v>Rooftop</v>
          </cell>
          <cell r="I662">
            <v>6</v>
          </cell>
          <cell r="J662" t="str">
            <v>Indoor</v>
          </cell>
          <cell r="K662" t="str">
            <v>24.2488248</v>
          </cell>
          <cell r="L662" t="str">
            <v>56.0405021</v>
          </cell>
          <cell r="M662" t="str">
            <v>BURAIMI</v>
          </cell>
          <cell r="N662" t="str">
            <v>MAHADAH</v>
          </cell>
          <cell r="O662" t="str">
            <v>Khatwa</v>
          </cell>
        </row>
        <row r="663">
          <cell r="D663" t="str">
            <v>U0044</v>
          </cell>
          <cell r="E663" t="str">
            <v>OMDH1551</v>
          </cell>
          <cell r="F663" t="str">
            <v>No</v>
          </cell>
          <cell r="G663" t="str">
            <v>BuraimiZarub_3G</v>
          </cell>
          <cell r="H663" t="str">
            <v>Greenfield</v>
          </cell>
          <cell r="I663">
            <v>30</v>
          </cell>
          <cell r="J663" t="str">
            <v>Indoor</v>
          </cell>
          <cell r="K663">
            <v>24.239090000000001</v>
          </cell>
          <cell r="L663">
            <v>55.875700000000002</v>
          </cell>
          <cell r="M663" t="str">
            <v>BURAIMI</v>
          </cell>
          <cell r="N663" t="str">
            <v>BURAIMI</v>
          </cell>
          <cell r="O663" t="str">
            <v>Buraimi</v>
          </cell>
        </row>
        <row r="664">
          <cell r="D664" t="str">
            <v>U0090</v>
          </cell>
          <cell r="E664" t="str">
            <v>OMDH2311</v>
          </cell>
          <cell r="F664" t="str">
            <v>No</v>
          </cell>
          <cell r="G664" t="str">
            <v>BuramiMahda_3G</v>
          </cell>
          <cell r="H664" t="str">
            <v>Greenfield</v>
          </cell>
          <cell r="I664">
            <v>30</v>
          </cell>
          <cell r="J664" t="str">
            <v>Indoor</v>
          </cell>
          <cell r="K664">
            <v>24.314527999999999</v>
          </cell>
          <cell r="L664">
            <v>55.828561999999998</v>
          </cell>
          <cell r="M664" t="str">
            <v>BURAIMI</v>
          </cell>
          <cell r="N664" t="str">
            <v>BURAIMI</v>
          </cell>
          <cell r="O664" t="str">
            <v>Buraimi Mahada Road</v>
          </cell>
        </row>
        <row r="665">
          <cell r="D665" t="str">
            <v>U0067</v>
          </cell>
          <cell r="E665" t="str">
            <v>OMDH0841</v>
          </cell>
          <cell r="F665" t="str">
            <v>No</v>
          </cell>
          <cell r="G665" t="str">
            <v>BurCollegeMini1_3G</v>
          </cell>
          <cell r="H665" t="str">
            <v>Rooftop</v>
          </cell>
          <cell r="I665">
            <v>6</v>
          </cell>
          <cell r="J665" t="str">
            <v>Indoor</v>
          </cell>
          <cell r="K665">
            <v>24.26605</v>
          </cell>
          <cell r="L665">
            <v>55.782870000000003</v>
          </cell>
          <cell r="M665" t="str">
            <v>BURAIMI</v>
          </cell>
          <cell r="N665" t="str">
            <v>BURAIMI</v>
          </cell>
          <cell r="O665" t="str">
            <v>Buraimi</v>
          </cell>
        </row>
        <row r="666">
          <cell r="D666" t="str">
            <v>B0427</v>
          </cell>
          <cell r="E666" t="str">
            <v>OMBN1192</v>
          </cell>
          <cell r="F666" t="str">
            <v>No</v>
          </cell>
          <cell r="G666" t="str">
            <v>BurimiComp3_3G</v>
          </cell>
          <cell r="H666" t="str">
            <v>Greenfield</v>
          </cell>
          <cell r="I666">
            <v>9</v>
          </cell>
          <cell r="J666" t="str">
            <v>Outdoor</v>
          </cell>
          <cell r="K666">
            <v>24.222155000000001</v>
          </cell>
          <cell r="L666">
            <v>56.316752000000001</v>
          </cell>
          <cell r="M666" t="str">
            <v>AL BATINAH NORTH</v>
          </cell>
          <cell r="N666" t="str">
            <v>SOHAR</v>
          </cell>
          <cell r="O666" t="str">
            <v>Sahban</v>
          </cell>
        </row>
        <row r="667">
          <cell r="D667" t="str">
            <v>U0066</v>
          </cell>
          <cell r="E667" t="str">
            <v>OMDH2312</v>
          </cell>
          <cell r="F667" t="str">
            <v>No</v>
          </cell>
          <cell r="G667" t="str">
            <v>BurKhadraMini_3G</v>
          </cell>
          <cell r="H667" t="str">
            <v>Rooftop</v>
          </cell>
          <cell r="I667">
            <v>6</v>
          </cell>
          <cell r="J667" t="str">
            <v>Outdoor</v>
          </cell>
          <cell r="K667">
            <v>24.2654</v>
          </cell>
          <cell r="L667">
            <v>55.787559999999999</v>
          </cell>
          <cell r="M667" t="str">
            <v>BURAIMI</v>
          </cell>
          <cell r="N667" t="str">
            <v>BURAIMI</v>
          </cell>
          <cell r="O667" t="str">
            <v>Buraimi</v>
          </cell>
        </row>
        <row r="668">
          <cell r="D668" t="str">
            <v>U0062</v>
          </cell>
          <cell r="E668" t="str">
            <v>OMDH0842</v>
          </cell>
          <cell r="F668" t="str">
            <v>No</v>
          </cell>
          <cell r="G668" t="str">
            <v>BurMOI_3G</v>
          </cell>
          <cell r="H668" t="str">
            <v>Rooftop</v>
          </cell>
          <cell r="I668">
            <v>6</v>
          </cell>
          <cell r="J668" t="str">
            <v>Indoor</v>
          </cell>
          <cell r="K668">
            <v>24.259153999999999</v>
          </cell>
          <cell r="L668">
            <v>55.771659</v>
          </cell>
          <cell r="M668" t="str">
            <v>BURAIMI</v>
          </cell>
          <cell r="N668" t="str">
            <v>BURAIMI</v>
          </cell>
          <cell r="O668" t="str">
            <v>Buraimi</v>
          </cell>
        </row>
        <row r="669">
          <cell r="D669" t="str">
            <v>U0035</v>
          </cell>
          <cell r="E669" t="str">
            <v>OMDH1193</v>
          </cell>
          <cell r="F669" t="str">
            <v>No</v>
          </cell>
          <cell r="G669" t="str">
            <v>Guraifa_3G</v>
          </cell>
          <cell r="H669" t="str">
            <v>Greenfield</v>
          </cell>
          <cell r="I669">
            <v>20</v>
          </cell>
          <cell r="J669" t="str">
            <v>Indoor</v>
          </cell>
          <cell r="K669">
            <v>24.222678999999999</v>
          </cell>
          <cell r="L669">
            <v>55.801479</v>
          </cell>
          <cell r="M669" t="str">
            <v>BURAIMI</v>
          </cell>
          <cell r="N669" t="str">
            <v>BURAIMI</v>
          </cell>
          <cell r="O669" t="str">
            <v>Buraimi</v>
          </cell>
        </row>
        <row r="670">
          <cell r="D670" t="str">
            <v>U0038</v>
          </cell>
          <cell r="E670" t="str">
            <v>OMDH1563</v>
          </cell>
          <cell r="F670" t="str">
            <v>No</v>
          </cell>
          <cell r="G670" t="str">
            <v>Hamasa_1_3G</v>
          </cell>
          <cell r="H670" t="str">
            <v>Greenfield</v>
          </cell>
          <cell r="I670">
            <v>20</v>
          </cell>
          <cell r="J670" t="str">
            <v>Indoor</v>
          </cell>
          <cell r="K670">
            <v>24.233640999999999</v>
          </cell>
          <cell r="L670">
            <v>55.761797999999999</v>
          </cell>
          <cell r="M670" t="str">
            <v>BURAIMI</v>
          </cell>
          <cell r="N670" t="str">
            <v>BURAIMI</v>
          </cell>
          <cell r="O670" t="str">
            <v>Buraimi</v>
          </cell>
        </row>
        <row r="671">
          <cell r="D671" t="str">
            <v>U0043</v>
          </cell>
          <cell r="E671" t="str">
            <v>OMDH2656</v>
          </cell>
          <cell r="F671" t="str">
            <v>No</v>
          </cell>
          <cell r="G671" t="str">
            <v>HAMASA_2_3G</v>
          </cell>
          <cell r="H671" t="str">
            <v>Greenfield</v>
          </cell>
          <cell r="I671">
            <v>20</v>
          </cell>
          <cell r="J671" t="str">
            <v>Indoor</v>
          </cell>
          <cell r="K671">
            <v>24.237365</v>
          </cell>
          <cell r="L671">
            <v>55.755344999999998</v>
          </cell>
          <cell r="M671" t="str">
            <v>BURAIMI</v>
          </cell>
          <cell r="N671" t="str">
            <v>BURAIMI</v>
          </cell>
          <cell r="O671" t="str">
            <v>Buraimi</v>
          </cell>
        </row>
        <row r="672">
          <cell r="D672" t="str">
            <v>U0045</v>
          </cell>
          <cell r="E672" t="str">
            <v>OMDH0488</v>
          </cell>
          <cell r="F672" t="str">
            <v>No</v>
          </cell>
          <cell r="G672" t="str">
            <v>HamasahBahwan_3G</v>
          </cell>
          <cell r="H672" t="str">
            <v>Rooftop</v>
          </cell>
          <cell r="I672">
            <v>6</v>
          </cell>
          <cell r="J672" t="str">
            <v>Indoor</v>
          </cell>
          <cell r="K672">
            <v>24.239049999999999</v>
          </cell>
          <cell r="L672">
            <v>55.76811</v>
          </cell>
          <cell r="M672" t="str">
            <v>BURAIMI</v>
          </cell>
          <cell r="N672" t="str">
            <v>BURAIMI</v>
          </cell>
          <cell r="O672" t="str">
            <v>Buraimi</v>
          </cell>
        </row>
        <row r="673">
          <cell r="D673" t="str">
            <v>U0061</v>
          </cell>
          <cell r="E673" t="str">
            <v>OMDH0129</v>
          </cell>
          <cell r="F673" t="str">
            <v>No</v>
          </cell>
          <cell r="G673" t="str">
            <v>HAMASH_BORDER_3G</v>
          </cell>
          <cell r="H673" t="str">
            <v>Rooftop</v>
          </cell>
          <cell r="I673">
            <v>8</v>
          </cell>
          <cell r="J673" t="str">
            <v>Indoor</v>
          </cell>
          <cell r="K673">
            <v>24.259889999999999</v>
          </cell>
          <cell r="L673">
            <v>55.763350000000003</v>
          </cell>
          <cell r="M673" t="str">
            <v>BURAIMI</v>
          </cell>
          <cell r="N673" t="str">
            <v>BURAIMI</v>
          </cell>
          <cell r="O673" t="str">
            <v>Buraimi</v>
          </cell>
        </row>
        <row r="674">
          <cell r="D674" t="str">
            <v>U0014</v>
          </cell>
          <cell r="E674" t="str">
            <v>OMDH1564</v>
          </cell>
          <cell r="F674" t="str">
            <v>No</v>
          </cell>
          <cell r="G674" t="str">
            <v>Humaida_3G</v>
          </cell>
          <cell r="H674" t="str">
            <v>Greenfield</v>
          </cell>
          <cell r="I674">
            <v>30</v>
          </cell>
          <cell r="J674" t="str">
            <v>Indoor</v>
          </cell>
          <cell r="K674">
            <v>24.253</v>
          </cell>
          <cell r="L674">
            <v>56.099690000000002</v>
          </cell>
          <cell r="M674" t="str">
            <v>BURAIMI</v>
          </cell>
          <cell r="N674" t="str">
            <v>MAHADAH</v>
          </cell>
          <cell r="O674" t="str">
            <v>Huamida</v>
          </cell>
        </row>
        <row r="675">
          <cell r="D675" t="str">
            <v>U0002</v>
          </cell>
          <cell r="E675" t="str">
            <v>OMDH2313</v>
          </cell>
          <cell r="F675" t="str">
            <v>Yes</v>
          </cell>
          <cell r="G675" t="str">
            <v>Khadra Exchange_3G</v>
          </cell>
          <cell r="H675" t="str">
            <v>Greenfield</v>
          </cell>
          <cell r="I675">
            <v>40</v>
          </cell>
          <cell r="J675" t="str">
            <v>Indoor</v>
          </cell>
          <cell r="K675">
            <v>24.275980000000001</v>
          </cell>
          <cell r="L675">
            <v>55.790931999999998</v>
          </cell>
          <cell r="M675" t="str">
            <v>BURAIMI</v>
          </cell>
          <cell r="N675" t="str">
            <v>BURAIMI</v>
          </cell>
          <cell r="O675" t="str">
            <v>Buraimi</v>
          </cell>
        </row>
        <row r="676">
          <cell r="D676" t="str">
            <v>U0063</v>
          </cell>
          <cell r="E676" t="str">
            <v>OMDH1565</v>
          </cell>
          <cell r="F676" t="str">
            <v>No</v>
          </cell>
          <cell r="G676" t="str">
            <v>Khadra_School_Mini_3G</v>
          </cell>
          <cell r="H676" t="str">
            <v>Rooftop</v>
          </cell>
          <cell r="I676">
            <v>6</v>
          </cell>
          <cell r="J676" t="str">
            <v>Outdoor</v>
          </cell>
          <cell r="K676">
            <v>24.260983</v>
          </cell>
          <cell r="L676">
            <v>55.790728000000001</v>
          </cell>
          <cell r="M676" t="str">
            <v>BURAIMI</v>
          </cell>
          <cell r="N676" t="str">
            <v>BURAIMI</v>
          </cell>
          <cell r="O676" t="str">
            <v>Buraimi</v>
          </cell>
        </row>
        <row r="677">
          <cell r="D677" t="str">
            <v>U0015</v>
          </cell>
          <cell r="E677" t="str">
            <v>OMDH1566</v>
          </cell>
          <cell r="F677" t="str">
            <v>No</v>
          </cell>
          <cell r="G677" t="str">
            <v>KhatwaShabia_3G</v>
          </cell>
          <cell r="H677" t="str">
            <v>Greenfield</v>
          </cell>
          <cell r="I677">
            <v>22</v>
          </cell>
          <cell r="J677" t="str">
            <v>Indoor</v>
          </cell>
          <cell r="K677">
            <v>24.315331</v>
          </cell>
          <cell r="L677">
            <v>56.100133</v>
          </cell>
          <cell r="M677" t="str">
            <v>BURAIMI</v>
          </cell>
          <cell r="N677" t="str">
            <v>MAHADAH</v>
          </cell>
          <cell r="O677" t="str">
            <v>Khatwa</v>
          </cell>
        </row>
        <row r="678">
          <cell r="D678" t="str">
            <v>U0412</v>
          </cell>
          <cell r="E678" t="str">
            <v>OMDH2314</v>
          </cell>
          <cell r="F678" t="str">
            <v>No</v>
          </cell>
          <cell r="G678" t="str">
            <v>Kitnah_3G</v>
          </cell>
          <cell r="H678" t="str">
            <v>Greenfield</v>
          </cell>
          <cell r="I678">
            <v>40</v>
          </cell>
          <cell r="J678" t="str">
            <v>Indoor</v>
          </cell>
          <cell r="K678">
            <v>24.131599999999999</v>
          </cell>
          <cell r="L678">
            <v>56.214686</v>
          </cell>
          <cell r="M678" t="str">
            <v>BURAIMI</v>
          </cell>
          <cell r="N678" t="str">
            <v>BURAIMI</v>
          </cell>
          <cell r="O678" t="str">
            <v>Kitnah</v>
          </cell>
        </row>
        <row r="679">
          <cell r="D679" t="str">
            <v>U0419</v>
          </cell>
          <cell r="E679" t="str">
            <v>OMDH1194</v>
          </cell>
          <cell r="F679" t="str">
            <v>No</v>
          </cell>
          <cell r="G679" t="str">
            <v>Mahadha_Road_3G</v>
          </cell>
          <cell r="H679" t="str">
            <v>Greenfield</v>
          </cell>
          <cell r="I679">
            <v>30</v>
          </cell>
          <cell r="J679" t="str">
            <v>Indoor</v>
          </cell>
          <cell r="K679">
            <v>24.369199999999999</v>
          </cell>
          <cell r="L679">
            <v>55.892969999999998</v>
          </cell>
          <cell r="M679" t="str">
            <v>BURAIMI</v>
          </cell>
          <cell r="N679" t="str">
            <v>MAHADAH</v>
          </cell>
          <cell r="O679" t="str">
            <v>Buraimi Mahada Road</v>
          </cell>
        </row>
        <row r="680">
          <cell r="D680" t="str">
            <v>U0057</v>
          </cell>
          <cell r="E680" t="str">
            <v>OMDH1940</v>
          </cell>
          <cell r="F680" t="str">
            <v>No</v>
          </cell>
          <cell r="G680" t="str">
            <v>OmantelMini_3G</v>
          </cell>
          <cell r="H680" t="str">
            <v>Rooftop</v>
          </cell>
          <cell r="I680">
            <v>6</v>
          </cell>
          <cell r="J680" t="str">
            <v>Outdoor</v>
          </cell>
          <cell r="K680">
            <v>24.254246999999999</v>
          </cell>
          <cell r="L680">
            <v>55.798448</v>
          </cell>
          <cell r="M680" t="str">
            <v>BURAIMI</v>
          </cell>
          <cell r="N680" t="str">
            <v>BURAIMI</v>
          </cell>
          <cell r="O680" t="str">
            <v>Buraimi</v>
          </cell>
        </row>
        <row r="681">
          <cell r="D681" t="str">
            <v>U0011</v>
          </cell>
          <cell r="E681" t="str">
            <v>OMDH0489</v>
          </cell>
          <cell r="F681" t="str">
            <v>No</v>
          </cell>
          <cell r="G681" t="str">
            <v>RABI_3G</v>
          </cell>
          <cell r="H681" t="str">
            <v>Greenfield</v>
          </cell>
          <cell r="I681">
            <v>30</v>
          </cell>
          <cell r="J681" t="str">
            <v>Indoor</v>
          </cell>
          <cell r="K681">
            <v>24.208438999999998</v>
          </cell>
          <cell r="L681">
            <v>56.240262999999999</v>
          </cell>
          <cell r="M681" t="str">
            <v>BURAIMI</v>
          </cell>
          <cell r="N681" t="str">
            <v>BURAIMI</v>
          </cell>
          <cell r="O681" t="str">
            <v>Rabi</v>
          </cell>
        </row>
        <row r="682">
          <cell r="D682" t="str">
            <v>U0047</v>
          </cell>
          <cell r="E682" t="str">
            <v>OMDH2658</v>
          </cell>
          <cell r="F682" t="str">
            <v>No</v>
          </cell>
          <cell r="G682" t="str">
            <v>RedResturant_3G</v>
          </cell>
          <cell r="H682" t="str">
            <v>Rooftop</v>
          </cell>
          <cell r="I682">
            <v>6</v>
          </cell>
          <cell r="J682" t="str">
            <v>Indoor</v>
          </cell>
          <cell r="K682">
            <v>24.240245999999999</v>
          </cell>
          <cell r="L682">
            <v>55.775475</v>
          </cell>
          <cell r="M682" t="str">
            <v>BURAIMI</v>
          </cell>
          <cell r="N682" t="str">
            <v>BURAIMI</v>
          </cell>
          <cell r="O682" t="str">
            <v>Buraimi</v>
          </cell>
        </row>
        <row r="683">
          <cell r="D683" t="str">
            <v>U0039</v>
          </cell>
          <cell r="E683" t="str">
            <v>OMDH1567</v>
          </cell>
          <cell r="F683" t="str">
            <v>No</v>
          </cell>
          <cell r="G683" t="str">
            <v>RedResturant_Mini_3G</v>
          </cell>
          <cell r="H683" t="str">
            <v>Rooftop</v>
          </cell>
          <cell r="I683">
            <v>6</v>
          </cell>
          <cell r="J683" t="str">
            <v>Indoor</v>
          </cell>
          <cell r="K683">
            <v>24.234092</v>
          </cell>
          <cell r="L683">
            <v>55.783189999999998</v>
          </cell>
          <cell r="M683" t="str">
            <v>BURAIMI</v>
          </cell>
          <cell r="N683" t="str">
            <v>BURAIMI</v>
          </cell>
          <cell r="O683" t="str">
            <v>Buraimi</v>
          </cell>
        </row>
        <row r="684">
          <cell r="D684" t="str">
            <v>U0091</v>
          </cell>
          <cell r="E684" t="str">
            <v>OMDH2315</v>
          </cell>
          <cell r="F684" t="str">
            <v>No</v>
          </cell>
          <cell r="G684" t="str">
            <v>REMAL_MAIN_CAMP_3G</v>
          </cell>
          <cell r="H684" t="str">
            <v>Greenfield</v>
          </cell>
          <cell r="I684">
            <v>20</v>
          </cell>
          <cell r="J684" t="str">
            <v>Indoor</v>
          </cell>
          <cell r="K684">
            <v>24.379639000000001</v>
          </cell>
          <cell r="L684">
            <v>55.905020999999998</v>
          </cell>
          <cell r="M684" t="str">
            <v>BURAIMI</v>
          </cell>
          <cell r="N684" t="str">
            <v>MAHADAH</v>
          </cell>
          <cell r="O684" t="str">
            <v>Buraimi Mahada Road</v>
          </cell>
        </row>
        <row r="685">
          <cell r="D685" t="str">
            <v>U0034</v>
          </cell>
          <cell r="E685" t="str">
            <v>OMDH2985</v>
          </cell>
          <cell r="F685" t="str">
            <v>No</v>
          </cell>
          <cell r="G685" t="str">
            <v>WADI_ALJEZI_ROP_3G</v>
          </cell>
          <cell r="H685" t="str">
            <v>Greenfield</v>
          </cell>
          <cell r="I685">
            <v>6</v>
          </cell>
          <cell r="J685" t="str">
            <v>Indoor</v>
          </cell>
          <cell r="K685" t="str">
            <v>24.2053215</v>
          </cell>
          <cell r="L685" t="str">
            <v>56.2240705</v>
          </cell>
          <cell r="M685" t="str">
            <v>BURAIMI</v>
          </cell>
          <cell r="N685" t="str">
            <v>BURAIMI</v>
          </cell>
          <cell r="O685" t="str">
            <v>Wadi Al Jezi</v>
          </cell>
        </row>
        <row r="686">
          <cell r="D686" t="str">
            <v>U0085</v>
          </cell>
          <cell r="E686" t="str">
            <v>OMDH2659</v>
          </cell>
          <cell r="F686" t="str">
            <v>No</v>
          </cell>
          <cell r="G686" t="str">
            <v>ZARUB_3G</v>
          </cell>
          <cell r="H686" t="str">
            <v>Greenfield</v>
          </cell>
          <cell r="I686">
            <v>30</v>
          </cell>
          <cell r="J686" t="str">
            <v>Indoor</v>
          </cell>
          <cell r="K686">
            <v>24.241289999999999</v>
          </cell>
          <cell r="L686">
            <v>55.968339999999998</v>
          </cell>
          <cell r="M686" t="str">
            <v>BURAIMI</v>
          </cell>
          <cell r="N686" t="str">
            <v>BURAIMI</v>
          </cell>
          <cell r="O686" t="str">
            <v>Zarub</v>
          </cell>
        </row>
        <row r="687">
          <cell r="D687" t="str">
            <v>D0664</v>
          </cell>
          <cell r="E687" t="str">
            <v>OMJA0490</v>
          </cell>
          <cell r="F687" t="str">
            <v>No</v>
          </cell>
          <cell r="G687" t="str">
            <v>031460_TUSNAT</v>
          </cell>
          <cell r="H687" t="str">
            <v>Greenfield</v>
          </cell>
          <cell r="I687">
            <v>45</v>
          </cell>
          <cell r="J687" t="str">
            <v>Indoor</v>
          </cell>
          <cell r="K687">
            <v>17.535</v>
          </cell>
          <cell r="L687">
            <v>52.784999999999997</v>
          </cell>
          <cell r="M687" t="str">
            <v>DHOFAR</v>
          </cell>
          <cell r="N687" t="str">
            <v>AL MAZYUNAH</v>
          </cell>
          <cell r="O687" t="str">
            <v>Mazyunah</v>
          </cell>
        </row>
        <row r="688">
          <cell r="D688" t="str">
            <v>D0641</v>
          </cell>
          <cell r="E688" t="str">
            <v>OMJA0130</v>
          </cell>
          <cell r="F688" t="str">
            <v>No</v>
          </cell>
          <cell r="G688" t="str">
            <v xml:space="preserve">036040_THUMRAIT_LD02 </v>
          </cell>
          <cell r="H688" t="str">
            <v>Greenfield</v>
          </cell>
          <cell r="I688">
            <v>149</v>
          </cell>
          <cell r="J688" t="str">
            <v>Indoor</v>
          </cell>
          <cell r="K688">
            <v>17.645097</v>
          </cell>
          <cell r="L688">
            <v>53.967368</v>
          </cell>
          <cell r="M688" t="str">
            <v>DHOFAR</v>
          </cell>
          <cell r="N688" t="str">
            <v>THUMRAYT</v>
          </cell>
          <cell r="O688" t="str">
            <v>Thumrait</v>
          </cell>
        </row>
        <row r="689">
          <cell r="D689" t="str">
            <v>D0635</v>
          </cell>
          <cell r="E689" t="str">
            <v>OMJA1568</v>
          </cell>
          <cell r="F689" t="str">
            <v>No</v>
          </cell>
          <cell r="G689" t="str">
            <v>036580_THUMRAIT_RD1</v>
          </cell>
          <cell r="H689" t="str">
            <v>Greenfield</v>
          </cell>
          <cell r="I689">
            <v>20</v>
          </cell>
          <cell r="J689" t="str">
            <v>Indoor</v>
          </cell>
          <cell r="K689">
            <v>17.145410999999999</v>
          </cell>
          <cell r="L689">
            <v>54.127696999999998</v>
          </cell>
          <cell r="M689" t="str">
            <v>DHOFAR</v>
          </cell>
          <cell r="N689" t="str">
            <v>SALALAH</v>
          </cell>
          <cell r="O689" t="str">
            <v>Salalah</v>
          </cell>
        </row>
        <row r="690">
          <cell r="D690" t="str">
            <v>D0634</v>
          </cell>
          <cell r="E690" t="str">
            <v>OMJA0491</v>
          </cell>
          <cell r="F690" t="str">
            <v>No</v>
          </cell>
          <cell r="G690" t="str">
            <v>036590_THUMRAIT_RD2</v>
          </cell>
          <cell r="H690" t="str">
            <v>Greenfield</v>
          </cell>
          <cell r="I690">
            <v>25</v>
          </cell>
          <cell r="J690" t="str">
            <v>Indoor</v>
          </cell>
          <cell r="K690">
            <v>17.288658999999999</v>
          </cell>
          <cell r="L690">
            <v>54.089725000000001</v>
          </cell>
          <cell r="M690" t="str">
            <v>DHOFAR</v>
          </cell>
          <cell r="N690" t="str">
            <v>THUMRAYT</v>
          </cell>
          <cell r="O690" t="str">
            <v>Thumrait</v>
          </cell>
        </row>
        <row r="691">
          <cell r="D691" t="str">
            <v>D0323</v>
          </cell>
          <cell r="E691" t="str">
            <v>OMJA2957</v>
          </cell>
          <cell r="F691" t="str">
            <v>No</v>
          </cell>
          <cell r="G691" t="str">
            <v>330263_RAFO_THUMRAIT2</v>
          </cell>
          <cell r="H691" t="str">
            <v>Greenfield</v>
          </cell>
          <cell r="I691">
            <v>35</v>
          </cell>
          <cell r="J691" t="str">
            <v>Not available</v>
          </cell>
          <cell r="K691">
            <v>17.672999000000001</v>
          </cell>
          <cell r="L691">
            <v>54.030465999999997</v>
          </cell>
          <cell r="M691" t="str">
            <v>DHOFAR</v>
          </cell>
          <cell r="N691" t="str">
            <v>THUMRAYT</v>
          </cell>
          <cell r="O691" t="str">
            <v>Thumrait</v>
          </cell>
        </row>
        <row r="692">
          <cell r="D692" t="str">
            <v>D0232</v>
          </cell>
          <cell r="E692" t="str">
            <v>OMJA1195</v>
          </cell>
          <cell r="F692" t="str">
            <v>No</v>
          </cell>
          <cell r="G692" t="str">
            <v>330763_SAADAH_NORTH3</v>
          </cell>
          <cell r="H692" t="str">
            <v>Rooftop</v>
          </cell>
          <cell r="I692">
            <v>12.5</v>
          </cell>
          <cell r="J692" t="str">
            <v>Indoor</v>
          </cell>
          <cell r="K692">
            <v>17.09516</v>
          </cell>
          <cell r="L692">
            <v>54.156889999999997</v>
          </cell>
          <cell r="M692" t="str">
            <v>DHOFAR</v>
          </cell>
          <cell r="N692" t="str">
            <v>SALALAH</v>
          </cell>
          <cell r="O692" t="str">
            <v>Salalah</v>
          </cell>
        </row>
        <row r="693">
          <cell r="D693" t="str">
            <v>D0267</v>
          </cell>
          <cell r="E693" t="str">
            <v>OMJA0492</v>
          </cell>
          <cell r="F693" t="str">
            <v>No</v>
          </cell>
          <cell r="G693" t="str">
            <v>330993_ANDAAT</v>
          </cell>
          <cell r="H693" t="str">
            <v>Greenfield</v>
          </cell>
          <cell r="I693">
            <v>30</v>
          </cell>
          <cell r="J693" t="str">
            <v>Indoor</v>
          </cell>
          <cell r="K693">
            <v>17.375</v>
          </cell>
          <cell r="L693">
            <v>52.878912</v>
          </cell>
          <cell r="M693" t="str">
            <v>DHOFAR</v>
          </cell>
          <cell r="N693" t="str">
            <v>AL MAZYUNAH</v>
          </cell>
          <cell r="O693" t="str">
            <v>Mazyunah</v>
          </cell>
        </row>
        <row r="694">
          <cell r="D694" t="str">
            <v>D0319</v>
          </cell>
          <cell r="E694" t="str">
            <v>OMJA0843</v>
          </cell>
          <cell r="F694" t="str">
            <v>Yes</v>
          </cell>
          <cell r="G694" t="str">
            <v>336053_THUMRAIT_EXCH_3G</v>
          </cell>
          <cell r="H694" t="str">
            <v>Greenfield</v>
          </cell>
          <cell r="I694">
            <v>65.099999999999994</v>
          </cell>
          <cell r="J694" t="str">
            <v>Indoor</v>
          </cell>
          <cell r="K694">
            <v>17.617599999999999</v>
          </cell>
          <cell r="L694">
            <v>54.046700000000001</v>
          </cell>
          <cell r="M694" t="str">
            <v>DHOFAR</v>
          </cell>
          <cell r="N694" t="str">
            <v>THUMRAYT</v>
          </cell>
          <cell r="O694" t="str">
            <v>Thumrait</v>
          </cell>
        </row>
        <row r="695">
          <cell r="D695" t="str">
            <v>D0011</v>
          </cell>
          <cell r="E695" t="str">
            <v>OMJA0493</v>
          </cell>
          <cell r="F695" t="str">
            <v>Yes</v>
          </cell>
          <cell r="G695" t="str">
            <v>336063_QRN_HAIRETTI_3G</v>
          </cell>
          <cell r="H695" t="str">
            <v>Greenfield</v>
          </cell>
          <cell r="I695">
            <v>60</v>
          </cell>
          <cell r="J695" t="str">
            <v>Indoor</v>
          </cell>
          <cell r="K695">
            <v>17.254169999999998</v>
          </cell>
          <cell r="L695">
            <v>54.09019</v>
          </cell>
          <cell r="M695" t="str">
            <v>DHOFAR</v>
          </cell>
          <cell r="N695" t="str">
            <v>SALALAH</v>
          </cell>
          <cell r="O695" t="str">
            <v>Hairetti</v>
          </cell>
        </row>
        <row r="696">
          <cell r="D696" t="str">
            <v>D0249</v>
          </cell>
          <cell r="E696" t="str">
            <v>OMJA1569</v>
          </cell>
          <cell r="F696" t="str">
            <v>No</v>
          </cell>
          <cell r="G696" t="str">
            <v>336133_AIN_RAZAT</v>
          </cell>
          <cell r="H696" t="str">
            <v>Greenfield</v>
          </cell>
          <cell r="I696">
            <v>25</v>
          </cell>
          <cell r="J696" t="str">
            <v>Indoor</v>
          </cell>
          <cell r="K696">
            <v>17.125360000000001</v>
          </cell>
          <cell r="L696">
            <v>54.230640000000001</v>
          </cell>
          <cell r="M696" t="str">
            <v>DHOFAR</v>
          </cell>
          <cell r="N696" t="str">
            <v>SALALAH</v>
          </cell>
          <cell r="O696" t="str">
            <v>Salalah</v>
          </cell>
        </row>
        <row r="697">
          <cell r="D697" t="str">
            <v>D0248</v>
          </cell>
          <cell r="E697" t="str">
            <v>OMJA0131</v>
          </cell>
          <cell r="F697" t="str">
            <v>No</v>
          </cell>
          <cell r="G697" t="str">
            <v>336163_WATER_PUMP</v>
          </cell>
          <cell r="H697" t="str">
            <v>Greenfield</v>
          </cell>
          <cell r="I697">
            <v>40</v>
          </cell>
          <cell r="J697" t="str">
            <v>Indoor</v>
          </cell>
          <cell r="K697">
            <v>17.12416</v>
          </cell>
          <cell r="L697">
            <v>54.149749999999997</v>
          </cell>
          <cell r="M697" t="str">
            <v>DHOFAR</v>
          </cell>
          <cell r="N697" t="str">
            <v>SALALAH</v>
          </cell>
          <cell r="O697" t="str">
            <v>Sahalnoot</v>
          </cell>
        </row>
        <row r="698">
          <cell r="D698" t="str">
            <v>D0265</v>
          </cell>
          <cell r="E698" t="str">
            <v>OMJA0844</v>
          </cell>
          <cell r="F698" t="str">
            <v>No</v>
          </cell>
          <cell r="G698" t="str">
            <v>336183_ZEEK_SSF_3G</v>
          </cell>
          <cell r="H698" t="str">
            <v>Greenfield</v>
          </cell>
          <cell r="I698">
            <v>70</v>
          </cell>
          <cell r="J698" t="str">
            <v>Indoor</v>
          </cell>
          <cell r="K698">
            <v>17.270575999999998</v>
          </cell>
          <cell r="L698">
            <v>54.128377999999998</v>
          </cell>
          <cell r="M698" t="str">
            <v>DHOFAR</v>
          </cell>
          <cell r="N698" t="str">
            <v>SALALAH</v>
          </cell>
          <cell r="O698" t="str">
            <v>Zeek</v>
          </cell>
        </row>
        <row r="699">
          <cell r="D699" t="str">
            <v>D0234</v>
          </cell>
          <cell r="E699" t="str">
            <v>OMJA0845</v>
          </cell>
          <cell r="F699" t="str">
            <v>No</v>
          </cell>
          <cell r="G699" t="str">
            <v>336223_RING_RD3</v>
          </cell>
          <cell r="H699" t="str">
            <v>Greenfield</v>
          </cell>
          <cell r="I699">
            <v>35</v>
          </cell>
          <cell r="J699" t="str">
            <v>Indoor</v>
          </cell>
          <cell r="K699">
            <v>17.096720000000001</v>
          </cell>
          <cell r="L699">
            <v>54.150489999999998</v>
          </cell>
          <cell r="M699" t="str">
            <v>DHOFAR</v>
          </cell>
          <cell r="N699" t="str">
            <v>SALALAH</v>
          </cell>
          <cell r="O699" t="str">
            <v>Salalah</v>
          </cell>
        </row>
        <row r="700">
          <cell r="D700" t="str">
            <v>D0256</v>
          </cell>
          <cell r="E700" t="str">
            <v>OMJA1585</v>
          </cell>
          <cell r="F700" t="str">
            <v>No</v>
          </cell>
          <cell r="G700" t="str">
            <v>336283_ALSAAN</v>
          </cell>
          <cell r="H700" t="str">
            <v>Greenfield</v>
          </cell>
          <cell r="I700">
            <v>25</v>
          </cell>
          <cell r="J700" t="str">
            <v>Indoor</v>
          </cell>
          <cell r="K700">
            <v>17.178429999999999</v>
          </cell>
          <cell r="L700">
            <v>54.247990000000001</v>
          </cell>
          <cell r="M700" t="str">
            <v>DHOFAR</v>
          </cell>
          <cell r="N700" t="str">
            <v>TAQAH</v>
          </cell>
          <cell r="O700" t="str">
            <v>Madinat al Haq</v>
          </cell>
        </row>
        <row r="701">
          <cell r="D701" t="str">
            <v>D0260</v>
          </cell>
          <cell r="E701" t="str">
            <v>OMJA1955</v>
          </cell>
          <cell r="F701" t="str">
            <v>No</v>
          </cell>
          <cell r="G701" t="str">
            <v>336303_Hajeef</v>
          </cell>
          <cell r="H701" t="str">
            <v>Greenfield</v>
          </cell>
          <cell r="I701">
            <v>40</v>
          </cell>
          <cell r="J701" t="str">
            <v>Indoor</v>
          </cell>
          <cell r="K701">
            <v>17.23011</v>
          </cell>
          <cell r="L701">
            <v>54.028410000000001</v>
          </cell>
          <cell r="M701" t="str">
            <v>DHOFAR</v>
          </cell>
          <cell r="N701" t="str">
            <v>SALALAH</v>
          </cell>
          <cell r="O701" t="str">
            <v>Salalah</v>
          </cell>
        </row>
        <row r="702">
          <cell r="D702" t="str">
            <v>D0257</v>
          </cell>
          <cell r="E702" t="str">
            <v>OMJA0856</v>
          </cell>
          <cell r="F702" t="str">
            <v>No</v>
          </cell>
          <cell r="G702" t="str">
            <v>336323_NAHEEZ</v>
          </cell>
          <cell r="H702" t="str">
            <v>Greenfield</v>
          </cell>
          <cell r="I702">
            <v>40</v>
          </cell>
          <cell r="J702" t="str">
            <v>Indoor</v>
          </cell>
          <cell r="K702">
            <v>17.184249999999999</v>
          </cell>
          <cell r="L702">
            <v>54.094527999999997</v>
          </cell>
          <cell r="M702" t="str">
            <v>DHOFAR</v>
          </cell>
          <cell r="N702" t="str">
            <v>SALALAH</v>
          </cell>
          <cell r="O702" t="str">
            <v>Sahalnoot</v>
          </cell>
        </row>
        <row r="703">
          <cell r="D703" t="str">
            <v>D0252</v>
          </cell>
          <cell r="E703" t="str">
            <v>OMJA0857</v>
          </cell>
          <cell r="F703" t="str">
            <v>No</v>
          </cell>
          <cell r="G703" t="str">
            <v>336403_AIN_SAHALNOOT</v>
          </cell>
          <cell r="H703" t="str">
            <v>Rooftop</v>
          </cell>
          <cell r="I703">
            <v>6</v>
          </cell>
          <cell r="J703" t="str">
            <v>Indoor</v>
          </cell>
          <cell r="K703">
            <v>17.140689999999999</v>
          </cell>
          <cell r="L703">
            <v>54.179189999999998</v>
          </cell>
          <cell r="M703" t="str">
            <v>DHOFAR</v>
          </cell>
          <cell r="N703" t="str">
            <v>SALALAH</v>
          </cell>
          <cell r="O703" t="str">
            <v>Salalah</v>
          </cell>
        </row>
        <row r="704">
          <cell r="D704" t="str">
            <v>D0261</v>
          </cell>
          <cell r="E704" t="str">
            <v>OMJA2671</v>
          </cell>
          <cell r="F704" t="str">
            <v>No</v>
          </cell>
          <cell r="G704" t="str">
            <v>336423_AYEEN</v>
          </cell>
          <cell r="H704" t="str">
            <v>Greenfield</v>
          </cell>
          <cell r="I704">
            <v>30</v>
          </cell>
          <cell r="J704" t="str">
            <v>Indoor</v>
          </cell>
          <cell r="K704">
            <v>17.235759999999999</v>
          </cell>
          <cell r="L704">
            <v>54.161369999999998</v>
          </cell>
          <cell r="M704" t="str">
            <v>DHOFAR</v>
          </cell>
          <cell r="N704" t="str">
            <v>SALALAH</v>
          </cell>
          <cell r="O704" t="str">
            <v>Ayeen</v>
          </cell>
        </row>
        <row r="705">
          <cell r="D705" t="str">
            <v>D0311</v>
          </cell>
          <cell r="E705" t="str">
            <v>OMJA0858</v>
          </cell>
          <cell r="F705" t="str">
            <v>No</v>
          </cell>
          <cell r="G705" t="str">
            <v>336443_HALUF</v>
          </cell>
          <cell r="H705" t="str">
            <v>Greenfield</v>
          </cell>
          <cell r="I705">
            <v>30</v>
          </cell>
          <cell r="J705" t="str">
            <v>Indoor</v>
          </cell>
          <cell r="K705">
            <v>17.357721999999999</v>
          </cell>
          <cell r="L705">
            <v>53.959806</v>
          </cell>
          <cell r="M705" t="str">
            <v>DHOFAR</v>
          </cell>
          <cell r="N705" t="str">
            <v>THUMRAYT</v>
          </cell>
          <cell r="O705" t="str">
            <v>Haluf</v>
          </cell>
        </row>
        <row r="706">
          <cell r="D706" t="str">
            <v>D0259</v>
          </cell>
          <cell r="E706" t="str">
            <v>OMJA1956</v>
          </cell>
          <cell r="F706" t="str">
            <v>No</v>
          </cell>
          <cell r="G706" t="str">
            <v>336553_RAYTHUT</v>
          </cell>
          <cell r="H706" t="str">
            <v>Greenfield</v>
          </cell>
          <cell r="I706">
            <v>30.3</v>
          </cell>
          <cell r="J706" t="str">
            <v>Indoor</v>
          </cell>
          <cell r="K706">
            <v>17.196739999999998</v>
          </cell>
          <cell r="L706">
            <v>54.200020000000002</v>
          </cell>
          <cell r="M706" t="str">
            <v>DHOFAR</v>
          </cell>
          <cell r="N706" t="str">
            <v>SALALAH</v>
          </cell>
          <cell r="O706" t="str">
            <v>Raythut</v>
          </cell>
        </row>
        <row r="707">
          <cell r="D707" t="str">
            <v>D0317</v>
          </cell>
          <cell r="E707" t="str">
            <v>OMJA0508</v>
          </cell>
          <cell r="F707" t="str">
            <v>No</v>
          </cell>
          <cell r="G707" t="str">
            <v>336563_RUBKUT</v>
          </cell>
          <cell r="H707" t="str">
            <v>Greenfield</v>
          </cell>
          <cell r="I707">
            <v>40</v>
          </cell>
          <cell r="J707" t="str">
            <v>Indoor</v>
          </cell>
          <cell r="K707">
            <v>17.510100000000001</v>
          </cell>
          <cell r="L707">
            <v>54.187399999999997</v>
          </cell>
          <cell r="M707" t="str">
            <v>DHOFAR</v>
          </cell>
          <cell r="N707" t="str">
            <v>THUMRAYT</v>
          </cell>
          <cell r="O707" t="str">
            <v>Rubkut</v>
          </cell>
        </row>
        <row r="708">
          <cell r="D708" t="str">
            <v>D0314</v>
          </cell>
          <cell r="E708" t="str">
            <v>OMJA1957</v>
          </cell>
          <cell r="F708" t="str">
            <v>No</v>
          </cell>
          <cell r="G708" t="str">
            <v>336573_RUWEIYAH</v>
          </cell>
          <cell r="H708" t="str">
            <v>Greenfield</v>
          </cell>
          <cell r="I708">
            <v>35</v>
          </cell>
          <cell r="J708" t="str">
            <v>Indoor</v>
          </cell>
          <cell r="K708">
            <v>17.447839999999999</v>
          </cell>
          <cell r="L708">
            <v>54.048819999999999</v>
          </cell>
          <cell r="M708" t="str">
            <v>DHOFAR</v>
          </cell>
          <cell r="N708" t="str">
            <v>THUMRAYT</v>
          </cell>
          <cell r="O708" t="str">
            <v>Ruweiyah</v>
          </cell>
        </row>
        <row r="709">
          <cell r="D709" t="str">
            <v>D0310</v>
          </cell>
          <cell r="E709" t="str">
            <v>OMJA1958</v>
          </cell>
          <cell r="F709" t="str">
            <v>No</v>
          </cell>
          <cell r="G709" t="str">
            <v>336623_SAMBU_CONST_3G</v>
          </cell>
          <cell r="H709" t="str">
            <v>Greenfield</v>
          </cell>
          <cell r="I709">
            <v>15</v>
          </cell>
          <cell r="J709" t="str">
            <v>Indoor</v>
          </cell>
          <cell r="K709">
            <v>17.321352999999998</v>
          </cell>
          <cell r="L709">
            <v>54.065060000000003</v>
          </cell>
          <cell r="M709" t="str">
            <v>DHOFAR</v>
          </cell>
          <cell r="N709" t="str">
            <v>THUMRAYT</v>
          </cell>
          <cell r="O709" t="str">
            <v>Thumrait</v>
          </cell>
        </row>
        <row r="710">
          <cell r="D710" t="str">
            <v>D0315</v>
          </cell>
          <cell r="E710" t="str">
            <v>OMJA1586</v>
          </cell>
          <cell r="F710" t="str">
            <v>No</v>
          </cell>
          <cell r="G710" t="str">
            <v>337233_MUDHAY</v>
          </cell>
          <cell r="H710" t="str">
            <v>Greenfield</v>
          </cell>
          <cell r="I710">
            <v>26</v>
          </cell>
          <cell r="J710" t="str">
            <v>Indoor</v>
          </cell>
          <cell r="K710">
            <v>17.485589999999998</v>
          </cell>
          <cell r="L710">
            <v>53.345939999999999</v>
          </cell>
          <cell r="M710" t="str">
            <v>DHOFAR</v>
          </cell>
          <cell r="N710" t="str">
            <v>AL MAZYUNAH</v>
          </cell>
          <cell r="O710" t="str">
            <v>Mudhay</v>
          </cell>
        </row>
        <row r="711">
          <cell r="D711" t="str">
            <v>D0226</v>
          </cell>
          <cell r="E711" t="str">
            <v>OMJA2332</v>
          </cell>
          <cell r="F711" t="str">
            <v>No</v>
          </cell>
          <cell r="G711" t="str">
            <v>337423_SAADAH_NORTH2</v>
          </cell>
          <cell r="H711" t="str">
            <v>Greenfield</v>
          </cell>
          <cell r="I711">
            <v>30</v>
          </cell>
          <cell r="J711" t="str">
            <v>Indoor</v>
          </cell>
          <cell r="K711">
            <v>17.085249999999998</v>
          </cell>
          <cell r="L711">
            <v>54.146599999999999</v>
          </cell>
          <cell r="M711" t="str">
            <v>DHOFAR</v>
          </cell>
          <cell r="N711" t="str">
            <v>SALALAH</v>
          </cell>
          <cell r="O711" t="str">
            <v>Salalah</v>
          </cell>
        </row>
        <row r="712">
          <cell r="D712" t="str">
            <v>D0309</v>
          </cell>
          <cell r="E712" t="str">
            <v>OMJA0859</v>
          </cell>
          <cell r="F712" t="str">
            <v>No</v>
          </cell>
          <cell r="G712" t="str">
            <v>337513_AYBOT_2</v>
          </cell>
          <cell r="H712" t="str">
            <v>Greenfield</v>
          </cell>
          <cell r="I712">
            <v>15</v>
          </cell>
          <cell r="J712" t="str">
            <v>Indoor</v>
          </cell>
          <cell r="K712">
            <v>17.292332999999999</v>
          </cell>
          <cell r="L712">
            <v>53.330582999999997</v>
          </cell>
          <cell r="M712" t="str">
            <v>DHOFAR</v>
          </cell>
          <cell r="N712" t="str">
            <v>AL MAZYUNAH</v>
          </cell>
          <cell r="O712" t="str">
            <v>Aybot</v>
          </cell>
        </row>
        <row r="713">
          <cell r="D713" t="str">
            <v>D0007</v>
          </cell>
          <cell r="E713" t="str">
            <v>OMJA0860</v>
          </cell>
          <cell r="F713" t="str">
            <v>Yes</v>
          </cell>
          <cell r="G713" t="str">
            <v>337673_MAZYONAH</v>
          </cell>
          <cell r="H713" t="str">
            <v>Greenfield</v>
          </cell>
          <cell r="I713">
            <v>65</v>
          </cell>
          <cell r="J713" t="str">
            <v>Indoor</v>
          </cell>
          <cell r="K713">
            <v>17.83653</v>
          </cell>
          <cell r="L713">
            <v>52.656849999999999</v>
          </cell>
          <cell r="M713" t="str">
            <v>DHOFAR</v>
          </cell>
          <cell r="N713" t="str">
            <v>AL MAZYUNAH</v>
          </cell>
          <cell r="O713" t="str">
            <v>Mazyunah</v>
          </cell>
        </row>
        <row r="714">
          <cell r="D714" t="str">
            <v>D0227</v>
          </cell>
          <cell r="E714" t="str">
            <v>OMJA0509</v>
          </cell>
          <cell r="F714" t="str">
            <v>No</v>
          </cell>
          <cell r="G714" t="str">
            <v>338383_SAADAH_NORTH5</v>
          </cell>
          <cell r="H714" t="str">
            <v>Greenfield</v>
          </cell>
          <cell r="I714">
            <v>30</v>
          </cell>
          <cell r="J714" t="str">
            <v>Indoor</v>
          </cell>
          <cell r="K714">
            <v>17.088666</v>
          </cell>
          <cell r="L714">
            <v>54.155116</v>
          </cell>
          <cell r="M714" t="str">
            <v>DHOFAR</v>
          </cell>
          <cell r="N714" t="str">
            <v>SALALAH</v>
          </cell>
          <cell r="O714" t="str">
            <v>Salalah</v>
          </cell>
        </row>
        <row r="715">
          <cell r="D715" t="str">
            <v>D0312</v>
          </cell>
          <cell r="E715" t="str">
            <v>OMJA2333</v>
          </cell>
          <cell r="F715" t="str">
            <v>No</v>
          </cell>
          <cell r="G715" t="str">
            <v>338793_AYBOT_1</v>
          </cell>
          <cell r="H715" t="str">
            <v>Greenfield</v>
          </cell>
          <cell r="I715">
            <v>50</v>
          </cell>
          <cell r="J715" t="str">
            <v>Indoor</v>
          </cell>
          <cell r="K715">
            <v>17.372979999999998</v>
          </cell>
          <cell r="L715">
            <v>53.304769999999998</v>
          </cell>
          <cell r="M715" t="str">
            <v>DHOFAR</v>
          </cell>
          <cell r="N715" t="str">
            <v>AL MAZYUNAH</v>
          </cell>
          <cell r="O715" t="str">
            <v>Aybot</v>
          </cell>
        </row>
        <row r="716">
          <cell r="D716" t="str">
            <v>D0229</v>
          </cell>
          <cell r="E716" t="str">
            <v>OMJA1208</v>
          </cell>
          <cell r="F716" t="str">
            <v>No</v>
          </cell>
          <cell r="G716" t="str">
            <v>339853_DHOFAR_University</v>
          </cell>
          <cell r="H716" t="str">
            <v>Greenfield</v>
          </cell>
          <cell r="I716">
            <v>40</v>
          </cell>
          <cell r="J716" t="str">
            <v>Indoor</v>
          </cell>
          <cell r="K716">
            <v>17.089956999999998</v>
          </cell>
          <cell r="L716">
            <v>54.141638999999998</v>
          </cell>
          <cell r="M716" t="str">
            <v>DHOFAR</v>
          </cell>
          <cell r="N716" t="str">
            <v>SALALAH</v>
          </cell>
          <cell r="O716" t="str">
            <v>Salalah</v>
          </cell>
        </row>
        <row r="717">
          <cell r="D717" t="str">
            <v>D0238</v>
          </cell>
          <cell r="E717" t="str">
            <v>OMJA2334</v>
          </cell>
          <cell r="F717" t="str">
            <v>No</v>
          </cell>
          <cell r="G717" t="str">
            <v>339873_AFARDAKHUT</v>
          </cell>
          <cell r="H717" t="str">
            <v>Greenfield</v>
          </cell>
          <cell r="I717">
            <v>35</v>
          </cell>
          <cell r="J717" t="str">
            <v>Indoor</v>
          </cell>
          <cell r="K717">
            <v>17.105740000000001</v>
          </cell>
          <cell r="L717">
            <v>54.139389999999999</v>
          </cell>
          <cell r="M717" t="str">
            <v>DHOFAR</v>
          </cell>
          <cell r="N717" t="str">
            <v>SALALAH</v>
          </cell>
          <cell r="O717" t="str">
            <v>Salalah</v>
          </cell>
        </row>
        <row r="718">
          <cell r="D718" t="str">
            <v>D0313</v>
          </cell>
          <cell r="E718" t="str">
            <v>OMJA2672</v>
          </cell>
          <cell r="F718" t="str">
            <v>No</v>
          </cell>
          <cell r="G718" t="str">
            <v>339903_ZAWAWI_COMPANY</v>
          </cell>
          <cell r="H718" t="str">
            <v>Greenfield</v>
          </cell>
          <cell r="I718">
            <v>25</v>
          </cell>
          <cell r="J718" t="str">
            <v>Indoor</v>
          </cell>
          <cell r="K718">
            <v>17.43103</v>
          </cell>
          <cell r="L718">
            <v>54.080669999999998</v>
          </cell>
          <cell r="M718" t="str">
            <v>DHOFAR</v>
          </cell>
          <cell r="N718" t="str">
            <v>THUMRAYT</v>
          </cell>
          <cell r="O718" t="str">
            <v>Ruwayah</v>
          </cell>
        </row>
        <row r="719">
          <cell r="D719" t="str">
            <v>D0240</v>
          </cell>
          <cell r="E719" t="str">
            <v>OMJA0145</v>
          </cell>
          <cell r="F719" t="str">
            <v>No</v>
          </cell>
          <cell r="G719" t="str">
            <v>340123_TRAVELERS_OASIS</v>
          </cell>
          <cell r="H719" t="str">
            <v>Greenfield</v>
          </cell>
          <cell r="I719">
            <v>15</v>
          </cell>
          <cell r="J719" t="str">
            <v>Indoor</v>
          </cell>
          <cell r="K719">
            <v>17.108530999999999</v>
          </cell>
          <cell r="L719">
            <v>54.150461999999997</v>
          </cell>
          <cell r="M719" t="str">
            <v>DHOFAR</v>
          </cell>
          <cell r="N719" t="str">
            <v>SALALAH</v>
          </cell>
          <cell r="O719" t="str">
            <v>Salalah</v>
          </cell>
        </row>
        <row r="720">
          <cell r="D720" t="str">
            <v>D0318</v>
          </cell>
          <cell r="E720" t="str">
            <v>OMJA0861</v>
          </cell>
          <cell r="F720" t="str">
            <v>No</v>
          </cell>
          <cell r="G720" t="str">
            <v>340353_THUMRAIT_PARK</v>
          </cell>
          <cell r="H720" t="str">
            <v>Greenfield</v>
          </cell>
          <cell r="I720">
            <v>40</v>
          </cell>
          <cell r="J720" t="str">
            <v>Indoor</v>
          </cell>
          <cell r="K720">
            <v>17.611170000000001</v>
          </cell>
          <cell r="L720">
            <v>54.036299999999997</v>
          </cell>
          <cell r="M720" t="str">
            <v>DHOFAR</v>
          </cell>
          <cell r="N720" t="str">
            <v>THUMRAYT</v>
          </cell>
          <cell r="O720" t="str">
            <v>Thumrait</v>
          </cell>
        </row>
        <row r="721">
          <cell r="D721" t="str">
            <v>D0017</v>
          </cell>
          <cell r="E721" t="str">
            <v>OMJA1209</v>
          </cell>
          <cell r="F721" t="str">
            <v>No</v>
          </cell>
          <cell r="G721" t="str">
            <v>340613_MITAN</v>
          </cell>
          <cell r="H721" t="str">
            <v>Greenfield</v>
          </cell>
          <cell r="I721">
            <v>30</v>
          </cell>
          <cell r="J721" t="str">
            <v>Indoor</v>
          </cell>
          <cell r="K721">
            <v>18.590620000000001</v>
          </cell>
          <cell r="L721">
            <v>52.443579999999997</v>
          </cell>
          <cell r="M721" t="str">
            <v>DHOFAR</v>
          </cell>
          <cell r="N721" t="str">
            <v>AL MAZYUNAH</v>
          </cell>
          <cell r="O721" t="str">
            <v>Mitan</v>
          </cell>
        </row>
        <row r="722">
          <cell r="D722" t="str">
            <v>D0258</v>
          </cell>
          <cell r="E722" t="str">
            <v>OMJA0862</v>
          </cell>
          <cell r="F722" t="str">
            <v>No</v>
          </cell>
          <cell r="G722" t="str">
            <v>340653_GEER</v>
          </cell>
          <cell r="H722" t="str">
            <v>Greenfield</v>
          </cell>
          <cell r="I722">
            <v>40.270000000000003</v>
          </cell>
          <cell r="J722" t="str">
            <v>Indoor</v>
          </cell>
          <cell r="K722">
            <v>17.1876</v>
          </cell>
          <cell r="L722">
            <v>54.160651000000001</v>
          </cell>
          <cell r="M722" t="str">
            <v>DHOFAR</v>
          </cell>
          <cell r="N722" t="str">
            <v>SALALAH</v>
          </cell>
          <cell r="O722" t="str">
            <v>Geer</v>
          </cell>
        </row>
        <row r="723">
          <cell r="D723" t="str">
            <v>D0325</v>
          </cell>
          <cell r="E723" t="str">
            <v>OMJA2673</v>
          </cell>
          <cell r="F723" t="str">
            <v>No</v>
          </cell>
          <cell r="G723" t="str">
            <v>340663_KAFA</v>
          </cell>
          <cell r="H723" t="str">
            <v>Greenfield</v>
          </cell>
          <cell r="I723">
            <v>40</v>
          </cell>
          <cell r="J723" t="str">
            <v>Indoor</v>
          </cell>
          <cell r="K723">
            <v>17.8659</v>
          </cell>
          <cell r="L723">
            <v>53.069800000000001</v>
          </cell>
          <cell r="M723" t="str">
            <v>DHOFAR</v>
          </cell>
          <cell r="N723" t="str">
            <v>AL MAZYUNAH</v>
          </cell>
          <cell r="O723" t="str">
            <v>Mazyunah</v>
          </cell>
        </row>
        <row r="724">
          <cell r="D724" t="str">
            <v>D0320</v>
          </cell>
          <cell r="E724" t="str">
            <v>OMJA1210</v>
          </cell>
          <cell r="F724" t="str">
            <v>No</v>
          </cell>
          <cell r="G724" t="str">
            <v>340673_MATHAFA</v>
          </cell>
          <cell r="H724" t="str">
            <v>Greenfield</v>
          </cell>
          <cell r="I724">
            <v>50</v>
          </cell>
          <cell r="J724" t="str">
            <v>Indoor</v>
          </cell>
          <cell r="K724">
            <v>17.633099999999999</v>
          </cell>
          <cell r="L724">
            <v>53.566400000000002</v>
          </cell>
          <cell r="M724" t="str">
            <v>DHOFAR</v>
          </cell>
          <cell r="N724" t="str">
            <v>THUMRAYT</v>
          </cell>
          <cell r="O724" t="str">
            <v>Thumrait</v>
          </cell>
        </row>
        <row r="725">
          <cell r="D725" t="str">
            <v>D0316</v>
          </cell>
          <cell r="E725" t="str">
            <v>OMJA1587</v>
          </cell>
          <cell r="F725" t="str">
            <v>No</v>
          </cell>
          <cell r="G725" t="str">
            <v>341183_RUWEYAH_MINING</v>
          </cell>
          <cell r="H725" t="str">
            <v>Greenfield</v>
          </cell>
          <cell r="I725">
            <v>30</v>
          </cell>
          <cell r="J725" t="str">
            <v>Indoor</v>
          </cell>
          <cell r="K725">
            <v>17.4861</v>
          </cell>
          <cell r="L725">
            <v>54.032420000000002</v>
          </cell>
          <cell r="M725" t="str">
            <v>DHOFAR</v>
          </cell>
          <cell r="N725" t="str">
            <v>THUMRAYT</v>
          </cell>
          <cell r="O725" t="str">
            <v>Ruweiyah</v>
          </cell>
        </row>
        <row r="726">
          <cell r="D726" t="str">
            <v>D0014</v>
          </cell>
          <cell r="E726" t="str">
            <v>OMJA2988</v>
          </cell>
          <cell r="F726" t="str">
            <v>No</v>
          </cell>
          <cell r="G726" t="str">
            <v>341703_MAZYONAH2</v>
          </cell>
          <cell r="H726" t="str">
            <v>Greenfield</v>
          </cell>
          <cell r="I726">
            <v>35</v>
          </cell>
          <cell r="J726" t="str">
            <v>Indoor</v>
          </cell>
          <cell r="K726" t="str">
            <v>17.835990</v>
          </cell>
          <cell r="L726" t="str">
            <v>52.625350</v>
          </cell>
          <cell r="M726" t="str">
            <v>DHOFAR</v>
          </cell>
          <cell r="N726" t="str">
            <v>AL MAZYUNAH</v>
          </cell>
          <cell r="O726" t="str">
            <v>Mazyunah</v>
          </cell>
        </row>
        <row r="727">
          <cell r="D727" t="str">
            <v>D0308</v>
          </cell>
          <cell r="E727" t="str">
            <v>OMJA1211</v>
          </cell>
          <cell r="F727" t="str">
            <v>No</v>
          </cell>
          <cell r="G727" t="str">
            <v>342353_HAROUT</v>
          </cell>
          <cell r="H727" t="str">
            <v>Greenfield</v>
          </cell>
          <cell r="I727">
            <v>40</v>
          </cell>
          <cell r="J727" t="str">
            <v>Indoor</v>
          </cell>
          <cell r="K727">
            <v>17.400839000000001</v>
          </cell>
          <cell r="L727">
            <v>53.168109999999999</v>
          </cell>
          <cell r="M727" t="str">
            <v>DHOFAR</v>
          </cell>
          <cell r="N727" t="str">
            <v>AL MAZYUNAH</v>
          </cell>
          <cell r="O727" t="str">
            <v>Harout</v>
          </cell>
        </row>
        <row r="728">
          <cell r="D728" t="str">
            <v>D0235</v>
          </cell>
          <cell r="E728" t="str">
            <v>OMJA2674</v>
          </cell>
          <cell r="F728" t="str">
            <v>No</v>
          </cell>
          <cell r="G728" t="str">
            <v>342383_SAHALNOOT5</v>
          </cell>
          <cell r="H728" t="str">
            <v>Rooftop</v>
          </cell>
          <cell r="I728">
            <v>6</v>
          </cell>
          <cell r="J728" t="str">
            <v>Indoor</v>
          </cell>
          <cell r="K728">
            <v>17.099724999999999</v>
          </cell>
          <cell r="L728">
            <v>54.168807999999999</v>
          </cell>
          <cell r="M728" t="str">
            <v>DHOFAR</v>
          </cell>
          <cell r="N728" t="str">
            <v>SALALAH</v>
          </cell>
          <cell r="O728" t="str">
            <v>Sahalnoot</v>
          </cell>
        </row>
        <row r="729">
          <cell r="D729" t="str">
            <v>D0245</v>
          </cell>
          <cell r="E729" t="str">
            <v>OMJA2675</v>
          </cell>
          <cell r="F729" t="str">
            <v>No</v>
          </cell>
          <cell r="G729" t="str">
            <v>343303_SAFGH</v>
          </cell>
          <cell r="H729" t="str">
            <v>Greenfield</v>
          </cell>
          <cell r="I729">
            <v>35</v>
          </cell>
          <cell r="J729" t="str">
            <v>Indoor</v>
          </cell>
          <cell r="K729">
            <v>17.112913890000002</v>
          </cell>
          <cell r="L729">
            <v>54.18616944</v>
          </cell>
          <cell r="M729" t="str">
            <v>DHOFAR</v>
          </cell>
          <cell r="N729" t="str">
            <v>SALALAH</v>
          </cell>
          <cell r="O729" t="str">
            <v>Salalah</v>
          </cell>
        </row>
        <row r="730">
          <cell r="D730" t="str">
            <v>D0264</v>
          </cell>
          <cell r="E730" t="str">
            <v>OMJA1212</v>
          </cell>
          <cell r="F730" t="str">
            <v>No</v>
          </cell>
          <cell r="G730" t="str">
            <v>343313_ZAYK</v>
          </cell>
          <cell r="H730" t="str">
            <v>Greenfield</v>
          </cell>
          <cell r="I730">
            <v>40</v>
          </cell>
          <cell r="J730" t="str">
            <v>Indoor</v>
          </cell>
          <cell r="K730">
            <v>17.269016000000001</v>
          </cell>
          <cell r="L730">
            <v>54.148659000000002</v>
          </cell>
          <cell r="M730" t="str">
            <v>DHOFAR</v>
          </cell>
          <cell r="N730" t="str">
            <v>SALALAH</v>
          </cell>
          <cell r="O730" t="str">
            <v>Zeek</v>
          </cell>
        </row>
        <row r="731">
          <cell r="D731" t="str">
            <v>D0040</v>
          </cell>
          <cell r="E731" t="str">
            <v>OMJA2676</v>
          </cell>
          <cell r="F731" t="str">
            <v>No</v>
          </cell>
          <cell r="G731" t="str">
            <v>343753_BITHANAH</v>
          </cell>
          <cell r="H731" t="str">
            <v>Rooftop</v>
          </cell>
          <cell r="I731">
            <v>9.6</v>
          </cell>
          <cell r="J731" t="str">
            <v>Indoor</v>
          </cell>
          <cell r="K731">
            <v>18.182079999999999</v>
          </cell>
          <cell r="L731">
            <v>53.261499999999998</v>
          </cell>
          <cell r="M731" t="str">
            <v>DHOFAR</v>
          </cell>
          <cell r="N731" t="str">
            <v>THUMRAYT</v>
          </cell>
          <cell r="O731" t="str">
            <v>Bithanah</v>
          </cell>
        </row>
        <row r="732">
          <cell r="D732" t="str">
            <v>D0366</v>
          </cell>
          <cell r="E732" t="str">
            <v>OMJA1959</v>
          </cell>
          <cell r="F732" t="str">
            <v>No</v>
          </cell>
          <cell r="G732" t="str">
            <v>343883_HAMRIYAH_HILL</v>
          </cell>
          <cell r="H732" t="str">
            <v>Greenfield</v>
          </cell>
          <cell r="I732">
            <v>29.4</v>
          </cell>
          <cell r="J732" t="str">
            <v>Indoor</v>
          </cell>
          <cell r="K732">
            <v>17.16921</v>
          </cell>
          <cell r="L732">
            <v>54.122889999999998</v>
          </cell>
          <cell r="M732" t="str">
            <v>DHOFAR</v>
          </cell>
          <cell r="N732" t="str">
            <v>SALALAH</v>
          </cell>
          <cell r="O732" t="str">
            <v>Sahalnoot</v>
          </cell>
        </row>
        <row r="733">
          <cell r="D733" t="str">
            <v>D0266</v>
          </cell>
          <cell r="E733" t="str">
            <v>OMJA2677</v>
          </cell>
          <cell r="F733" t="str">
            <v>No</v>
          </cell>
          <cell r="G733" t="str">
            <v>343893_KUSHAM</v>
          </cell>
          <cell r="H733" t="str">
            <v>Greenfield</v>
          </cell>
          <cell r="I733">
            <v>40</v>
          </cell>
          <cell r="J733" t="str">
            <v>Indoor</v>
          </cell>
          <cell r="K733">
            <v>17.286428999999998</v>
          </cell>
          <cell r="L733">
            <v>54.230676000000003</v>
          </cell>
          <cell r="M733" t="str">
            <v>DHOFAR</v>
          </cell>
          <cell r="N733" t="str">
            <v>TAQAH</v>
          </cell>
          <cell r="O733" t="str">
            <v>Kusham</v>
          </cell>
        </row>
        <row r="734">
          <cell r="D734" t="str">
            <v>D0041</v>
          </cell>
          <cell r="E734" t="str">
            <v>OMJA1588</v>
          </cell>
          <cell r="F734" t="str">
            <v>No</v>
          </cell>
          <cell r="G734" t="str">
            <v>344233_HASHMAN</v>
          </cell>
          <cell r="H734" t="str">
            <v>Rooftop</v>
          </cell>
          <cell r="I734">
            <v>10</v>
          </cell>
          <cell r="J734" t="str">
            <v>Indoor</v>
          </cell>
          <cell r="K734">
            <v>18.458739999999999</v>
          </cell>
          <cell r="L734">
            <v>53.096550000000001</v>
          </cell>
          <cell r="M734" t="str">
            <v>DHOFAR</v>
          </cell>
          <cell r="N734" t="str">
            <v>THUMRAYT</v>
          </cell>
          <cell r="O734" t="str">
            <v>Hashman</v>
          </cell>
        </row>
        <row r="735">
          <cell r="D735" t="str">
            <v>D0668</v>
          </cell>
          <cell r="E735" t="str">
            <v>OMJA2335</v>
          </cell>
          <cell r="F735" t="str">
            <v>No</v>
          </cell>
          <cell r="G735" t="str">
            <v>Al Mazyunah 3</v>
          </cell>
          <cell r="H735" t="str">
            <v>Greenfield</v>
          </cell>
          <cell r="I735">
            <v>31</v>
          </cell>
          <cell r="J735" t="str">
            <v>Indoor</v>
          </cell>
          <cell r="K735">
            <v>17.831371000000001</v>
          </cell>
          <cell r="L735">
            <v>52.685020000000002</v>
          </cell>
          <cell r="M735" t="str">
            <v>DHOFAR</v>
          </cell>
          <cell r="N735" t="str">
            <v>AL MAZYUNAH</v>
          </cell>
          <cell r="O735" t="str">
            <v>Mazyunah</v>
          </cell>
        </row>
        <row r="736">
          <cell r="D736" t="str">
            <v>D0679</v>
          </cell>
          <cell r="E736" t="str">
            <v>OMJA0158</v>
          </cell>
          <cell r="F736" t="str">
            <v>No</v>
          </cell>
          <cell r="G736" t="str">
            <v>ARZAT 2</v>
          </cell>
          <cell r="H736" t="str">
            <v>Greenfield</v>
          </cell>
          <cell r="I736">
            <v>30</v>
          </cell>
          <cell r="J736" t="str">
            <v>Indoor</v>
          </cell>
          <cell r="K736">
            <v>17.116569999999999</v>
          </cell>
          <cell r="L736">
            <v>54.209710000000001</v>
          </cell>
          <cell r="M736" t="str">
            <v>DHOFAR</v>
          </cell>
          <cell r="N736" t="str">
            <v>SALALAH</v>
          </cell>
          <cell r="O736" t="str">
            <v>Salalah</v>
          </cell>
        </row>
        <row r="737">
          <cell r="D737" t="str">
            <v>D0704</v>
          </cell>
          <cell r="E737" t="str">
            <v>OMJA2350</v>
          </cell>
          <cell r="F737" t="str">
            <v>No</v>
          </cell>
          <cell r="G737" t="str">
            <v>Habrut</v>
          </cell>
          <cell r="H737" t="str">
            <v>Greenfield</v>
          </cell>
          <cell r="I737">
            <v>40</v>
          </cell>
          <cell r="J737" t="str">
            <v>Indoor</v>
          </cell>
          <cell r="K737">
            <v>17.332599999999999</v>
          </cell>
          <cell r="L737">
            <v>52.784799999999997</v>
          </cell>
          <cell r="M737" t="str">
            <v>DHOFAR</v>
          </cell>
          <cell r="N737" t="str">
            <v>AL MAZYUNAH</v>
          </cell>
          <cell r="O737" t="str">
            <v>Mazyunah</v>
          </cell>
        </row>
        <row r="738">
          <cell r="D738" t="str">
            <v>D0705</v>
          </cell>
          <cell r="E738" t="str">
            <v>OMJA0881</v>
          </cell>
          <cell r="F738" t="str">
            <v>No</v>
          </cell>
          <cell r="G738" t="str">
            <v>HUDOUR</v>
          </cell>
          <cell r="H738" t="str">
            <v>Greenfield</v>
          </cell>
          <cell r="I738">
            <v>20</v>
          </cell>
          <cell r="J738" t="str">
            <v>Indoor</v>
          </cell>
          <cell r="K738">
            <v>17.233587</v>
          </cell>
          <cell r="L738">
            <v>53.098775000000003</v>
          </cell>
          <cell r="M738" t="str">
            <v>DHOFAR</v>
          </cell>
          <cell r="N738" t="str">
            <v>AL MAZYUNAH</v>
          </cell>
          <cell r="O738" t="str">
            <v>Mazyunah</v>
          </cell>
        </row>
        <row r="739">
          <cell r="D739" t="str">
            <v>D0640</v>
          </cell>
          <cell r="E739" t="str">
            <v>OMJA0525</v>
          </cell>
          <cell r="F739" t="str">
            <v>No</v>
          </cell>
          <cell r="G739" t="str">
            <v>Mazyuna Road 1</v>
          </cell>
          <cell r="H739" t="str">
            <v>Greenfield</v>
          </cell>
          <cell r="I739">
            <v>50</v>
          </cell>
          <cell r="J739" t="str">
            <v>Indoor</v>
          </cell>
          <cell r="K739">
            <v>17.637015000000002</v>
          </cell>
          <cell r="L739">
            <v>53.778934</v>
          </cell>
          <cell r="M739" t="str">
            <v>DHOFAR</v>
          </cell>
          <cell r="N739" t="str">
            <v>THUMRAYT</v>
          </cell>
          <cell r="O739" t="str">
            <v>Thumrait</v>
          </cell>
        </row>
        <row r="740">
          <cell r="D740" t="str">
            <v>D0639</v>
          </cell>
          <cell r="E740" t="str">
            <v>OMJA0882</v>
          </cell>
          <cell r="F740" t="str">
            <v>No</v>
          </cell>
          <cell r="G740" t="str">
            <v>Mazyuna Road 2</v>
          </cell>
          <cell r="H740" t="str">
            <v>Greenfield</v>
          </cell>
          <cell r="I740">
            <v>40</v>
          </cell>
          <cell r="J740" t="str">
            <v>Indoor</v>
          </cell>
          <cell r="K740">
            <v>17.57321</v>
          </cell>
          <cell r="L740">
            <v>53.464607000000001</v>
          </cell>
          <cell r="M740" t="str">
            <v>DHOFAR</v>
          </cell>
          <cell r="N740" t="str">
            <v>AL MAZYUNAH</v>
          </cell>
          <cell r="O740" t="str">
            <v>Mazyunah</v>
          </cell>
        </row>
        <row r="741">
          <cell r="D741" t="str">
            <v>D0638</v>
          </cell>
          <cell r="E741" t="str">
            <v>OMJA1974</v>
          </cell>
          <cell r="F741" t="str">
            <v>No</v>
          </cell>
          <cell r="G741" t="str">
            <v>Mazyuna Road 3</v>
          </cell>
          <cell r="H741" t="str">
            <v>Greenfield</v>
          </cell>
          <cell r="I741">
            <v>50</v>
          </cell>
          <cell r="J741" t="str">
            <v>Indoor</v>
          </cell>
          <cell r="K741">
            <v>17.576695999999998</v>
          </cell>
          <cell r="L741">
            <v>53.246980999999998</v>
          </cell>
          <cell r="M741" t="str">
            <v>DHOFAR</v>
          </cell>
          <cell r="N741" t="str">
            <v>AL MAZYUNAH</v>
          </cell>
          <cell r="O741" t="str">
            <v>Mazyunah</v>
          </cell>
        </row>
        <row r="742">
          <cell r="D742" t="str">
            <v>D0637</v>
          </cell>
          <cell r="E742" t="str">
            <v>OMJA2690</v>
          </cell>
          <cell r="F742" t="str">
            <v>No</v>
          </cell>
          <cell r="G742" t="str">
            <v>Mazyuna Road 4</v>
          </cell>
          <cell r="H742" t="str">
            <v>Greenfield</v>
          </cell>
          <cell r="I742">
            <v>50</v>
          </cell>
          <cell r="J742" t="str">
            <v>Indoor</v>
          </cell>
          <cell r="K742">
            <v>17.734981999999999</v>
          </cell>
          <cell r="L742">
            <v>53.156879000000004</v>
          </cell>
          <cell r="M742" t="str">
            <v>DHOFAR</v>
          </cell>
          <cell r="N742" t="str">
            <v>AL MAZYUNAH</v>
          </cell>
          <cell r="O742" t="str">
            <v>Mazyunah</v>
          </cell>
        </row>
        <row r="743">
          <cell r="D743" t="str">
            <v>D0636</v>
          </cell>
          <cell r="E743" t="str">
            <v>OMJA2691</v>
          </cell>
          <cell r="F743" t="str">
            <v>No</v>
          </cell>
          <cell r="G743" t="str">
            <v>Mazyuna Road 5</v>
          </cell>
          <cell r="H743" t="str">
            <v>Greenfield</v>
          </cell>
          <cell r="I743">
            <v>40</v>
          </cell>
          <cell r="J743" t="str">
            <v>Indoor</v>
          </cell>
          <cell r="K743">
            <v>17.863659999999999</v>
          </cell>
          <cell r="L743">
            <v>52.855725</v>
          </cell>
          <cell r="M743" t="str">
            <v>DHOFAR</v>
          </cell>
          <cell r="N743" t="str">
            <v>AL MAZYUNAH</v>
          </cell>
          <cell r="O743" t="str">
            <v>Mazyunah</v>
          </cell>
        </row>
        <row r="744">
          <cell r="D744" t="str">
            <v>D0723</v>
          </cell>
          <cell r="E744" t="str">
            <v>OMJA0526</v>
          </cell>
          <cell r="F744" t="str">
            <v>No</v>
          </cell>
          <cell r="G744" t="str">
            <v>TADHU_USO</v>
          </cell>
          <cell r="H744" t="str">
            <v>Greenfield</v>
          </cell>
          <cell r="I744">
            <v>50</v>
          </cell>
          <cell r="J744" t="str">
            <v>Outdoor</v>
          </cell>
          <cell r="K744">
            <v>17.720305</v>
          </cell>
          <cell r="L744">
            <v>53.063276999999999</v>
          </cell>
          <cell r="M744" t="str">
            <v>DHOFAR</v>
          </cell>
          <cell r="N744" t="str">
            <v>AL MAZYUNAH</v>
          </cell>
          <cell r="O744" t="str">
            <v>Mazyunah</v>
          </cell>
        </row>
        <row r="745">
          <cell r="D745" t="str">
            <v>M0572</v>
          </cell>
          <cell r="E745" t="str">
            <v>OMMA1601</v>
          </cell>
          <cell r="F745" t="str">
            <v>No</v>
          </cell>
          <cell r="G745" t="str">
            <v>AL_BUSTAN_2_3G</v>
          </cell>
          <cell r="H745" t="str">
            <v>Greenfield</v>
          </cell>
          <cell r="I745">
            <v>25</v>
          </cell>
          <cell r="J745" t="str">
            <v>Indoor</v>
          </cell>
          <cell r="K745">
            <v>23.57205664</v>
          </cell>
          <cell r="L745">
            <v>58.607742909999999</v>
          </cell>
          <cell r="M745" t="str">
            <v>MUSCAT</v>
          </cell>
          <cell r="N745" t="str">
            <v>MUSCAT</v>
          </cell>
          <cell r="O745" t="str">
            <v>Al Bustan</v>
          </cell>
        </row>
        <row r="746">
          <cell r="D746" t="str">
            <v>M0864</v>
          </cell>
          <cell r="E746" t="str">
            <v>OMMA2950</v>
          </cell>
          <cell r="F746" t="str">
            <v>No</v>
          </cell>
          <cell r="G746" t="str">
            <v>AL_BUSTAN_HOTEL_2_3G</v>
          </cell>
          <cell r="H746" t="str">
            <v>Greenfield</v>
          </cell>
          <cell r="I746">
            <v>4</v>
          </cell>
          <cell r="J746" t="str">
            <v>Indoor</v>
          </cell>
          <cell r="K746" t="str">
            <v>23.56640,</v>
          </cell>
          <cell r="L746" t="str">
            <v>58.61277</v>
          </cell>
          <cell r="M746" t="str">
            <v>MUSCAT</v>
          </cell>
          <cell r="N746" t="str">
            <v>MUSCAT</v>
          </cell>
          <cell r="O746" t="str">
            <v>Al Bustan</v>
          </cell>
        </row>
        <row r="747">
          <cell r="D747" t="str">
            <v>M0570</v>
          </cell>
          <cell r="E747" t="str">
            <v>OMMA2981</v>
          </cell>
          <cell r="F747" t="str">
            <v>No</v>
          </cell>
          <cell r="G747" t="str">
            <v>AL_BUSTAN_HOTEL_3G</v>
          </cell>
          <cell r="H747" t="str">
            <v>Rooftop</v>
          </cell>
          <cell r="I747">
            <v>5</v>
          </cell>
          <cell r="J747" t="str">
            <v>Indoor</v>
          </cell>
          <cell r="K747" t="str">
            <v>23.567368</v>
          </cell>
          <cell r="L747" t="str">
            <v>58.615703</v>
          </cell>
          <cell r="M747" t="str">
            <v>MUSCAT</v>
          </cell>
          <cell r="N747" t="str">
            <v>MUSCAT</v>
          </cell>
          <cell r="O747" t="str">
            <v>Al Bustan</v>
          </cell>
        </row>
        <row r="748">
          <cell r="D748" t="str">
            <v>M0613</v>
          </cell>
          <cell r="E748" t="str">
            <v>OMMA0527</v>
          </cell>
          <cell r="F748" t="str">
            <v>No</v>
          </cell>
          <cell r="G748" t="str">
            <v>AL_FALAH_MOSQUE_3G</v>
          </cell>
          <cell r="H748" t="str">
            <v>Rooftop</v>
          </cell>
          <cell r="I748">
            <v>6</v>
          </cell>
          <cell r="J748" t="str">
            <v>Indoor</v>
          </cell>
          <cell r="K748">
            <v>23.58915</v>
          </cell>
          <cell r="L748">
            <v>58.541739999999997</v>
          </cell>
          <cell r="M748" t="str">
            <v>MUSCAT</v>
          </cell>
          <cell r="N748" t="str">
            <v>GREATER MUTTRAH</v>
          </cell>
          <cell r="O748" t="str">
            <v>Ruwi</v>
          </cell>
        </row>
        <row r="749">
          <cell r="D749" t="str">
            <v>M0632</v>
          </cell>
          <cell r="E749" t="str">
            <v>OMMA0528</v>
          </cell>
          <cell r="F749" t="str">
            <v>No</v>
          </cell>
          <cell r="G749" t="str">
            <v>AL_FARAHIDI_2_3G</v>
          </cell>
          <cell r="H749" t="str">
            <v>Rooftop</v>
          </cell>
          <cell r="I749">
            <v>6</v>
          </cell>
          <cell r="J749" t="str">
            <v>Indoor</v>
          </cell>
          <cell r="K749">
            <v>23.597194999999999</v>
          </cell>
          <cell r="L749">
            <v>58.540425679999998</v>
          </cell>
          <cell r="M749" t="str">
            <v>MUSCAT</v>
          </cell>
          <cell r="N749" t="str">
            <v>GREATER MUTTRAH</v>
          </cell>
          <cell r="O749" t="str">
            <v>Ruwi</v>
          </cell>
        </row>
        <row r="750">
          <cell r="D750" t="str">
            <v>M0588</v>
          </cell>
          <cell r="E750" t="str">
            <v>OMMA2351</v>
          </cell>
          <cell r="F750" t="str">
            <v>No</v>
          </cell>
          <cell r="G750" t="str">
            <v>AL_INSHIRAH_3G</v>
          </cell>
          <cell r="H750" t="str">
            <v>Greenfield</v>
          </cell>
          <cell r="I750">
            <v>4</v>
          </cell>
          <cell r="J750" t="str">
            <v>Indoor</v>
          </cell>
          <cell r="K750">
            <v>23.625148550799999</v>
          </cell>
          <cell r="L750">
            <v>58.579041951599997</v>
          </cell>
          <cell r="M750" t="str">
            <v>MUSCAT</v>
          </cell>
          <cell r="N750" t="str">
            <v>GREATER MUTTRAH</v>
          </cell>
          <cell r="O750" t="str">
            <v>Mutrah</v>
          </cell>
        </row>
        <row r="751">
          <cell r="D751" t="str">
            <v>M0631</v>
          </cell>
          <cell r="E751" t="str">
            <v>OMMA1222</v>
          </cell>
          <cell r="F751" t="str">
            <v>No</v>
          </cell>
          <cell r="G751" t="str">
            <v>AL_IZZ_ISLAMIC_BANK_BUILDING_3G</v>
          </cell>
          <cell r="H751" t="str">
            <v>Rooftop</v>
          </cell>
          <cell r="I751">
            <v>6</v>
          </cell>
          <cell r="J751" t="str">
            <v>Outdoor</v>
          </cell>
          <cell r="K751">
            <v>23.597073999999999</v>
          </cell>
          <cell r="L751">
            <v>58.547572000000002</v>
          </cell>
          <cell r="M751" t="str">
            <v>MUSCAT</v>
          </cell>
          <cell r="N751" t="str">
            <v>GREATER MUTTRAH</v>
          </cell>
          <cell r="O751" t="str">
            <v>CBD</v>
          </cell>
        </row>
        <row r="752">
          <cell r="D752" t="str">
            <v>M0585</v>
          </cell>
          <cell r="E752" t="str">
            <v>OMMA2933</v>
          </cell>
          <cell r="F752" t="str">
            <v>No</v>
          </cell>
          <cell r="G752" t="str">
            <v>AL_MUKALLA_DOCK1_3G</v>
          </cell>
          <cell r="H752" t="str">
            <v>Rooftop</v>
          </cell>
          <cell r="I752">
            <v>6</v>
          </cell>
          <cell r="J752" t="str">
            <v>Indoor</v>
          </cell>
          <cell r="K752" t="str">
            <v>23.6203175</v>
          </cell>
          <cell r="L752" t="str">
            <v>58.5887757</v>
          </cell>
          <cell r="M752" t="str">
            <v>MUSCAT</v>
          </cell>
          <cell r="N752" t="str">
            <v>MUSCAT</v>
          </cell>
          <cell r="O752" t="str">
            <v>Old Muscat</v>
          </cell>
        </row>
        <row r="753">
          <cell r="D753" t="str">
            <v>M0622</v>
          </cell>
          <cell r="E753" t="str">
            <v>OMMA0159</v>
          </cell>
          <cell r="F753" t="str">
            <v>No</v>
          </cell>
          <cell r="G753" t="str">
            <v>ASSARAIN_TRAVEL_3G</v>
          </cell>
          <cell r="H753" t="str">
            <v>Rooftop</v>
          </cell>
          <cell r="I753">
            <v>6</v>
          </cell>
          <cell r="J753" t="str">
            <v>Indoor</v>
          </cell>
          <cell r="K753">
            <v>23.592390000000002</v>
          </cell>
          <cell r="L753">
            <v>58.553609999999999</v>
          </cell>
          <cell r="M753" t="str">
            <v>MUSCAT</v>
          </cell>
          <cell r="N753" t="str">
            <v>GREATER MUTTRAH</v>
          </cell>
          <cell r="O753" t="str">
            <v>Ruwi</v>
          </cell>
        </row>
        <row r="754">
          <cell r="D754" t="str">
            <v>M0628</v>
          </cell>
          <cell r="E754" t="str">
            <v>OMMA1223</v>
          </cell>
          <cell r="F754" t="str">
            <v>No</v>
          </cell>
          <cell r="G754" t="str">
            <v>Atlas_Hospital_3G</v>
          </cell>
          <cell r="H754" t="str">
            <v>Rooftop</v>
          </cell>
          <cell r="I754">
            <v>6</v>
          </cell>
          <cell r="J754" t="str">
            <v>Outdoor</v>
          </cell>
          <cell r="K754">
            <v>23.595109999999998</v>
          </cell>
          <cell r="L754">
            <v>58.553469999999997</v>
          </cell>
          <cell r="M754" t="str">
            <v>MUSCAT</v>
          </cell>
          <cell r="N754" t="str">
            <v>GREATER MUTTRAH</v>
          </cell>
          <cell r="O754" t="str">
            <v>Ruwi</v>
          </cell>
        </row>
        <row r="755">
          <cell r="D755" t="str">
            <v>M0603</v>
          </cell>
          <cell r="E755" t="str">
            <v>OMMA1602</v>
          </cell>
          <cell r="F755" t="str">
            <v>No</v>
          </cell>
          <cell r="G755" t="str">
            <v>BAIT_AL_WAFI_3G</v>
          </cell>
          <cell r="H755" t="str">
            <v>Rooftop</v>
          </cell>
          <cell r="I755">
            <v>6</v>
          </cell>
          <cell r="J755" t="str">
            <v>Indoor</v>
          </cell>
          <cell r="K755">
            <v>23.584949997300001</v>
          </cell>
          <cell r="L755">
            <v>58.5563343655</v>
          </cell>
          <cell r="M755" t="str">
            <v>MUSCAT</v>
          </cell>
          <cell r="N755" t="str">
            <v>GREATER MUTTRAH</v>
          </cell>
          <cell r="O755" t="str">
            <v>Ruwi</v>
          </cell>
        </row>
        <row r="756">
          <cell r="D756" t="str">
            <v>M0559</v>
          </cell>
          <cell r="E756" t="str">
            <v>OMMA1975</v>
          </cell>
          <cell r="F756" t="str">
            <v>No</v>
          </cell>
          <cell r="G756" t="str">
            <v>BANDAR_JISSAH_3G</v>
          </cell>
          <cell r="H756" t="str">
            <v>Greenfield</v>
          </cell>
          <cell r="I756">
            <v>15</v>
          </cell>
          <cell r="J756" t="str">
            <v>Indoor</v>
          </cell>
          <cell r="K756">
            <v>23.5416756692</v>
          </cell>
          <cell r="L756">
            <v>58.645171243699998</v>
          </cell>
          <cell r="M756" t="str">
            <v>MUSCAT</v>
          </cell>
          <cell r="N756" t="str">
            <v>MUSCAT</v>
          </cell>
          <cell r="O756" t="str">
            <v>Jissah</v>
          </cell>
        </row>
        <row r="757">
          <cell r="D757" t="str">
            <v>M0551</v>
          </cell>
          <cell r="E757" t="str">
            <v>OMMA1976</v>
          </cell>
          <cell r="F757" t="str">
            <v>No</v>
          </cell>
          <cell r="G757" t="str">
            <v>BANDAR_KHYRAN_3G</v>
          </cell>
          <cell r="H757" t="str">
            <v>Greenfield</v>
          </cell>
          <cell r="I757">
            <v>12</v>
          </cell>
          <cell r="J757" t="str">
            <v>Indoor</v>
          </cell>
          <cell r="K757">
            <v>23.5037542313</v>
          </cell>
          <cell r="L757">
            <v>58.745405997699997</v>
          </cell>
          <cell r="M757" t="str">
            <v>MUSCAT</v>
          </cell>
          <cell r="N757" t="str">
            <v>MUSCAT</v>
          </cell>
          <cell r="O757" t="str">
            <v>Bandar Khayran</v>
          </cell>
        </row>
        <row r="758">
          <cell r="D758" t="str">
            <v>M0564</v>
          </cell>
          <cell r="E758" t="str">
            <v>OMMA0529</v>
          </cell>
          <cell r="F758" t="str">
            <v>No</v>
          </cell>
          <cell r="G758" t="str">
            <v>BAR_ALJISSA_ROAD_2_3G</v>
          </cell>
          <cell r="H758" t="str">
            <v>Greenfield</v>
          </cell>
          <cell r="I758">
            <v>4.7</v>
          </cell>
          <cell r="J758" t="str">
            <v>Indoor</v>
          </cell>
          <cell r="K758">
            <v>23.5544283073</v>
          </cell>
          <cell r="L758">
            <v>58.599279794499999</v>
          </cell>
          <cell r="M758" t="str">
            <v>MUSCAT</v>
          </cell>
          <cell r="N758" t="str">
            <v>MUSCAT</v>
          </cell>
          <cell r="O758" t="str">
            <v>Jissah</v>
          </cell>
        </row>
        <row r="759">
          <cell r="D759" t="str">
            <v>M0558</v>
          </cell>
          <cell r="E759" t="str">
            <v>OMMA1977</v>
          </cell>
          <cell r="F759" t="str">
            <v>No</v>
          </cell>
          <cell r="G759" t="str">
            <v>BAR_ALJISSA_ROAD_3_3G</v>
          </cell>
          <cell r="H759" t="str">
            <v>Greenfield</v>
          </cell>
          <cell r="I759">
            <v>25</v>
          </cell>
          <cell r="J759" t="str">
            <v>Indoor</v>
          </cell>
          <cell r="K759">
            <v>23.541597627200002</v>
          </cell>
          <cell r="L759">
            <v>58.641056638499997</v>
          </cell>
          <cell r="M759" t="str">
            <v>MUSCAT</v>
          </cell>
          <cell r="N759" t="str">
            <v>MUSCAT</v>
          </cell>
          <cell r="O759" t="str">
            <v>Jissah</v>
          </cell>
        </row>
        <row r="760">
          <cell r="D760" t="str">
            <v>M0560</v>
          </cell>
          <cell r="E760" t="str">
            <v>OMMA1978</v>
          </cell>
          <cell r="F760" t="str">
            <v>No</v>
          </cell>
          <cell r="G760" t="str">
            <v>BAR-AL-JISSAH_RD1_3G</v>
          </cell>
          <cell r="H760" t="str">
            <v>Greenfield</v>
          </cell>
          <cell r="I760">
            <v>12</v>
          </cell>
          <cell r="J760" t="str">
            <v>Indoor</v>
          </cell>
          <cell r="K760">
            <v>23.545241355600002</v>
          </cell>
          <cell r="L760">
            <v>58.626006080700002</v>
          </cell>
          <cell r="M760" t="str">
            <v>MUSCAT</v>
          </cell>
          <cell r="N760" t="str">
            <v>MUSCAT</v>
          </cell>
          <cell r="O760" t="str">
            <v>Jissah</v>
          </cell>
        </row>
        <row r="761">
          <cell r="D761" t="str">
            <v>M0552</v>
          </cell>
          <cell r="E761" t="str">
            <v>OMMA2695</v>
          </cell>
          <cell r="F761" t="str">
            <v>No</v>
          </cell>
          <cell r="G761" t="str">
            <v>BJY3_3G</v>
          </cell>
          <cell r="H761" t="str">
            <v>Greenfield</v>
          </cell>
          <cell r="I761">
            <v>40</v>
          </cell>
          <cell r="J761" t="str">
            <v>Indoor</v>
          </cell>
          <cell r="K761">
            <v>23.507513575699999</v>
          </cell>
          <cell r="L761">
            <v>58.651674090299998</v>
          </cell>
          <cell r="M761" t="str">
            <v>MUSCAT</v>
          </cell>
          <cell r="N761" t="str">
            <v>MUSCAT</v>
          </cell>
          <cell r="O761" t="str">
            <v>Yetti</v>
          </cell>
        </row>
        <row r="762">
          <cell r="D762" t="str">
            <v>M0637</v>
          </cell>
          <cell r="E762" t="str">
            <v>OMMA1224</v>
          </cell>
          <cell r="F762" t="str">
            <v>No</v>
          </cell>
          <cell r="G762" t="str">
            <v>COM_BANK_2_3G</v>
          </cell>
          <cell r="H762" t="str">
            <v>Rooftop</v>
          </cell>
          <cell r="I762">
            <v>6</v>
          </cell>
          <cell r="J762" t="str">
            <v>Indoor</v>
          </cell>
          <cell r="K762">
            <v>23.599720000000001</v>
          </cell>
          <cell r="L762">
            <v>58.548349999999999</v>
          </cell>
          <cell r="M762" t="str">
            <v>MUSCAT</v>
          </cell>
          <cell r="N762" t="str">
            <v>GREATER MUTTRAH</v>
          </cell>
          <cell r="O762" t="str">
            <v>CBD</v>
          </cell>
        </row>
        <row r="763">
          <cell r="D763" t="str">
            <v>M0634</v>
          </cell>
          <cell r="E763" t="str">
            <v>OMMA0161</v>
          </cell>
          <cell r="F763" t="str">
            <v>No</v>
          </cell>
          <cell r="G763" t="str">
            <v>DELTA_COMPANY_3G</v>
          </cell>
          <cell r="H763" t="str">
            <v>Rooftop</v>
          </cell>
          <cell r="I763">
            <v>6</v>
          </cell>
          <cell r="J763" t="str">
            <v>Indoor</v>
          </cell>
          <cell r="K763">
            <v>23.598089999999999</v>
          </cell>
          <cell r="L763">
            <v>58.550232000000001</v>
          </cell>
          <cell r="M763" t="str">
            <v>MUSCAT</v>
          </cell>
          <cell r="N763" t="str">
            <v>GREATER MUTTRAH</v>
          </cell>
          <cell r="O763" t="str">
            <v>CBD</v>
          </cell>
        </row>
        <row r="764">
          <cell r="D764" t="str">
            <v>M0621</v>
          </cell>
          <cell r="E764" t="str">
            <v>OMMA1980</v>
          </cell>
          <cell r="F764" t="str">
            <v>No</v>
          </cell>
          <cell r="G764" t="str">
            <v>DHOFAR_BLDG_3G</v>
          </cell>
          <cell r="H764" t="str">
            <v>Rooftop</v>
          </cell>
          <cell r="I764">
            <v>6</v>
          </cell>
          <cell r="J764" t="str">
            <v>Indoor</v>
          </cell>
          <cell r="K764">
            <v>23.592559999999999</v>
          </cell>
          <cell r="L764">
            <v>58.545720000000003</v>
          </cell>
          <cell r="M764" t="str">
            <v>MUSCAT</v>
          </cell>
          <cell r="N764" t="str">
            <v>GREATER MUTTRAH</v>
          </cell>
          <cell r="O764" t="str">
            <v>Ruwi</v>
          </cell>
        </row>
        <row r="765">
          <cell r="D765" t="str">
            <v>M0557</v>
          </cell>
          <cell r="E765" t="str">
            <v>OMMA2353</v>
          </cell>
          <cell r="F765" t="str">
            <v>No</v>
          </cell>
          <cell r="G765" t="str">
            <v>HAINT_SHIFT_3G</v>
          </cell>
          <cell r="H765" t="str">
            <v>Greenfield</v>
          </cell>
          <cell r="I765">
            <v>12</v>
          </cell>
          <cell r="J765" t="str">
            <v>Indoor</v>
          </cell>
          <cell r="K765">
            <v>23.5364684</v>
          </cell>
          <cell r="L765">
            <v>58.6761555</v>
          </cell>
          <cell r="M765" t="str">
            <v>MUSCAT</v>
          </cell>
          <cell r="N765" t="str">
            <v>MUSCAT</v>
          </cell>
          <cell r="O765" t="str">
            <v>Yetti</v>
          </cell>
        </row>
        <row r="766">
          <cell r="D766" t="str">
            <v>M0597</v>
          </cell>
          <cell r="E766" t="str">
            <v>OMMA2365</v>
          </cell>
          <cell r="F766" t="str">
            <v>No</v>
          </cell>
          <cell r="G766" t="str">
            <v>Hamriya_Village_2</v>
          </cell>
          <cell r="H766" t="str">
            <v>Rooftop</v>
          </cell>
          <cell r="I766">
            <v>6</v>
          </cell>
          <cell r="J766" t="str">
            <v>Indoor</v>
          </cell>
          <cell r="K766">
            <v>23.577570000000001</v>
          </cell>
          <cell r="L766">
            <v>58.546120000000002</v>
          </cell>
          <cell r="M766" t="str">
            <v>MUSCAT</v>
          </cell>
          <cell r="N766" t="str">
            <v>GREATER MUTTRAH</v>
          </cell>
          <cell r="O766" t="str">
            <v>Hamriya</v>
          </cell>
        </row>
        <row r="767">
          <cell r="D767" t="str">
            <v>M0600</v>
          </cell>
          <cell r="E767" t="str">
            <v>OMMA1623</v>
          </cell>
          <cell r="F767" t="str">
            <v>No</v>
          </cell>
          <cell r="G767" t="str">
            <v>HAMRIYA_VILLAGE_3G</v>
          </cell>
          <cell r="H767" t="str">
            <v>Rooftop</v>
          </cell>
          <cell r="I767">
            <v>6</v>
          </cell>
          <cell r="J767" t="str">
            <v>Indoor</v>
          </cell>
          <cell r="K767">
            <v>23.581769999999999</v>
          </cell>
          <cell r="L767">
            <v>58.545423</v>
          </cell>
          <cell r="M767" t="str">
            <v>MUSCAT</v>
          </cell>
          <cell r="N767" t="str">
            <v>GREATER MUTTRAH</v>
          </cell>
          <cell r="O767" t="str">
            <v>Ruwi</v>
          </cell>
        </row>
        <row r="768">
          <cell r="D768" t="str">
            <v>M0576</v>
          </cell>
          <cell r="E768" t="str">
            <v>OMMA1624</v>
          </cell>
          <cell r="F768" t="str">
            <v>No</v>
          </cell>
          <cell r="G768" t="str">
            <v>HARAMIL_1_3G</v>
          </cell>
          <cell r="H768" t="str">
            <v>Rooftop</v>
          </cell>
          <cell r="I768">
            <v>6</v>
          </cell>
          <cell r="J768" t="str">
            <v>Indoor</v>
          </cell>
          <cell r="K768">
            <v>23.594087999999999</v>
          </cell>
          <cell r="L768">
            <v>58.6018379</v>
          </cell>
          <cell r="M768" t="str">
            <v>MUSCAT</v>
          </cell>
          <cell r="N768" t="str">
            <v>MUSCAT</v>
          </cell>
          <cell r="O768" t="str">
            <v>Sidab</v>
          </cell>
        </row>
        <row r="769">
          <cell r="D769" t="str">
            <v>M0574</v>
          </cell>
          <cell r="E769" t="str">
            <v>OMMA0172</v>
          </cell>
          <cell r="F769" t="str">
            <v>No</v>
          </cell>
          <cell r="G769" t="str">
            <v>HARAMIL_2_3G</v>
          </cell>
          <cell r="H769" t="str">
            <v>Greenfield</v>
          </cell>
          <cell r="I769">
            <v>4</v>
          </cell>
          <cell r="J769" t="str">
            <v>Indoor</v>
          </cell>
          <cell r="K769">
            <v>23.588406728700001</v>
          </cell>
          <cell r="L769">
            <v>58.600823598300003</v>
          </cell>
          <cell r="M769" t="str">
            <v>MUSCAT</v>
          </cell>
          <cell r="N769" t="str">
            <v>MUSCAT</v>
          </cell>
          <cell r="O769" t="str">
            <v>Sidab</v>
          </cell>
        </row>
        <row r="770">
          <cell r="D770" t="str">
            <v>M0607</v>
          </cell>
          <cell r="E770" t="str">
            <v>OMMA0173</v>
          </cell>
          <cell r="F770" t="str">
            <v>No</v>
          </cell>
          <cell r="G770" t="str">
            <v>HONDA_ROAD_GU</v>
          </cell>
          <cell r="H770" t="str">
            <v>Rooftop</v>
          </cell>
          <cell r="I770">
            <v>6</v>
          </cell>
          <cell r="J770" t="str">
            <v>Outdoor</v>
          </cell>
          <cell r="K770">
            <v>23.58595</v>
          </cell>
          <cell r="L770">
            <v>58.549599999999998</v>
          </cell>
          <cell r="M770" t="str">
            <v>MUSCAT</v>
          </cell>
          <cell r="N770" t="str">
            <v>GREATER MUTTRAH</v>
          </cell>
          <cell r="O770" t="str">
            <v>Ruwi</v>
          </cell>
        </row>
        <row r="771">
          <cell r="D771" t="str">
            <v>M0561</v>
          </cell>
          <cell r="E771" t="str">
            <v>OMMA1992</v>
          </cell>
          <cell r="F771" t="str">
            <v>No</v>
          </cell>
          <cell r="G771" t="str">
            <v>JISSA_1_WAHA_HT_3G</v>
          </cell>
          <cell r="H771" t="str">
            <v>Rooftop</v>
          </cell>
          <cell r="I771">
            <v>3</v>
          </cell>
          <cell r="J771" t="str">
            <v>Indoor</v>
          </cell>
          <cell r="K771">
            <v>23.548664464000002</v>
          </cell>
          <cell r="L771">
            <v>58.662918885899998</v>
          </cell>
          <cell r="M771" t="str">
            <v>MUSCAT</v>
          </cell>
          <cell r="N771" t="str">
            <v>MUSCAT</v>
          </cell>
          <cell r="O771" t="str">
            <v>Jissah</v>
          </cell>
        </row>
        <row r="772">
          <cell r="D772" t="str">
            <v>M0563</v>
          </cell>
          <cell r="E772" t="str">
            <v>OMMA1993</v>
          </cell>
          <cell r="F772" t="str">
            <v>No</v>
          </cell>
          <cell r="G772" t="str">
            <v>JISSA_2_HUSAN_HTL_3G</v>
          </cell>
          <cell r="H772" t="str">
            <v>Rooftop</v>
          </cell>
          <cell r="I772">
            <v>3</v>
          </cell>
          <cell r="J772" t="str">
            <v>Indoor</v>
          </cell>
          <cell r="K772">
            <v>23.552086923000001</v>
          </cell>
          <cell r="L772">
            <v>58.660034840000002</v>
          </cell>
          <cell r="M772" t="str">
            <v>MUSCAT</v>
          </cell>
          <cell r="N772" t="str">
            <v>MUSCAT</v>
          </cell>
          <cell r="O772" t="str">
            <v>Jissah</v>
          </cell>
        </row>
        <row r="773">
          <cell r="D773" t="str">
            <v>M0586</v>
          </cell>
          <cell r="E773" t="str">
            <v>OMMA0174</v>
          </cell>
          <cell r="F773" t="str">
            <v>No</v>
          </cell>
          <cell r="G773" t="str">
            <v>Kalbooh_3G</v>
          </cell>
          <cell r="H773" t="str">
            <v>Rooftop</v>
          </cell>
          <cell r="I773">
            <v>6</v>
          </cell>
          <cell r="J773" t="str">
            <v>Indoor</v>
          </cell>
          <cell r="K773">
            <v>23.620213704000001</v>
          </cell>
          <cell r="L773">
            <v>58.584933414399998</v>
          </cell>
          <cell r="M773" t="str">
            <v>MUSCAT</v>
          </cell>
          <cell r="N773" t="str">
            <v>GREATER MUTTRAH</v>
          </cell>
          <cell r="O773" t="str">
            <v>Mutrah</v>
          </cell>
        </row>
        <row r="774">
          <cell r="D774" t="str">
            <v>M0573</v>
          </cell>
          <cell r="E774" t="str">
            <v>OMMA1244</v>
          </cell>
          <cell r="F774" t="str">
            <v>No</v>
          </cell>
          <cell r="G774" t="str">
            <v>MARINA</v>
          </cell>
          <cell r="H774" t="str">
            <v>Rooftop</v>
          </cell>
          <cell r="I774">
            <v>6</v>
          </cell>
          <cell r="J774" t="str">
            <v>Indoor</v>
          </cell>
          <cell r="K774">
            <v>23.582014000000001</v>
          </cell>
          <cell r="L774">
            <v>58.606105999999997</v>
          </cell>
          <cell r="M774" t="str">
            <v>MUSCAT</v>
          </cell>
          <cell r="N774" t="str">
            <v>MUSCAT</v>
          </cell>
          <cell r="O774" t="str">
            <v>Sidab</v>
          </cell>
        </row>
        <row r="775">
          <cell r="D775" t="str">
            <v>M0573</v>
          </cell>
          <cell r="E775" t="str">
            <v>OMMA1244</v>
          </cell>
          <cell r="F775" t="str">
            <v>No</v>
          </cell>
          <cell r="G775" t="str">
            <v>MARINA_3G</v>
          </cell>
          <cell r="H775" t="str">
            <v>Rooftop</v>
          </cell>
          <cell r="I775">
            <v>2.4</v>
          </cell>
          <cell r="J775" t="str">
            <v>Indoor</v>
          </cell>
          <cell r="K775">
            <v>23.5804954191</v>
          </cell>
          <cell r="L775">
            <v>58.606170767999998</v>
          </cell>
          <cell r="M775" t="str">
            <v>MUSCAT</v>
          </cell>
          <cell r="N775" t="str">
            <v>MUSCAT</v>
          </cell>
          <cell r="O775" t="str">
            <v>Sidab</v>
          </cell>
        </row>
        <row r="776">
          <cell r="D776" t="str">
            <v>M0616</v>
          </cell>
          <cell r="E776" t="str">
            <v>OMMA1245</v>
          </cell>
          <cell r="F776" t="str">
            <v>No</v>
          </cell>
          <cell r="G776" t="str">
            <v>MAZDA_DEALER_2_3G</v>
          </cell>
          <cell r="H776" t="str">
            <v>Rooftop</v>
          </cell>
          <cell r="I776">
            <v>6</v>
          </cell>
          <cell r="J776" t="str">
            <v>Outdoor</v>
          </cell>
          <cell r="K776">
            <v>23.589588933999998</v>
          </cell>
          <cell r="L776">
            <v>58.555066751299996</v>
          </cell>
          <cell r="M776" t="str">
            <v>MUSCAT</v>
          </cell>
          <cell r="N776" t="str">
            <v>GREATER MUTTRAH</v>
          </cell>
          <cell r="O776" t="str">
            <v>Ruwi</v>
          </cell>
        </row>
        <row r="777">
          <cell r="D777" t="str">
            <v>M0614</v>
          </cell>
          <cell r="E777" t="str">
            <v>OMMA0544</v>
          </cell>
          <cell r="F777" t="str">
            <v>No</v>
          </cell>
          <cell r="G777" t="str">
            <v>MAZDA_DEALER_3G</v>
          </cell>
          <cell r="H777" t="str">
            <v>Rooftop</v>
          </cell>
          <cell r="I777">
            <v>6</v>
          </cell>
          <cell r="J777" t="str">
            <v>Indoor</v>
          </cell>
          <cell r="K777">
            <v>23.589484363899999</v>
          </cell>
          <cell r="L777">
            <v>58.557502976899997</v>
          </cell>
          <cell r="M777" t="str">
            <v>MUSCAT</v>
          </cell>
          <cell r="N777" t="str">
            <v>GREATER MUTTRAH</v>
          </cell>
          <cell r="O777" t="str">
            <v>Ruwi</v>
          </cell>
        </row>
        <row r="778">
          <cell r="D778" t="str">
            <v>M0623</v>
          </cell>
          <cell r="E778" t="str">
            <v>OMMA0545</v>
          </cell>
          <cell r="F778" t="str">
            <v>No</v>
          </cell>
          <cell r="G778" t="str">
            <v>Ministry_Of_Commerce_Area_3G</v>
          </cell>
          <cell r="H778" t="str">
            <v>Rooftop</v>
          </cell>
          <cell r="I778">
            <v>6</v>
          </cell>
          <cell r="J778" t="str">
            <v>Outdoor</v>
          </cell>
          <cell r="K778">
            <v>23.593340000000001</v>
          </cell>
          <cell r="L778">
            <v>58.550840000000001</v>
          </cell>
          <cell r="M778" t="str">
            <v>MUSCAT</v>
          </cell>
          <cell r="N778" t="str">
            <v>GREATER MUTTRAH</v>
          </cell>
          <cell r="O778" t="str">
            <v>MBD</v>
          </cell>
        </row>
        <row r="779">
          <cell r="D779" t="str">
            <v>M1017</v>
          </cell>
          <cell r="E779" t="str">
            <v>OMMA1626</v>
          </cell>
          <cell r="F779" t="str">
            <v>No</v>
          </cell>
          <cell r="G779" t="str">
            <v>MURIYA_SIFAH_3G</v>
          </cell>
          <cell r="H779" t="str">
            <v>Greenfield</v>
          </cell>
          <cell r="I779">
            <v>30</v>
          </cell>
          <cell r="J779" t="str">
            <v>Indoor</v>
          </cell>
          <cell r="K779">
            <v>23.40447</v>
          </cell>
          <cell r="L779">
            <v>58.796900000000001</v>
          </cell>
          <cell r="M779" t="str">
            <v>MUSCAT</v>
          </cell>
          <cell r="N779" t="str">
            <v>MUSCAT</v>
          </cell>
          <cell r="O779" t="str">
            <v>Sifah</v>
          </cell>
        </row>
        <row r="780">
          <cell r="D780" t="str">
            <v>M0581</v>
          </cell>
          <cell r="E780" t="str">
            <v>OMMA1627</v>
          </cell>
          <cell r="F780" t="str">
            <v>No</v>
          </cell>
          <cell r="G780" t="str">
            <v>MUSCAT_2_3G</v>
          </cell>
          <cell r="H780" t="str">
            <v>Rooftop</v>
          </cell>
          <cell r="I780">
            <v>6</v>
          </cell>
          <cell r="J780" t="str">
            <v>Indoor</v>
          </cell>
          <cell r="K780">
            <v>23.610865039499998</v>
          </cell>
          <cell r="L780">
            <v>58.588339607999998</v>
          </cell>
          <cell r="M780" t="str">
            <v>MUSCAT</v>
          </cell>
          <cell r="N780" t="str">
            <v>MUSCAT</v>
          </cell>
          <cell r="O780" t="str">
            <v>Old Muscat</v>
          </cell>
        </row>
        <row r="781">
          <cell r="D781" t="str">
            <v>M0591</v>
          </cell>
          <cell r="E781" t="str">
            <v>OMMA0546</v>
          </cell>
          <cell r="F781" t="str">
            <v>No</v>
          </cell>
          <cell r="G781" t="str">
            <v>Muscat_Club_3G</v>
          </cell>
          <cell r="H781" t="str">
            <v>Rooftop</v>
          </cell>
          <cell r="I781">
            <v>6</v>
          </cell>
          <cell r="J781" t="str">
            <v>Indoor</v>
          </cell>
          <cell r="K781">
            <v>23.5689977541</v>
          </cell>
          <cell r="L781">
            <v>58.570660778300002</v>
          </cell>
          <cell r="M781" t="str">
            <v>MUSCAT</v>
          </cell>
          <cell r="N781" t="str">
            <v>GREATER MUTTRAH</v>
          </cell>
          <cell r="O781" t="str">
            <v>Wadi Kabir</v>
          </cell>
        </row>
        <row r="782">
          <cell r="D782" t="str">
            <v>M0015</v>
          </cell>
          <cell r="E782" t="str">
            <v>OMMA0547</v>
          </cell>
          <cell r="F782" t="str">
            <v>Yes</v>
          </cell>
          <cell r="G782" t="str">
            <v>MUSCAT_EXCH_3G</v>
          </cell>
          <cell r="H782" t="str">
            <v>Greenfield</v>
          </cell>
          <cell r="I782">
            <v>10</v>
          </cell>
          <cell r="J782" t="str">
            <v>Indoor</v>
          </cell>
          <cell r="K782">
            <v>23.615786</v>
          </cell>
          <cell r="L782">
            <v>58.590431000000002</v>
          </cell>
          <cell r="M782" t="str">
            <v>MUSCAT</v>
          </cell>
          <cell r="N782" t="str">
            <v>MUSCAT</v>
          </cell>
          <cell r="O782" t="str">
            <v>Old Muscat</v>
          </cell>
        </row>
        <row r="783">
          <cell r="D783" t="str">
            <v>M0618</v>
          </cell>
          <cell r="E783" t="str">
            <v>OMMA0896</v>
          </cell>
          <cell r="F783" t="str">
            <v>No</v>
          </cell>
          <cell r="G783" t="str">
            <v>NADHA_HOSPITAL_3G</v>
          </cell>
          <cell r="H783" t="str">
            <v>Rooftop</v>
          </cell>
          <cell r="I783">
            <v>6</v>
          </cell>
          <cell r="J783" t="str">
            <v>Indoor</v>
          </cell>
          <cell r="K783">
            <v>23.591107999999998</v>
          </cell>
          <cell r="L783">
            <v>58.531219</v>
          </cell>
          <cell r="M783" t="str">
            <v>MUSCAT</v>
          </cell>
          <cell r="N783" t="str">
            <v>GREATER MUTTRAH</v>
          </cell>
          <cell r="O783" t="str">
            <v>Ruwi</v>
          </cell>
        </row>
        <row r="784">
          <cell r="D784" t="str">
            <v>M0608</v>
          </cell>
          <cell r="E784" t="str">
            <v>OMMA1995</v>
          </cell>
          <cell r="F784" t="str">
            <v>No</v>
          </cell>
          <cell r="G784" t="str">
            <v>NAHDA_HOSP_2_3G</v>
          </cell>
          <cell r="H784" t="str">
            <v>Rooftop</v>
          </cell>
          <cell r="I784">
            <v>4</v>
          </cell>
          <cell r="J784" t="str">
            <v>Indoor</v>
          </cell>
          <cell r="K784">
            <v>23.587820000000001</v>
          </cell>
          <cell r="L784">
            <v>58.534109999999998</v>
          </cell>
          <cell r="M784" t="str">
            <v>MUSCAT</v>
          </cell>
          <cell r="N784" t="str">
            <v>GREATER MUTTRAH</v>
          </cell>
          <cell r="O784" t="str">
            <v>Ruwi</v>
          </cell>
        </row>
        <row r="785">
          <cell r="D785" t="str">
            <v>M0624</v>
          </cell>
          <cell r="E785" t="str">
            <v>OMMA2366</v>
          </cell>
          <cell r="F785" t="str">
            <v>No</v>
          </cell>
          <cell r="G785" t="str">
            <v>OCC_CENTRE_AB_3G</v>
          </cell>
          <cell r="H785" t="str">
            <v>Rooftop</v>
          </cell>
          <cell r="I785">
            <v>4</v>
          </cell>
          <cell r="J785" t="str">
            <v>Indoor</v>
          </cell>
          <cell r="K785">
            <v>23.59318</v>
          </cell>
          <cell r="L785">
            <v>58.542110000000001</v>
          </cell>
          <cell r="M785" t="str">
            <v>MUSCAT</v>
          </cell>
          <cell r="N785" t="str">
            <v>GREATER MUTTRAH</v>
          </cell>
          <cell r="O785" t="str">
            <v>Ruwi</v>
          </cell>
        </row>
        <row r="786">
          <cell r="D786" t="str">
            <v>M0619</v>
          </cell>
          <cell r="E786" t="str">
            <v>OMMA0175</v>
          </cell>
          <cell r="F786" t="str">
            <v>No</v>
          </cell>
          <cell r="G786" t="str">
            <v>PUB_INSURANCE_3G</v>
          </cell>
          <cell r="H786" t="str">
            <v>Rooftop</v>
          </cell>
          <cell r="I786">
            <v>6</v>
          </cell>
          <cell r="J786" t="str">
            <v>Indoor</v>
          </cell>
          <cell r="K786">
            <v>23.591470000000001</v>
          </cell>
          <cell r="L786">
            <v>58.551360000000003</v>
          </cell>
          <cell r="M786" t="str">
            <v>MUSCAT</v>
          </cell>
          <cell r="N786" t="str">
            <v>GREATER MUTTRAH</v>
          </cell>
          <cell r="O786" t="str">
            <v>MBD</v>
          </cell>
        </row>
        <row r="787">
          <cell r="D787" t="str">
            <v>M0587</v>
          </cell>
          <cell r="E787" t="str">
            <v>OMMA0898</v>
          </cell>
          <cell r="F787" t="str">
            <v>No</v>
          </cell>
          <cell r="G787" t="str">
            <v>RIAM_PARK_3G</v>
          </cell>
          <cell r="H787" t="str">
            <v>Rooftop</v>
          </cell>
          <cell r="I787">
            <v>6</v>
          </cell>
          <cell r="J787" t="str">
            <v>Indoor</v>
          </cell>
          <cell r="K787">
            <v>23.620349282999999</v>
          </cell>
          <cell r="L787">
            <v>58.577337936299998</v>
          </cell>
          <cell r="M787" t="str">
            <v>MUSCAT</v>
          </cell>
          <cell r="N787" t="str">
            <v>GREATER MUTTRAH</v>
          </cell>
          <cell r="O787" t="str">
            <v>Mutrah</v>
          </cell>
        </row>
        <row r="788">
          <cell r="D788" t="str">
            <v>M0633</v>
          </cell>
          <cell r="E788" t="str">
            <v>OMMA1246</v>
          </cell>
          <cell r="F788" t="str">
            <v>No</v>
          </cell>
          <cell r="G788" t="str">
            <v>RUWI_BOYS_SCHOL_3G</v>
          </cell>
          <cell r="H788" t="str">
            <v>Rooftop</v>
          </cell>
          <cell r="I788">
            <v>6</v>
          </cell>
          <cell r="J788" t="str">
            <v>Indoor</v>
          </cell>
          <cell r="K788">
            <v>23.598050000000001</v>
          </cell>
          <cell r="L788">
            <v>58.54271</v>
          </cell>
          <cell r="M788" t="str">
            <v>MUSCAT</v>
          </cell>
          <cell r="N788" t="str">
            <v>GREATER MUTTRAH</v>
          </cell>
          <cell r="O788" t="str">
            <v>Ruwi</v>
          </cell>
        </row>
        <row r="789">
          <cell r="D789" t="str">
            <v>M0605</v>
          </cell>
          <cell r="E789" t="str">
            <v>OMMA0899</v>
          </cell>
          <cell r="F789" t="str">
            <v>No</v>
          </cell>
          <cell r="G789" t="str">
            <v>RUWI_COMM_CENTR_3G</v>
          </cell>
          <cell r="H789" t="str">
            <v>Rooftop</v>
          </cell>
          <cell r="I789">
            <v>6</v>
          </cell>
          <cell r="J789" t="str">
            <v>Indoor</v>
          </cell>
          <cell r="K789">
            <v>23.585699999999999</v>
          </cell>
          <cell r="L789">
            <v>58.544600000000003</v>
          </cell>
          <cell r="M789" t="str">
            <v>MUSCAT</v>
          </cell>
          <cell r="N789" t="str">
            <v>GREATER MUTTRAH</v>
          </cell>
          <cell r="O789" t="str">
            <v>Ruwi</v>
          </cell>
        </row>
        <row r="790">
          <cell r="D790" t="str">
            <v>M0615</v>
          </cell>
          <cell r="E790" t="str">
            <v>OMMA0549</v>
          </cell>
          <cell r="F790" t="str">
            <v>No</v>
          </cell>
          <cell r="G790" t="str">
            <v>RUWI_PTT_3G</v>
          </cell>
          <cell r="H790" t="str">
            <v>Rooftop</v>
          </cell>
          <cell r="I790">
            <v>6</v>
          </cell>
          <cell r="J790" t="str">
            <v>Indoor</v>
          </cell>
          <cell r="K790">
            <v>23.589559999999999</v>
          </cell>
          <cell r="L790">
            <v>58.545740000000002</v>
          </cell>
          <cell r="M790" t="str">
            <v>MUSCAT</v>
          </cell>
          <cell r="N790" t="str">
            <v>GREATER MUTTRAH</v>
          </cell>
          <cell r="O790" t="str">
            <v>Ruwi</v>
          </cell>
        </row>
        <row r="791">
          <cell r="D791" t="str">
            <v>M1089</v>
          </cell>
          <cell r="E791" t="str">
            <v>OMMA1628</v>
          </cell>
          <cell r="F791" t="str">
            <v>No</v>
          </cell>
          <cell r="G791" t="str">
            <v>Saraya_2_3G</v>
          </cell>
          <cell r="H791" t="str">
            <v>Greenfield</v>
          </cell>
          <cell r="I791">
            <v>30</v>
          </cell>
          <cell r="J791" t="str">
            <v>Indoor</v>
          </cell>
          <cell r="K791">
            <v>23.549119000000001</v>
          </cell>
          <cell r="L791">
            <v>58.637450000000001</v>
          </cell>
          <cell r="M791" t="str">
            <v>MUSCAT</v>
          </cell>
          <cell r="N791" t="str">
            <v>MUSCAT</v>
          </cell>
          <cell r="O791" t="str">
            <v>Qantab</v>
          </cell>
        </row>
        <row r="792">
          <cell r="D792" t="str">
            <v>M1090</v>
          </cell>
          <cell r="E792" t="str">
            <v>OMMA1629</v>
          </cell>
          <cell r="F792" t="str">
            <v>No</v>
          </cell>
          <cell r="G792" t="str">
            <v>Saraya_3_3G</v>
          </cell>
          <cell r="H792" t="str">
            <v>Greenfield</v>
          </cell>
          <cell r="I792">
            <v>30</v>
          </cell>
          <cell r="J792" t="str">
            <v>Indoor</v>
          </cell>
          <cell r="K792">
            <v>23.546866000000001</v>
          </cell>
          <cell r="L792">
            <v>58.635044000000001</v>
          </cell>
          <cell r="M792" t="str">
            <v>MUSCAT</v>
          </cell>
          <cell r="N792" t="str">
            <v>MUSCAT</v>
          </cell>
          <cell r="O792" t="str">
            <v>Qantab</v>
          </cell>
        </row>
        <row r="793">
          <cell r="D793" t="str">
            <v>M0575</v>
          </cell>
          <cell r="E793" t="str">
            <v>OMMA0901</v>
          </cell>
          <cell r="F793" t="str">
            <v>No</v>
          </cell>
          <cell r="G793" t="str">
            <v>SIDAB_GSM_3G</v>
          </cell>
          <cell r="H793" t="str">
            <v>Greenfield</v>
          </cell>
          <cell r="I793">
            <v>10</v>
          </cell>
          <cell r="J793" t="str">
            <v>Indoor</v>
          </cell>
          <cell r="K793">
            <v>23.5919473503</v>
          </cell>
          <cell r="L793">
            <v>58.591933039899999</v>
          </cell>
          <cell r="M793" t="str">
            <v>MUSCAT</v>
          </cell>
          <cell r="N793" t="str">
            <v>MUSCAT</v>
          </cell>
          <cell r="O793" t="str">
            <v>Sidab</v>
          </cell>
        </row>
        <row r="794">
          <cell r="D794" t="str">
            <v>M0579</v>
          </cell>
          <cell r="E794" t="str">
            <v>OMMA0902</v>
          </cell>
          <cell r="F794" t="str">
            <v>No</v>
          </cell>
          <cell r="G794" t="str">
            <v>SIDAB_ROAD_3G</v>
          </cell>
          <cell r="H794" t="str">
            <v>Greenfield</v>
          </cell>
          <cell r="I794">
            <v>20</v>
          </cell>
          <cell r="J794" t="str">
            <v>Indoor</v>
          </cell>
          <cell r="K794">
            <v>23.6074273017</v>
          </cell>
          <cell r="L794">
            <v>58.595646578900002</v>
          </cell>
          <cell r="M794" t="str">
            <v>MUSCAT</v>
          </cell>
          <cell r="N794" t="str">
            <v>MUSCAT</v>
          </cell>
          <cell r="O794" t="str">
            <v>Sidab</v>
          </cell>
        </row>
        <row r="795">
          <cell r="D795" t="str">
            <v>M0578</v>
          </cell>
          <cell r="E795" t="str">
            <v>OMMA0561</v>
          </cell>
          <cell r="F795" t="str">
            <v>No</v>
          </cell>
          <cell r="G795" t="str">
            <v>SIDAB_VILLAGE2_3G</v>
          </cell>
          <cell r="H795" t="str">
            <v>Rooftop</v>
          </cell>
          <cell r="I795">
            <v>6</v>
          </cell>
          <cell r="J795" t="str">
            <v>Indoor</v>
          </cell>
          <cell r="K795">
            <v>23.602156706100001</v>
          </cell>
          <cell r="L795">
            <v>58.597853321000002</v>
          </cell>
          <cell r="M795" t="str">
            <v>MUSCAT</v>
          </cell>
          <cell r="N795" t="str">
            <v>MUSCAT</v>
          </cell>
          <cell r="O795" t="str">
            <v>Sidab</v>
          </cell>
        </row>
        <row r="796">
          <cell r="D796" t="str">
            <v>M0550</v>
          </cell>
          <cell r="E796" t="str">
            <v>OMMA0194</v>
          </cell>
          <cell r="F796" t="str">
            <v>No</v>
          </cell>
          <cell r="G796" t="str">
            <v>SIFA_AL_SHEIK_3G</v>
          </cell>
          <cell r="H796" t="str">
            <v>Greenfield</v>
          </cell>
          <cell r="I796">
            <v>30</v>
          </cell>
          <cell r="J796" t="str">
            <v>Indoor</v>
          </cell>
          <cell r="K796">
            <v>23.487762333399999</v>
          </cell>
          <cell r="L796">
            <v>58.762452435199997</v>
          </cell>
          <cell r="M796" t="str">
            <v>MUSCAT</v>
          </cell>
          <cell r="N796" t="str">
            <v>MUSCAT</v>
          </cell>
          <cell r="O796" t="str">
            <v>Sifah</v>
          </cell>
        </row>
        <row r="797">
          <cell r="D797" t="str">
            <v>M0549</v>
          </cell>
          <cell r="E797" t="str">
            <v>OMMA2719</v>
          </cell>
          <cell r="F797" t="str">
            <v>No</v>
          </cell>
          <cell r="G797" t="str">
            <v>SIFAH_3G</v>
          </cell>
          <cell r="H797" t="str">
            <v>Greenfield</v>
          </cell>
          <cell r="I797">
            <v>30</v>
          </cell>
          <cell r="J797" t="str">
            <v>Indoor</v>
          </cell>
          <cell r="K797">
            <v>23.43281</v>
          </cell>
          <cell r="L797">
            <v>58.781039999999997</v>
          </cell>
          <cell r="M797" t="str">
            <v>MUSCAT</v>
          </cell>
          <cell r="N797" t="str">
            <v>MUSCAT</v>
          </cell>
          <cell r="O797" t="str">
            <v>Sifah</v>
          </cell>
        </row>
        <row r="798">
          <cell r="D798" t="str">
            <v>M0548</v>
          </cell>
          <cell r="E798" t="str">
            <v>OMMA0195</v>
          </cell>
          <cell r="F798" t="str">
            <v>No</v>
          </cell>
          <cell r="G798" t="str">
            <v>Sifah_Hotel_3G</v>
          </cell>
          <cell r="H798" t="str">
            <v>Greenfield</v>
          </cell>
          <cell r="I798">
            <v>30</v>
          </cell>
          <cell r="J798" t="str">
            <v>Indoor</v>
          </cell>
          <cell r="K798">
            <v>23.413202600000002</v>
          </cell>
          <cell r="L798">
            <v>58.785783549999998</v>
          </cell>
          <cell r="M798" t="str">
            <v>MUSCAT</v>
          </cell>
          <cell r="N798" t="str">
            <v>MUSCAT</v>
          </cell>
          <cell r="O798" t="str">
            <v>Sifah</v>
          </cell>
        </row>
        <row r="799">
          <cell r="D799" t="str">
            <v>M0604</v>
          </cell>
          <cell r="E799" t="str">
            <v>OMMA0918</v>
          </cell>
          <cell r="F799" t="str">
            <v>No</v>
          </cell>
          <cell r="G799" t="str">
            <v>SULAIMAN_BUILD_3G</v>
          </cell>
          <cell r="H799" t="str">
            <v>Rooftop</v>
          </cell>
          <cell r="I799">
            <v>6</v>
          </cell>
          <cell r="J799" t="str">
            <v>Indoor</v>
          </cell>
          <cell r="K799">
            <v>23.585349999999998</v>
          </cell>
          <cell r="L799">
            <v>58.538110000000003</v>
          </cell>
          <cell r="M799" t="str">
            <v>MUSCAT</v>
          </cell>
          <cell r="N799" t="str">
            <v>GREATER MUTTRAH</v>
          </cell>
          <cell r="O799" t="str">
            <v>Hamriya</v>
          </cell>
        </row>
        <row r="800">
          <cell r="D800" t="str">
            <v>M0626</v>
          </cell>
          <cell r="E800" t="str">
            <v>OMMA1646</v>
          </cell>
          <cell r="F800" t="str">
            <v>No</v>
          </cell>
          <cell r="G800" t="str">
            <v>WAD_KABIR_IND4_3G</v>
          </cell>
          <cell r="H800" t="str">
            <v>Rooftop</v>
          </cell>
          <cell r="I800">
            <v>6</v>
          </cell>
          <cell r="J800" t="str">
            <v>Indoor</v>
          </cell>
          <cell r="K800">
            <v>23.595119700000001</v>
          </cell>
          <cell r="L800">
            <v>58.561443849</v>
          </cell>
          <cell r="M800" t="str">
            <v>MUSCAT</v>
          </cell>
          <cell r="N800" t="str">
            <v>GREATER MUTTRAH</v>
          </cell>
          <cell r="O800" t="str">
            <v>Wadi Kabir</v>
          </cell>
        </row>
        <row r="801">
          <cell r="D801" t="str">
            <v>M0592</v>
          </cell>
          <cell r="E801" t="str">
            <v>OMMA2006</v>
          </cell>
          <cell r="F801" t="str">
            <v>No</v>
          </cell>
          <cell r="G801" t="str">
            <v>WADI_KABIR_2_3G</v>
          </cell>
          <cell r="H801" t="str">
            <v>Rooftop</v>
          </cell>
          <cell r="I801">
            <v>6</v>
          </cell>
          <cell r="J801" t="str">
            <v>Indoor</v>
          </cell>
          <cell r="K801">
            <v>23.570820000000001</v>
          </cell>
          <cell r="L801">
            <v>58.572450000000003</v>
          </cell>
          <cell r="M801" t="str">
            <v>MUSCAT</v>
          </cell>
          <cell r="N801" t="str">
            <v>GREATER MUTTRAH</v>
          </cell>
          <cell r="O801" t="str">
            <v>Wadi Kabir</v>
          </cell>
        </row>
        <row r="802">
          <cell r="D802" t="str">
            <v>M0593</v>
          </cell>
          <cell r="E802" t="str">
            <v>OMMA2374</v>
          </cell>
          <cell r="F802" t="str">
            <v>No</v>
          </cell>
          <cell r="G802" t="str">
            <v>Wadi_Kabir_3_3G</v>
          </cell>
          <cell r="H802" t="str">
            <v>Rooftop</v>
          </cell>
          <cell r="I802">
            <v>6</v>
          </cell>
          <cell r="J802" t="str">
            <v>Indoor</v>
          </cell>
          <cell r="K802">
            <v>23.571036889999998</v>
          </cell>
          <cell r="L802">
            <v>58.576908701999997</v>
          </cell>
          <cell r="M802" t="str">
            <v>MUSCAT</v>
          </cell>
          <cell r="N802" t="str">
            <v>GREATER MUTTRAH</v>
          </cell>
          <cell r="O802" t="str">
            <v>Wadi Kabir</v>
          </cell>
        </row>
        <row r="803">
          <cell r="D803" t="str">
            <v>M0599</v>
          </cell>
          <cell r="E803" t="str">
            <v>OMMA1263</v>
          </cell>
          <cell r="F803" t="str">
            <v>No</v>
          </cell>
          <cell r="G803" t="str">
            <v>WADI_KABIR_3G</v>
          </cell>
          <cell r="H803" t="str">
            <v>Rooftop</v>
          </cell>
          <cell r="I803">
            <v>6</v>
          </cell>
          <cell r="J803" t="str">
            <v>Indoor</v>
          </cell>
          <cell r="K803">
            <v>23.5783648046</v>
          </cell>
          <cell r="L803">
            <v>58.564455680800002</v>
          </cell>
          <cell r="M803" t="str">
            <v>MUSCAT</v>
          </cell>
          <cell r="N803" t="str">
            <v>GREATER MUTTRAH</v>
          </cell>
          <cell r="O803" t="str">
            <v>Wadi Kabir</v>
          </cell>
        </row>
        <row r="804">
          <cell r="D804" t="str">
            <v>M0595</v>
          </cell>
          <cell r="E804" t="str">
            <v>OMMA2375</v>
          </cell>
          <cell r="F804" t="str">
            <v>No</v>
          </cell>
          <cell r="G804" t="str">
            <v>WADI_KABIR_4_3G</v>
          </cell>
          <cell r="H804" t="str">
            <v>Rooftop</v>
          </cell>
          <cell r="I804">
            <v>6</v>
          </cell>
          <cell r="J804" t="str">
            <v>Indoor</v>
          </cell>
          <cell r="K804">
            <v>23.574053396299998</v>
          </cell>
          <cell r="L804">
            <v>58.5713654881</v>
          </cell>
          <cell r="M804" t="str">
            <v>MUSCAT</v>
          </cell>
          <cell r="N804" t="str">
            <v>GREATER MUTTRAH</v>
          </cell>
          <cell r="O804" t="str">
            <v>Wadi Kabir</v>
          </cell>
        </row>
        <row r="805">
          <cell r="D805" t="str">
            <v>M0590</v>
          </cell>
          <cell r="E805" t="str">
            <v>OMMA0562</v>
          </cell>
          <cell r="F805" t="str">
            <v>No</v>
          </cell>
          <cell r="G805" t="str">
            <v>WADI_KABIR_5_3G</v>
          </cell>
          <cell r="H805" t="str">
            <v>Rooftop</v>
          </cell>
          <cell r="I805">
            <v>6</v>
          </cell>
          <cell r="J805" t="str">
            <v>Indoor</v>
          </cell>
          <cell r="K805">
            <v>23.566559999999999</v>
          </cell>
          <cell r="L805">
            <v>58.57891</v>
          </cell>
          <cell r="M805" t="str">
            <v>MUSCAT</v>
          </cell>
          <cell r="N805" t="str">
            <v>GREATER MUTTRAH</v>
          </cell>
          <cell r="O805" t="str">
            <v>Wadi Kabir</v>
          </cell>
        </row>
        <row r="806">
          <cell r="D806" t="str">
            <v>M0601</v>
          </cell>
          <cell r="E806" t="str">
            <v>OMMA0196</v>
          </cell>
          <cell r="F806" t="str">
            <v>No</v>
          </cell>
          <cell r="G806" t="str">
            <v>WADI_KABIR_6_3G</v>
          </cell>
          <cell r="H806" t="str">
            <v>Rooftop</v>
          </cell>
          <cell r="I806">
            <v>6</v>
          </cell>
          <cell r="J806" t="str">
            <v>Indoor</v>
          </cell>
          <cell r="K806">
            <v>23.5832324008</v>
          </cell>
          <cell r="L806">
            <v>58.5673828348</v>
          </cell>
          <cell r="M806" t="str">
            <v>MUSCAT</v>
          </cell>
          <cell r="N806" t="str">
            <v>GREATER MUTTRAH</v>
          </cell>
          <cell r="O806" t="str">
            <v>Wadi Kabir</v>
          </cell>
        </row>
        <row r="807">
          <cell r="D807" t="str">
            <v>M0596</v>
          </cell>
          <cell r="E807" t="str">
            <v>OMMA1264</v>
          </cell>
          <cell r="F807" t="str">
            <v>No</v>
          </cell>
          <cell r="G807" t="str">
            <v>WADI_KABIR_7_3G</v>
          </cell>
          <cell r="H807" t="str">
            <v>Rooftop</v>
          </cell>
          <cell r="I807">
            <v>6</v>
          </cell>
          <cell r="J807" t="str">
            <v>Indoor</v>
          </cell>
          <cell r="K807">
            <v>23.576155066999998</v>
          </cell>
          <cell r="L807">
            <v>58.574506295900001</v>
          </cell>
          <cell r="M807" t="str">
            <v>MUSCAT</v>
          </cell>
          <cell r="N807" t="str">
            <v>GREATER MUTTRAH</v>
          </cell>
          <cell r="O807" t="str">
            <v>Wadi Kabir</v>
          </cell>
        </row>
        <row r="808">
          <cell r="D808" t="str">
            <v>M0611</v>
          </cell>
          <cell r="E808" t="str">
            <v>OMMA0197</v>
          </cell>
          <cell r="F808" t="str">
            <v>No</v>
          </cell>
          <cell r="G808" t="str">
            <v>Wadi_Kabir_8_3G</v>
          </cell>
          <cell r="H808" t="str">
            <v>Rooftop</v>
          </cell>
          <cell r="I808">
            <v>6</v>
          </cell>
          <cell r="J808" t="str">
            <v>Indoor</v>
          </cell>
          <cell r="K808">
            <v>23.587820253499999</v>
          </cell>
          <cell r="L808">
            <v>58.5645306957</v>
          </cell>
          <cell r="M808" t="str">
            <v>MUSCAT</v>
          </cell>
          <cell r="N808" t="str">
            <v>GREATER MUTTRAH</v>
          </cell>
          <cell r="O808" t="str">
            <v>Wadi Kabir</v>
          </cell>
        </row>
        <row r="809">
          <cell r="D809" t="str">
            <v>M0598</v>
          </cell>
          <cell r="E809" t="str">
            <v>OMMA2720</v>
          </cell>
          <cell r="F809" t="str">
            <v>No</v>
          </cell>
          <cell r="G809" t="str">
            <v>WADI_KABIR_9_3G</v>
          </cell>
          <cell r="H809" t="str">
            <v>Rooftop</v>
          </cell>
          <cell r="I809">
            <v>6</v>
          </cell>
          <cell r="J809" t="str">
            <v>Indoor</v>
          </cell>
          <cell r="K809">
            <v>23.578474613299999</v>
          </cell>
          <cell r="L809">
            <v>58.5711971303</v>
          </cell>
          <cell r="M809" t="str">
            <v>MUSCAT</v>
          </cell>
          <cell r="N809" t="str">
            <v>GREATER MUTTRAH</v>
          </cell>
          <cell r="O809" t="str">
            <v>Wadi Kabir</v>
          </cell>
        </row>
        <row r="810">
          <cell r="D810" t="str">
            <v>M0589</v>
          </cell>
          <cell r="E810" t="str">
            <v>OMMA0198</v>
          </cell>
          <cell r="F810" t="str">
            <v>No</v>
          </cell>
          <cell r="G810" t="str">
            <v>Wadi_Kabir_Building_3G</v>
          </cell>
          <cell r="H810" t="str">
            <v>Rooftop</v>
          </cell>
          <cell r="I810">
            <v>6</v>
          </cell>
          <cell r="J810" t="str">
            <v>Indoor</v>
          </cell>
          <cell r="K810">
            <v>23.564663323200001</v>
          </cell>
          <cell r="L810">
            <v>58.581144561999999</v>
          </cell>
          <cell r="M810" t="str">
            <v>MUSCAT</v>
          </cell>
          <cell r="N810" t="str">
            <v>GREATER MUTTRAH</v>
          </cell>
          <cell r="O810" t="str">
            <v>Wadi Kabir</v>
          </cell>
        </row>
        <row r="811">
          <cell r="D811" t="str">
            <v>M0620</v>
          </cell>
          <cell r="E811" t="str">
            <v>OMMA2376</v>
          </cell>
          <cell r="F811" t="str">
            <v>No</v>
          </cell>
          <cell r="G811" t="str">
            <v>WADI_KABIR_IND_3G</v>
          </cell>
          <cell r="H811" t="str">
            <v>Rooftop</v>
          </cell>
          <cell r="I811">
            <v>6</v>
          </cell>
          <cell r="J811" t="str">
            <v>Indoor</v>
          </cell>
          <cell r="K811">
            <v>23.59174208</v>
          </cell>
          <cell r="L811">
            <v>58.562220799999999</v>
          </cell>
          <cell r="M811" t="str">
            <v>MUSCAT</v>
          </cell>
          <cell r="N811" t="str">
            <v>GREATER MUTTRAH</v>
          </cell>
          <cell r="O811" t="str">
            <v>Wadi Kabir</v>
          </cell>
        </row>
        <row r="812">
          <cell r="D812" t="str">
            <v>M0609</v>
          </cell>
          <cell r="E812" t="str">
            <v>OMMA2721</v>
          </cell>
          <cell r="F812" t="str">
            <v>No</v>
          </cell>
          <cell r="G812" t="str">
            <v>Wadi_Kabir_Ind_6_3G</v>
          </cell>
          <cell r="H812" t="str">
            <v>Rooftop</v>
          </cell>
          <cell r="I812">
            <v>6</v>
          </cell>
          <cell r="J812" t="str">
            <v>Outdoor</v>
          </cell>
          <cell r="K812">
            <v>23.5872743969</v>
          </cell>
          <cell r="L812">
            <v>58.577491845899999</v>
          </cell>
          <cell r="M812" t="str">
            <v>MUSCAT</v>
          </cell>
          <cell r="N812" t="str">
            <v>GREATER MUTTRAH</v>
          </cell>
          <cell r="O812" t="str">
            <v>Wadi Kabir</v>
          </cell>
        </row>
        <row r="813">
          <cell r="D813" t="str">
            <v>M0630</v>
          </cell>
          <cell r="E813" t="str">
            <v>OMMA0199</v>
          </cell>
          <cell r="F813" t="str">
            <v>No</v>
          </cell>
          <cell r="G813" t="str">
            <v>WADI_KABIR_IND3_3G</v>
          </cell>
          <cell r="H813" t="str">
            <v>Rooftop</v>
          </cell>
          <cell r="I813">
            <v>6</v>
          </cell>
          <cell r="J813" t="str">
            <v>Indoor</v>
          </cell>
          <cell r="K813">
            <v>23.596730938</v>
          </cell>
          <cell r="L813">
            <v>58.563776550699998</v>
          </cell>
          <cell r="M813" t="str">
            <v>MUSCAT</v>
          </cell>
          <cell r="N813" t="str">
            <v>GREATER MUTTRAH</v>
          </cell>
          <cell r="O813" t="str">
            <v>Wadi Kabir</v>
          </cell>
        </row>
        <row r="814">
          <cell r="D814" t="str">
            <v>M0606</v>
          </cell>
          <cell r="E814" t="str">
            <v>OMMA0200</v>
          </cell>
          <cell r="F814" t="str">
            <v>No</v>
          </cell>
          <cell r="G814" t="str">
            <v>WADI_KABIR_R_A_3G</v>
          </cell>
          <cell r="H814" t="str">
            <v>Rooftop</v>
          </cell>
          <cell r="I814">
            <v>6</v>
          </cell>
          <cell r="J814" t="str">
            <v>Indoor</v>
          </cell>
          <cell r="K814">
            <v>23.585116589999998</v>
          </cell>
          <cell r="L814">
            <v>58.561513699999999</v>
          </cell>
          <cell r="M814" t="str">
            <v>MUSCAT</v>
          </cell>
          <cell r="N814" t="str">
            <v>GREATER MUTTRAH</v>
          </cell>
          <cell r="O814" t="str">
            <v>Wadi Kabir</v>
          </cell>
        </row>
        <row r="815">
          <cell r="D815" t="str">
            <v>M0594</v>
          </cell>
          <cell r="E815" t="str">
            <v>OMMA0201</v>
          </cell>
          <cell r="F815" t="str">
            <v>No</v>
          </cell>
          <cell r="G815" t="str">
            <v>WADI_KABIR_STADIUM_3G</v>
          </cell>
          <cell r="H815" t="str">
            <v>Greenfield</v>
          </cell>
          <cell r="I815">
            <v>15</v>
          </cell>
          <cell r="J815" t="str">
            <v>Indoor</v>
          </cell>
          <cell r="K815">
            <v>23.572762645200001</v>
          </cell>
          <cell r="L815">
            <v>58.566897249</v>
          </cell>
          <cell r="M815" t="str">
            <v>MUSCAT</v>
          </cell>
          <cell r="N815" t="str">
            <v>GREATER MUTTRAH</v>
          </cell>
          <cell r="O815" t="str">
            <v>Wadi Kabir</v>
          </cell>
        </row>
        <row r="816">
          <cell r="D816" t="str">
            <v>M0612</v>
          </cell>
          <cell r="E816" t="str">
            <v>OMMA0563</v>
          </cell>
          <cell r="F816" t="str">
            <v>No</v>
          </cell>
          <cell r="G816" t="str">
            <v>WADIKABIR_IND2_3G</v>
          </cell>
          <cell r="H816" t="str">
            <v>Rooftop</v>
          </cell>
          <cell r="I816">
            <v>6</v>
          </cell>
          <cell r="J816" t="str">
            <v>Indoor</v>
          </cell>
          <cell r="K816">
            <v>23.587746087399999</v>
          </cell>
          <cell r="L816">
            <v>58.571886340299997</v>
          </cell>
          <cell r="M816" t="str">
            <v>MUSCAT</v>
          </cell>
          <cell r="N816" t="str">
            <v>GREATER MUTTRAH</v>
          </cell>
          <cell r="O816" t="str">
            <v>Wadi Kabir</v>
          </cell>
        </row>
        <row r="817">
          <cell r="D817" t="str">
            <v>M0629</v>
          </cell>
          <cell r="E817" t="str">
            <v>OMMA0564</v>
          </cell>
          <cell r="F817" t="str">
            <v>No</v>
          </cell>
          <cell r="G817" t="str">
            <v>WAFA_HOTEL_3G</v>
          </cell>
          <cell r="H817" t="str">
            <v>Rooftop</v>
          </cell>
          <cell r="I817">
            <v>6</v>
          </cell>
          <cell r="J817" t="str">
            <v>Indoor</v>
          </cell>
          <cell r="K817">
            <v>23.595459999999999</v>
          </cell>
          <cell r="L817">
            <v>58.545470000000002</v>
          </cell>
          <cell r="M817" t="str">
            <v>MUSCAT</v>
          </cell>
          <cell r="N817" t="str">
            <v>GREATER MUTTRAH</v>
          </cell>
          <cell r="O817" t="str">
            <v>Ruwi</v>
          </cell>
        </row>
        <row r="818">
          <cell r="D818" t="str">
            <v>M0617</v>
          </cell>
          <cell r="E818" t="str">
            <v>OMMA0919</v>
          </cell>
          <cell r="F818" t="str">
            <v>No</v>
          </cell>
          <cell r="G818" t="str">
            <v>WALJA_HOTEL_BLD_3G</v>
          </cell>
          <cell r="H818" t="str">
            <v>Rooftop</v>
          </cell>
          <cell r="I818">
            <v>15</v>
          </cell>
          <cell r="J818" t="str">
            <v>Indoor</v>
          </cell>
          <cell r="K818">
            <v>23.59093</v>
          </cell>
          <cell r="L818">
            <v>58.547989999999999</v>
          </cell>
          <cell r="M818" t="str">
            <v>MUSCAT</v>
          </cell>
          <cell r="N818" t="str">
            <v>GREATER MUTTRAH</v>
          </cell>
          <cell r="O818" t="str">
            <v>Ruwi</v>
          </cell>
        </row>
        <row r="819">
          <cell r="D819" t="str">
            <v>M0555</v>
          </cell>
          <cell r="E819" t="str">
            <v>OMMA0920</v>
          </cell>
          <cell r="F819" t="str">
            <v>No</v>
          </cell>
          <cell r="G819" t="str">
            <v>YANKAT_RAHBA_3G</v>
          </cell>
          <cell r="H819" t="str">
            <v>Greenfield</v>
          </cell>
          <cell r="I819">
            <v>12</v>
          </cell>
          <cell r="J819" t="str">
            <v>Indoor</v>
          </cell>
          <cell r="K819">
            <v>23.513027000000001</v>
          </cell>
          <cell r="L819">
            <v>58.699506</v>
          </cell>
          <cell r="M819" t="str">
            <v>MUSCAT</v>
          </cell>
          <cell r="N819" t="str">
            <v>MUSCAT</v>
          </cell>
          <cell r="O819" t="str">
            <v>Yetti</v>
          </cell>
        </row>
        <row r="820">
          <cell r="D820" t="str">
            <v>M0554</v>
          </cell>
          <cell r="E820" t="str">
            <v>OMMA3017</v>
          </cell>
          <cell r="F820" t="str">
            <v>No</v>
          </cell>
          <cell r="G820" t="str">
            <v>YETTI_MOI_3G</v>
          </cell>
          <cell r="H820" t="str">
            <v>Greenfield</v>
          </cell>
          <cell r="I820">
            <v>15</v>
          </cell>
          <cell r="J820" t="str">
            <v>Indoor</v>
          </cell>
          <cell r="K820">
            <v>23.511688599999999</v>
          </cell>
          <cell r="L820">
            <v>58.670347300000003</v>
          </cell>
          <cell r="M820" t="str">
            <v>MUSCAT</v>
          </cell>
          <cell r="N820" t="str">
            <v>MUSCAT</v>
          </cell>
          <cell r="O820" t="str">
            <v>Yetti</v>
          </cell>
        </row>
        <row r="821">
          <cell r="D821" t="str">
            <v>M0553</v>
          </cell>
          <cell r="E821" t="str">
            <v>OMMA2007</v>
          </cell>
          <cell r="F821" t="str">
            <v>No</v>
          </cell>
          <cell r="G821" t="str">
            <v>YETTI1_3G</v>
          </cell>
          <cell r="H821" t="str">
            <v>Rooftop</v>
          </cell>
          <cell r="I821">
            <v>6</v>
          </cell>
          <cell r="J821" t="str">
            <v>Indoor</v>
          </cell>
          <cell r="K821">
            <v>23.508208207700001</v>
          </cell>
          <cell r="L821">
            <v>58.662058862199999</v>
          </cell>
          <cell r="M821" t="str">
            <v>MUSCAT</v>
          </cell>
          <cell r="N821" t="str">
            <v>MUSCAT</v>
          </cell>
          <cell r="O821" t="str">
            <v>Yetti</v>
          </cell>
        </row>
        <row r="822">
          <cell r="D822" t="str">
            <v>M1037</v>
          </cell>
          <cell r="E822" t="str">
            <v>OMMA2008</v>
          </cell>
          <cell r="F822" t="str">
            <v>No</v>
          </cell>
          <cell r="G822" t="str">
            <v>YITTI_NEW_3G</v>
          </cell>
          <cell r="H822" t="str">
            <v>Greenfield</v>
          </cell>
          <cell r="I822">
            <v>25</v>
          </cell>
          <cell r="J822" t="str">
            <v>Indoor</v>
          </cell>
          <cell r="K822">
            <v>23.520828000000002</v>
          </cell>
          <cell r="L822">
            <v>58.642623</v>
          </cell>
          <cell r="M822" t="str">
            <v>MUSCAT</v>
          </cell>
          <cell r="N822" t="str">
            <v>MUSCAT</v>
          </cell>
          <cell r="O822" t="str">
            <v>Yetti</v>
          </cell>
        </row>
        <row r="823">
          <cell r="D823" t="str">
            <v>M1038</v>
          </cell>
          <cell r="E823" t="str">
            <v>OMMA1647</v>
          </cell>
          <cell r="F823" t="str">
            <v>No</v>
          </cell>
          <cell r="G823" t="str">
            <v>YITTI_TO_SIFA_2_3G</v>
          </cell>
          <cell r="H823" t="str">
            <v>Greenfield</v>
          </cell>
          <cell r="I823">
            <v>25.1</v>
          </cell>
          <cell r="J823" t="str">
            <v>Indoor</v>
          </cell>
          <cell r="K823">
            <v>23.4404</v>
          </cell>
          <cell r="L823">
            <v>58.764000000000003</v>
          </cell>
          <cell r="M823" t="str">
            <v>MUSCAT</v>
          </cell>
          <cell r="N823" t="str">
            <v>MUSCAT</v>
          </cell>
          <cell r="O823" t="str">
            <v>Sifah</v>
          </cell>
        </row>
        <row r="824">
          <cell r="D824" t="str">
            <v>B0178</v>
          </cell>
          <cell r="E824" t="str">
            <v>OMBN2009</v>
          </cell>
          <cell r="F824" t="str">
            <v>No</v>
          </cell>
          <cell r="G824" t="str">
            <v>Al_Ghuwaysah2_3G</v>
          </cell>
          <cell r="H824" t="str">
            <v>Greenfield</v>
          </cell>
          <cell r="I824">
            <v>35</v>
          </cell>
          <cell r="J824" t="str">
            <v>Indoor</v>
          </cell>
          <cell r="K824">
            <v>24.184891</v>
          </cell>
          <cell r="L824">
            <v>56.860309999999998</v>
          </cell>
          <cell r="M824" t="str">
            <v>AL BATINAH NORTH</v>
          </cell>
          <cell r="N824" t="str">
            <v>SAHAM</v>
          </cell>
          <cell r="O824" t="str">
            <v>Saham</v>
          </cell>
        </row>
        <row r="825">
          <cell r="D825" t="str">
            <v>B0175</v>
          </cell>
          <cell r="E825" t="str">
            <v>OMBN2010</v>
          </cell>
          <cell r="F825" t="str">
            <v>No</v>
          </cell>
          <cell r="G825" t="str">
            <v>AlGuwaysah_3G@ALGUWAYSAH_GU</v>
          </cell>
          <cell r="H825" t="str">
            <v>Greenfield</v>
          </cell>
          <cell r="I825">
            <v>25</v>
          </cell>
          <cell r="J825" t="str">
            <v>Indoor</v>
          </cell>
          <cell r="K825">
            <v>24.173922999999998</v>
          </cell>
          <cell r="L825">
            <v>56.857995000000003</v>
          </cell>
          <cell r="M825" t="str">
            <v>AL BATINAH NORTH</v>
          </cell>
          <cell r="N825" t="str">
            <v>SAHAM</v>
          </cell>
          <cell r="O825" t="str">
            <v>Saham</v>
          </cell>
        </row>
        <row r="826">
          <cell r="D826" t="str">
            <v>B0240</v>
          </cell>
          <cell r="E826" t="str">
            <v>OMBN2737</v>
          </cell>
          <cell r="F826" t="str">
            <v>No</v>
          </cell>
          <cell r="G826" t="str">
            <v>GAIL_AL_SHBBOOL_3G</v>
          </cell>
          <cell r="H826" t="str">
            <v>Greenfield</v>
          </cell>
          <cell r="I826">
            <v>30</v>
          </cell>
          <cell r="J826" t="str">
            <v>Indoor</v>
          </cell>
          <cell r="K826">
            <v>24.322600000000001</v>
          </cell>
          <cell r="L826">
            <v>56.765900000000002</v>
          </cell>
          <cell r="M826" t="str">
            <v>AL BATINAH NORTH</v>
          </cell>
          <cell r="N826" t="str">
            <v>SOHAR</v>
          </cell>
          <cell r="O826" t="str">
            <v>Sohar</v>
          </cell>
        </row>
        <row r="827">
          <cell r="D827" t="str">
            <v>B0242</v>
          </cell>
          <cell r="E827" t="str">
            <v>OMBN0215</v>
          </cell>
          <cell r="F827" t="str">
            <v>No</v>
          </cell>
          <cell r="G827" t="str">
            <v>GHAIL_AL_SHOBOL_2_3G</v>
          </cell>
          <cell r="H827" t="str">
            <v>Greenfield</v>
          </cell>
          <cell r="I827">
            <v>30</v>
          </cell>
          <cell r="J827" t="str">
            <v>Indoor</v>
          </cell>
          <cell r="K827">
            <v>24.33035820602823</v>
          </cell>
          <cell r="L827">
            <v>56.750971014273176</v>
          </cell>
          <cell r="M827" t="str">
            <v>AL BATINAH NORTH</v>
          </cell>
          <cell r="N827" t="str">
            <v>SOHAR</v>
          </cell>
          <cell r="O827" t="str">
            <v>Sohar</v>
          </cell>
        </row>
        <row r="828">
          <cell r="D828" t="str">
            <v>B0245</v>
          </cell>
          <cell r="E828" t="str">
            <v>OMBN0934</v>
          </cell>
          <cell r="F828" t="str">
            <v>No</v>
          </cell>
          <cell r="G828" t="str">
            <v>GHAIL_AL_SHOBOL3_3G</v>
          </cell>
          <cell r="H828" t="str">
            <v>Rooftop</v>
          </cell>
          <cell r="I828">
            <v>6</v>
          </cell>
          <cell r="J828" t="str">
            <v>Indoor</v>
          </cell>
          <cell r="K828">
            <v>24.336200000000002</v>
          </cell>
          <cell r="L828">
            <v>56.75132</v>
          </cell>
          <cell r="M828" t="str">
            <v>AL BATINAH NORTH</v>
          </cell>
          <cell r="N828" t="str">
            <v>SOHAR</v>
          </cell>
          <cell r="O828" t="str">
            <v>Sohar</v>
          </cell>
        </row>
        <row r="829">
          <cell r="D829" t="str">
            <v>B0248</v>
          </cell>
          <cell r="E829" t="str">
            <v>OMBN2020</v>
          </cell>
          <cell r="F829" t="str">
            <v>No</v>
          </cell>
          <cell r="G829" t="str">
            <v>HillatAlSheikh_3G</v>
          </cell>
          <cell r="H829" t="str">
            <v>Greenfield</v>
          </cell>
          <cell r="I829">
            <v>30</v>
          </cell>
          <cell r="J829" t="str">
            <v>Indoor</v>
          </cell>
          <cell r="K829">
            <v>24.340416999999999</v>
          </cell>
          <cell r="L829">
            <v>56.765967000000003</v>
          </cell>
          <cell r="M829" t="str">
            <v>AL BATINAH NORTH</v>
          </cell>
          <cell r="N829" t="str">
            <v>SOHAR</v>
          </cell>
          <cell r="O829" t="str">
            <v>Sohar</v>
          </cell>
        </row>
        <row r="830">
          <cell r="D830" t="str">
            <v>B0246</v>
          </cell>
          <cell r="E830" t="str">
            <v>OMBN0216</v>
          </cell>
          <cell r="F830" t="str">
            <v>No</v>
          </cell>
          <cell r="G830" t="str">
            <v>HOMBAR_3G</v>
          </cell>
          <cell r="H830" t="str">
            <v>Greenfield</v>
          </cell>
          <cell r="I830">
            <v>30</v>
          </cell>
          <cell r="J830" t="str">
            <v>Indoor</v>
          </cell>
          <cell r="K830">
            <v>24.337700000000002</v>
          </cell>
          <cell r="L830">
            <v>56.738100000000003</v>
          </cell>
          <cell r="M830" t="str">
            <v>AL BATINAH NORTH</v>
          </cell>
          <cell r="N830" t="str">
            <v>SOHAR</v>
          </cell>
          <cell r="O830" t="str">
            <v>Sohar</v>
          </cell>
        </row>
        <row r="831">
          <cell r="D831" t="str">
            <v>B0250</v>
          </cell>
          <cell r="E831" t="str">
            <v>OMBN2021</v>
          </cell>
          <cell r="F831" t="str">
            <v>No</v>
          </cell>
          <cell r="G831" t="str">
            <v>HOMBAR_UL_3G</v>
          </cell>
          <cell r="H831" t="str">
            <v>Greenfield</v>
          </cell>
          <cell r="I831">
            <v>25</v>
          </cell>
          <cell r="J831" t="str">
            <v>Indoor</v>
          </cell>
          <cell r="K831">
            <v>24.342176221483463</v>
          </cell>
          <cell r="L831">
            <v>56.739065930301223</v>
          </cell>
          <cell r="M831" t="str">
            <v>AL BATINAH NORTH</v>
          </cell>
          <cell r="N831" t="str">
            <v>SOHAR</v>
          </cell>
          <cell r="O831" t="str">
            <v>Sohar</v>
          </cell>
        </row>
        <row r="832">
          <cell r="D832" t="str">
            <v>B0180</v>
          </cell>
          <cell r="E832" t="str">
            <v>OMBN0935</v>
          </cell>
          <cell r="F832" t="str">
            <v>No</v>
          </cell>
          <cell r="G832" t="str">
            <v>Khishdah_3G@KHISHDAH_GU</v>
          </cell>
          <cell r="H832" t="str">
            <v>Greenfield</v>
          </cell>
          <cell r="I832">
            <v>30</v>
          </cell>
          <cell r="J832" t="str">
            <v>Indoor</v>
          </cell>
          <cell r="K832">
            <v>24.199441</v>
          </cell>
          <cell r="L832">
            <v>56.858621999999997</v>
          </cell>
          <cell r="M832" t="str">
            <v>AL BATINAH NORTH</v>
          </cell>
          <cell r="N832" t="str">
            <v>SAHAM</v>
          </cell>
          <cell r="O832" t="str">
            <v>Saham</v>
          </cell>
        </row>
        <row r="833">
          <cell r="D833" t="str">
            <v>B0230</v>
          </cell>
          <cell r="E833" t="str">
            <v>OMBN0936</v>
          </cell>
          <cell r="F833" t="str">
            <v>No</v>
          </cell>
          <cell r="G833" t="str">
            <v>KhorAlSeyabi_3G@KhorAlSeyabi_GU</v>
          </cell>
          <cell r="H833" t="str">
            <v>Greenfield</v>
          </cell>
          <cell r="I833">
            <v>30</v>
          </cell>
          <cell r="J833" t="str">
            <v>Indoor</v>
          </cell>
          <cell r="K833">
            <v>24.289520392215294</v>
          </cell>
          <cell r="L833">
            <v>56.786738168278973</v>
          </cell>
          <cell r="M833" t="str">
            <v>AL BATINAH NORTH</v>
          </cell>
          <cell r="N833" t="str">
            <v>SOHAR</v>
          </cell>
          <cell r="O833" t="str">
            <v>Sohar</v>
          </cell>
        </row>
        <row r="834">
          <cell r="D834" t="str">
            <v>B0183</v>
          </cell>
          <cell r="E834" t="str">
            <v>OMBN2738</v>
          </cell>
          <cell r="F834" t="str">
            <v>No</v>
          </cell>
          <cell r="G834" t="str">
            <v>MAJAZ3_3G@Majaz3_GU</v>
          </cell>
          <cell r="H834" t="str">
            <v>Greenfield</v>
          </cell>
          <cell r="I834">
            <v>30</v>
          </cell>
          <cell r="J834" t="str">
            <v>Indoor</v>
          </cell>
          <cell r="K834">
            <v>24.222052999999999</v>
          </cell>
          <cell r="L834">
            <v>56.835152999999998</v>
          </cell>
          <cell r="M834" t="str">
            <v>AL BATINAH NORTH</v>
          </cell>
          <cell r="N834" t="str">
            <v>SAHAM</v>
          </cell>
          <cell r="O834" t="str">
            <v>Saham</v>
          </cell>
        </row>
        <row r="835">
          <cell r="D835" t="str">
            <v>B0182</v>
          </cell>
          <cell r="E835" t="str">
            <v>OMBN0582</v>
          </cell>
          <cell r="F835" t="str">
            <v>No</v>
          </cell>
          <cell r="G835" t="str">
            <v>MAJAZ5_3G</v>
          </cell>
          <cell r="H835" t="str">
            <v>Greenfield</v>
          </cell>
          <cell r="I835">
            <v>35</v>
          </cell>
          <cell r="J835" t="str">
            <v>Indoor</v>
          </cell>
          <cell r="K835">
            <v>24.219000000000001</v>
          </cell>
          <cell r="L835">
            <v>56.818199999999997</v>
          </cell>
          <cell r="M835" t="str">
            <v>AL BATINAH NORTH</v>
          </cell>
          <cell r="N835" t="str">
            <v>SAHAM</v>
          </cell>
          <cell r="O835" t="str">
            <v>Saham</v>
          </cell>
        </row>
        <row r="836">
          <cell r="D836" t="str">
            <v>B0185</v>
          </cell>
          <cell r="E836" t="str">
            <v>OMBN0583</v>
          </cell>
          <cell r="F836" t="str">
            <v>No</v>
          </cell>
          <cell r="G836" t="str">
            <v>MJAZ1_3G@Mjaz1_GU</v>
          </cell>
          <cell r="H836" t="str">
            <v>Greenfield</v>
          </cell>
          <cell r="I836">
            <v>30</v>
          </cell>
          <cell r="J836" t="str">
            <v>Indoor</v>
          </cell>
          <cell r="K836">
            <v>24.234908999999998</v>
          </cell>
          <cell r="L836">
            <v>56.843564000000001</v>
          </cell>
          <cell r="M836" t="str">
            <v>AL BATINAH NORTH</v>
          </cell>
          <cell r="N836" t="str">
            <v>SAHAM</v>
          </cell>
          <cell r="O836" t="str">
            <v>Saham</v>
          </cell>
        </row>
        <row r="837">
          <cell r="D837" t="str">
            <v>B0184</v>
          </cell>
          <cell r="E837" t="str">
            <v>OMBN2022</v>
          </cell>
          <cell r="F837" t="str">
            <v>No</v>
          </cell>
          <cell r="G837" t="str">
            <v>MJAZ2_3G@Mjaz2_GU</v>
          </cell>
          <cell r="H837" t="str">
            <v>Greenfield</v>
          </cell>
          <cell r="I837">
            <v>30</v>
          </cell>
          <cell r="J837" t="str">
            <v>Indoor</v>
          </cell>
          <cell r="K837">
            <v>24.237031735702864</v>
          </cell>
          <cell r="L837">
            <v>56.823864833208347</v>
          </cell>
          <cell r="M837" t="str">
            <v>AL BATINAH NORTH</v>
          </cell>
          <cell r="N837" t="str">
            <v>SAHAM</v>
          </cell>
          <cell r="O837" t="str">
            <v>Saham</v>
          </cell>
        </row>
        <row r="838">
          <cell r="D838" t="str">
            <v>B0608</v>
          </cell>
          <cell r="E838" t="str">
            <v>OMBN0217</v>
          </cell>
          <cell r="F838" t="str">
            <v>No</v>
          </cell>
          <cell r="G838" t="str">
            <v>Omantel_NB15_BA1048</v>
          </cell>
          <cell r="H838" t="str">
            <v>Rooftop</v>
          </cell>
          <cell r="I838">
            <v>6</v>
          </cell>
          <cell r="J838" t="str">
            <v>Outdoor</v>
          </cell>
          <cell r="K838">
            <v>24.333120000000001</v>
          </cell>
          <cell r="L838">
            <v>56.742080000000001</v>
          </cell>
          <cell r="M838" t="str">
            <v>AL BATINAH NORTH</v>
          </cell>
          <cell r="N838" t="str">
            <v>SOHAR</v>
          </cell>
          <cell r="O838" t="str">
            <v>Sohar</v>
          </cell>
        </row>
        <row r="839">
          <cell r="D839" t="str">
            <v>B0169</v>
          </cell>
          <cell r="E839" t="str">
            <v>OMBN0218</v>
          </cell>
          <cell r="F839" t="str">
            <v>No</v>
          </cell>
          <cell r="G839" t="str">
            <v>Saham_5_3G@SAHAM_5_GU</v>
          </cell>
          <cell r="H839" t="str">
            <v>Rooftop</v>
          </cell>
          <cell r="I839">
            <v>6</v>
          </cell>
          <cell r="J839" t="str">
            <v>Indoor</v>
          </cell>
          <cell r="K839">
            <v>24.152932</v>
          </cell>
          <cell r="L839">
            <v>56.883248000000002</v>
          </cell>
          <cell r="M839" t="str">
            <v>AL BATINAH NORTH</v>
          </cell>
          <cell r="N839" t="str">
            <v>SAHAM</v>
          </cell>
          <cell r="O839" t="str">
            <v>Saham</v>
          </cell>
        </row>
        <row r="840">
          <cell r="D840" t="str">
            <v>B0170</v>
          </cell>
          <cell r="E840" t="str">
            <v>OMBN0584</v>
          </cell>
          <cell r="F840" t="str">
            <v>No</v>
          </cell>
          <cell r="G840" t="str">
            <v>SAHAM_COURT_3G@SAHAM_COURT_GU</v>
          </cell>
          <cell r="H840" t="str">
            <v>Greenfield</v>
          </cell>
          <cell r="I840">
            <v>30</v>
          </cell>
          <cell r="J840" t="str">
            <v>Indoor</v>
          </cell>
          <cell r="K840">
            <v>24.159413000000001</v>
          </cell>
          <cell r="L840">
            <v>56.866031</v>
          </cell>
          <cell r="M840" t="str">
            <v>AL BATINAH NORTH</v>
          </cell>
          <cell r="N840" t="str">
            <v>SAHAM</v>
          </cell>
          <cell r="O840" t="str">
            <v>Saham</v>
          </cell>
        </row>
        <row r="841">
          <cell r="D841" t="str">
            <v>B0171</v>
          </cell>
          <cell r="E841" t="str">
            <v>OMBN1660</v>
          </cell>
          <cell r="F841" t="str">
            <v>No</v>
          </cell>
          <cell r="G841" t="str">
            <v>SAHAM_SOUQ_3_3G</v>
          </cell>
          <cell r="H841" t="str">
            <v>Rooftop</v>
          </cell>
          <cell r="I841">
            <v>6</v>
          </cell>
          <cell r="J841" t="str">
            <v>Indoor</v>
          </cell>
          <cell r="K841">
            <v>24.162372999999999</v>
          </cell>
          <cell r="L841">
            <v>56.896565000000002</v>
          </cell>
          <cell r="M841" t="str">
            <v>AL BATINAH NORTH</v>
          </cell>
          <cell r="N841" t="str">
            <v>SAHAM</v>
          </cell>
          <cell r="O841" t="str">
            <v>Saham</v>
          </cell>
        </row>
        <row r="842">
          <cell r="D842" t="str">
            <v>B0174</v>
          </cell>
          <cell r="E842" t="str">
            <v>OMBN0937</v>
          </cell>
          <cell r="F842" t="str">
            <v>No</v>
          </cell>
          <cell r="G842" t="str">
            <v>Saham_Souq2_3G</v>
          </cell>
          <cell r="H842" t="str">
            <v>Greenfield</v>
          </cell>
          <cell r="I842">
            <v>25.3</v>
          </cell>
          <cell r="J842" t="str">
            <v>Indoor</v>
          </cell>
          <cell r="K842">
            <v>24.173086000000001</v>
          </cell>
          <cell r="L842">
            <v>56.890028000000001</v>
          </cell>
          <cell r="M842" t="str">
            <v>AL BATINAH NORTH</v>
          </cell>
          <cell r="N842" t="str">
            <v>SAHAM</v>
          </cell>
          <cell r="O842" t="str">
            <v>Saham</v>
          </cell>
        </row>
        <row r="843">
          <cell r="D843" t="str">
            <v>B0167</v>
          </cell>
          <cell r="E843" t="str">
            <v>OMBN0219</v>
          </cell>
          <cell r="F843" t="str">
            <v>No</v>
          </cell>
          <cell r="G843" t="str">
            <v>Saham2_3G@Saham2_GU</v>
          </cell>
          <cell r="H843" t="str">
            <v>Greenfield</v>
          </cell>
          <cell r="I843">
            <v>133.75</v>
          </cell>
          <cell r="J843" t="str">
            <v>Indoor</v>
          </cell>
          <cell r="K843">
            <v>24.143984</v>
          </cell>
          <cell r="L843">
            <v>56.873157999999997</v>
          </cell>
          <cell r="M843" t="str">
            <v>AL BATINAH NORTH</v>
          </cell>
          <cell r="N843" t="str">
            <v>SAHAM</v>
          </cell>
          <cell r="O843" t="str">
            <v>Saham</v>
          </cell>
        </row>
        <row r="844">
          <cell r="D844" t="str">
            <v>B0187</v>
          </cell>
          <cell r="E844" t="str">
            <v>OMBN2739</v>
          </cell>
          <cell r="F844" t="str">
            <v>No</v>
          </cell>
          <cell r="G844" t="str">
            <v>SOHAIRA_2_3G@Sohaira_2_GU</v>
          </cell>
          <cell r="H844" t="str">
            <v>Greenfield</v>
          </cell>
          <cell r="I844">
            <v>30</v>
          </cell>
          <cell r="J844" t="str">
            <v>Indoor</v>
          </cell>
          <cell r="K844">
            <v>24.284120734562961</v>
          </cell>
          <cell r="L844">
            <v>56.805648138677938</v>
          </cell>
          <cell r="M844" t="str">
            <v>AL BATINAH NORTH</v>
          </cell>
          <cell r="N844" t="str">
            <v>SOHAR</v>
          </cell>
          <cell r="O844" t="str">
            <v>Sohar</v>
          </cell>
        </row>
        <row r="845">
          <cell r="D845" t="str">
            <v>B0229</v>
          </cell>
          <cell r="E845" t="str">
            <v>OMBN0220</v>
          </cell>
          <cell r="F845" t="str">
            <v>No</v>
          </cell>
          <cell r="G845" t="str">
            <v>SohairaSouth_3G</v>
          </cell>
          <cell r="H845" t="str">
            <v>Greenfield</v>
          </cell>
          <cell r="I845">
            <v>30</v>
          </cell>
          <cell r="J845" t="str">
            <v>Indoor</v>
          </cell>
          <cell r="K845">
            <v>24.287496999999998</v>
          </cell>
          <cell r="L845">
            <v>56.738649000000002</v>
          </cell>
          <cell r="M845" t="str">
            <v>AL BATINAH NORTH</v>
          </cell>
          <cell r="N845" t="str">
            <v>SOHAR</v>
          </cell>
          <cell r="O845" t="str">
            <v>Sohar</v>
          </cell>
        </row>
        <row r="846">
          <cell r="D846" t="str">
            <v>B0233</v>
          </cell>
          <cell r="E846" t="str">
            <v>OMBN1661</v>
          </cell>
          <cell r="F846" t="str">
            <v>No</v>
          </cell>
          <cell r="G846" t="str">
            <v>SOIHARA_3G@Soihara_GU</v>
          </cell>
          <cell r="H846" t="str">
            <v>Greenfield</v>
          </cell>
          <cell r="I846">
            <v>30</v>
          </cell>
          <cell r="J846" t="str">
            <v>Indoor</v>
          </cell>
          <cell r="K846">
            <v>24.308299999999999</v>
          </cell>
          <cell r="L846">
            <v>56.775199999999998</v>
          </cell>
          <cell r="M846" t="str">
            <v>AL BATINAH NORTH</v>
          </cell>
          <cell r="N846" t="str">
            <v>SOHAR</v>
          </cell>
          <cell r="O846" t="str">
            <v>Sohar</v>
          </cell>
        </row>
        <row r="847">
          <cell r="D847" t="str">
            <v>B0255</v>
          </cell>
          <cell r="E847" t="str">
            <v>OMBN2023</v>
          </cell>
          <cell r="F847" t="str">
            <v>No</v>
          </cell>
          <cell r="G847" t="str">
            <v xml:space="preserve">Subara_3G </v>
          </cell>
          <cell r="H847" t="str">
            <v>Rooftop</v>
          </cell>
          <cell r="I847">
            <v>6</v>
          </cell>
          <cell r="J847" t="str">
            <v>Indoor</v>
          </cell>
          <cell r="K847">
            <v>24.347535000000001</v>
          </cell>
          <cell r="L847">
            <v>56.754694999999998</v>
          </cell>
          <cell r="M847" t="str">
            <v>AL BATINAH NORTH</v>
          </cell>
          <cell r="N847" t="str">
            <v>SOHAR</v>
          </cell>
          <cell r="O847" t="str">
            <v>Sohar</v>
          </cell>
        </row>
        <row r="848">
          <cell r="D848" t="str">
            <v>B0179</v>
          </cell>
          <cell r="E848" t="str">
            <v>OMBN0221</v>
          </cell>
          <cell r="F848" t="str">
            <v>No</v>
          </cell>
          <cell r="G848" t="str">
            <v>SURALSHIADI_3G@SURALSHIADI_GU</v>
          </cell>
          <cell r="H848" t="str">
            <v>Rooftop</v>
          </cell>
          <cell r="I848">
            <v>6</v>
          </cell>
          <cell r="J848" t="str">
            <v>Indoor</v>
          </cell>
          <cell r="K848">
            <v>24.188580000000002</v>
          </cell>
          <cell r="L848">
            <v>56.87829</v>
          </cell>
          <cell r="M848" t="str">
            <v>AL BATINAH NORTH</v>
          </cell>
          <cell r="N848" t="str">
            <v>SAHAM</v>
          </cell>
          <cell r="O848" t="str">
            <v>Saham</v>
          </cell>
        </row>
        <row r="849">
          <cell r="D849" t="str">
            <v>B0173</v>
          </cell>
          <cell r="E849" t="str">
            <v>OMBN0938</v>
          </cell>
          <cell r="F849" t="str">
            <v>No</v>
          </cell>
          <cell r="G849" t="str">
            <v>U9_ALRAKHBI_3G@ALRAKHBI_GU</v>
          </cell>
          <cell r="H849" t="str">
            <v>Greenfield</v>
          </cell>
          <cell r="I849">
            <v>30</v>
          </cell>
          <cell r="J849" t="str">
            <v>Indoor</v>
          </cell>
          <cell r="K849">
            <v>24.169691</v>
          </cell>
          <cell r="L849">
            <v>56.836827999999997</v>
          </cell>
          <cell r="M849" t="str">
            <v>AL BATINAH NORTH</v>
          </cell>
          <cell r="N849" t="str">
            <v>SAHAM</v>
          </cell>
          <cell r="O849" t="str">
            <v>Saham</v>
          </cell>
        </row>
        <row r="850">
          <cell r="D850" t="str">
            <v>B0186</v>
          </cell>
          <cell r="E850" t="str">
            <v>OMBN0585</v>
          </cell>
          <cell r="F850" t="str">
            <v>No</v>
          </cell>
          <cell r="G850" t="str">
            <v>U9_MAJAZ4_3G@MAJAZ4_GU</v>
          </cell>
          <cell r="H850" t="str">
            <v>Greenfield</v>
          </cell>
          <cell r="I850">
            <v>20</v>
          </cell>
          <cell r="J850" t="str">
            <v>Indoor</v>
          </cell>
          <cell r="K850">
            <v>24.257580000000001</v>
          </cell>
          <cell r="L850">
            <v>56.823799999999999</v>
          </cell>
          <cell r="M850" t="str">
            <v>AL BATINAH NORTH</v>
          </cell>
          <cell r="N850" t="str">
            <v>SOHAR</v>
          </cell>
          <cell r="O850" t="str">
            <v>Sohar</v>
          </cell>
        </row>
        <row r="851">
          <cell r="D851" t="str">
            <v>B0009</v>
          </cell>
          <cell r="E851" t="str">
            <v>OMBN1662</v>
          </cell>
          <cell r="F851" t="str">
            <v>Yes</v>
          </cell>
          <cell r="G851" t="str">
            <v>UWAYNAT_3G@Uwaynat_GU</v>
          </cell>
          <cell r="H851" t="str">
            <v>Greenfield</v>
          </cell>
          <cell r="I851">
            <v>40</v>
          </cell>
          <cell r="J851" t="str">
            <v>Indoor</v>
          </cell>
          <cell r="K851">
            <v>24.267700000000001</v>
          </cell>
          <cell r="L851">
            <v>56.807299999999998</v>
          </cell>
          <cell r="M851" t="str">
            <v>AL BATINAH NORTH</v>
          </cell>
          <cell r="N851" t="str">
            <v>SOHAR</v>
          </cell>
          <cell r="O851" t="str">
            <v>Sohar</v>
          </cell>
        </row>
        <row r="852">
          <cell r="D852" t="str">
            <v>M0349</v>
          </cell>
          <cell r="E852" t="str">
            <v>OMMA0939</v>
          </cell>
          <cell r="F852" t="str">
            <v>No</v>
          </cell>
          <cell r="G852" t="str">
            <v>AL_ANSAB_2_3G</v>
          </cell>
          <cell r="H852" t="str">
            <v>Rooftop</v>
          </cell>
          <cell r="I852">
            <v>6</v>
          </cell>
          <cell r="J852" t="str">
            <v>Indoor</v>
          </cell>
          <cell r="K852">
            <v>23.544516000000002</v>
          </cell>
          <cell r="L852">
            <v>58.361891</v>
          </cell>
          <cell r="M852" t="str">
            <v>MUSCAT</v>
          </cell>
          <cell r="N852" t="str">
            <v>BOUSHER</v>
          </cell>
          <cell r="O852" t="str">
            <v>Al Ansab</v>
          </cell>
        </row>
        <row r="853">
          <cell r="D853" t="str">
            <v>M0355</v>
          </cell>
          <cell r="E853" t="str">
            <v>OMMA1277</v>
          </cell>
          <cell r="F853" t="str">
            <v>No</v>
          </cell>
          <cell r="G853" t="str">
            <v>AL_ANSAB_3_3G</v>
          </cell>
          <cell r="H853" t="str">
            <v>Greenfield</v>
          </cell>
          <cell r="I853">
            <v>25.15</v>
          </cell>
          <cell r="J853" t="str">
            <v>Indoor</v>
          </cell>
          <cell r="K853">
            <v>23.557407999999999</v>
          </cell>
          <cell r="L853">
            <v>58.355953</v>
          </cell>
          <cell r="M853" t="str">
            <v>MUSCAT</v>
          </cell>
          <cell r="N853" t="str">
            <v>BOUSHER</v>
          </cell>
          <cell r="O853" t="str">
            <v>Al Ansab</v>
          </cell>
        </row>
        <row r="854">
          <cell r="D854" t="str">
            <v>M0351</v>
          </cell>
          <cell r="E854" t="str">
            <v>OMMA0586</v>
          </cell>
          <cell r="F854" t="str">
            <v>No</v>
          </cell>
          <cell r="G854" t="str">
            <v>AL_ANSAB_5_3G</v>
          </cell>
          <cell r="H854" t="str">
            <v>Greenfield</v>
          </cell>
          <cell r="I854">
            <v>15</v>
          </cell>
          <cell r="J854" t="str">
            <v>Indoor</v>
          </cell>
          <cell r="K854">
            <v>23.550041</v>
          </cell>
          <cell r="L854">
            <v>58.359560999999999</v>
          </cell>
          <cell r="M854" t="str">
            <v>MUSCAT</v>
          </cell>
          <cell r="N854" t="str">
            <v>BOUSHER</v>
          </cell>
          <cell r="O854" t="str">
            <v>Al Ansab</v>
          </cell>
        </row>
        <row r="855">
          <cell r="D855" t="str">
            <v>M0341</v>
          </cell>
          <cell r="E855" t="str">
            <v>OMMA0587</v>
          </cell>
          <cell r="F855" t="str">
            <v>No</v>
          </cell>
          <cell r="G855" t="str">
            <v>AL_ANSAB_GSM_3G</v>
          </cell>
          <cell r="H855" t="str">
            <v>Greenfield</v>
          </cell>
          <cell r="I855">
            <v>25</v>
          </cell>
          <cell r="J855" t="str">
            <v>Indoor</v>
          </cell>
          <cell r="K855">
            <v>23.528616</v>
          </cell>
          <cell r="L855">
            <v>58.347625000000001</v>
          </cell>
          <cell r="M855" t="str">
            <v>MUSCAT</v>
          </cell>
          <cell r="N855" t="str">
            <v>BOUSHER</v>
          </cell>
          <cell r="O855" t="str">
            <v>Al Ansab</v>
          </cell>
        </row>
        <row r="856">
          <cell r="D856" t="str">
            <v>M0335</v>
          </cell>
          <cell r="E856" t="str">
            <v>OMMA0940</v>
          </cell>
          <cell r="F856" t="str">
            <v>No</v>
          </cell>
          <cell r="G856" t="str">
            <v>Al_awabi_3G</v>
          </cell>
          <cell r="H856" t="str">
            <v>Greenfield</v>
          </cell>
          <cell r="I856">
            <v>40</v>
          </cell>
          <cell r="J856" t="str">
            <v>Indoor</v>
          </cell>
          <cell r="K856">
            <v>23.473561</v>
          </cell>
          <cell r="L856">
            <v>58.306908</v>
          </cell>
          <cell r="M856" t="str">
            <v>MUSCAT</v>
          </cell>
          <cell r="N856" t="str">
            <v>BOUSHER</v>
          </cell>
          <cell r="O856" t="str">
            <v>Al Awabi</v>
          </cell>
        </row>
        <row r="857">
          <cell r="D857" t="str">
            <v>M0364</v>
          </cell>
          <cell r="E857" t="str">
            <v>OMMA2395</v>
          </cell>
          <cell r="F857" t="str">
            <v>No</v>
          </cell>
          <cell r="G857" t="str">
            <v>AL_MOONA_3_3G</v>
          </cell>
          <cell r="H857" t="str">
            <v>Greenfield</v>
          </cell>
          <cell r="I857">
            <v>35</v>
          </cell>
          <cell r="J857" t="str">
            <v>Indoor</v>
          </cell>
          <cell r="K857">
            <v>23.564457999999998</v>
          </cell>
          <cell r="L857">
            <v>58.383656000000002</v>
          </cell>
          <cell r="M857" t="str">
            <v>MUSCAT</v>
          </cell>
          <cell r="N857" t="str">
            <v>BOUSHER</v>
          </cell>
          <cell r="O857" t="str">
            <v>Bawshar</v>
          </cell>
        </row>
        <row r="858">
          <cell r="D858" t="str">
            <v>M0356</v>
          </cell>
          <cell r="E858" t="str">
            <v>OMMA0588</v>
          </cell>
          <cell r="F858" t="str">
            <v>No</v>
          </cell>
          <cell r="G858" t="str">
            <v>AL_MOONA_3G</v>
          </cell>
          <cell r="H858" t="str">
            <v>Greenfield</v>
          </cell>
          <cell r="I858">
            <v>25</v>
          </cell>
          <cell r="J858" t="str">
            <v>Indoor</v>
          </cell>
          <cell r="K858">
            <v>23.557544</v>
          </cell>
          <cell r="L858">
            <v>58.394083000000002</v>
          </cell>
          <cell r="M858" t="str">
            <v>MUSCAT</v>
          </cell>
          <cell r="N858" t="str">
            <v>BOUSHER</v>
          </cell>
          <cell r="O858" t="str">
            <v>Bawshar</v>
          </cell>
        </row>
        <row r="859">
          <cell r="D859" t="str">
            <v>M0409</v>
          </cell>
          <cell r="E859" t="str">
            <v>OMMA0606</v>
          </cell>
          <cell r="F859" t="str">
            <v>No</v>
          </cell>
          <cell r="G859" t="str">
            <v>AL_MUTAWA_BLDG_3G</v>
          </cell>
          <cell r="H859" t="str">
            <v>Rooftop</v>
          </cell>
          <cell r="I859">
            <v>6</v>
          </cell>
          <cell r="J859" t="str">
            <v>Indoor</v>
          </cell>
          <cell r="K859">
            <v>23.58306</v>
          </cell>
          <cell r="L859">
            <v>58.395947999999997</v>
          </cell>
          <cell r="M859" t="str">
            <v>MUSCAT</v>
          </cell>
          <cell r="N859" t="str">
            <v>BOUSHER</v>
          </cell>
          <cell r="O859" t="str">
            <v>Ghubra</v>
          </cell>
        </row>
        <row r="860">
          <cell r="D860" t="str">
            <v>M0357</v>
          </cell>
          <cell r="E860" t="str">
            <v>OMMA1290</v>
          </cell>
          <cell r="F860" t="str">
            <v>No</v>
          </cell>
          <cell r="G860" t="str">
            <v>ANSAB_10_3G</v>
          </cell>
          <cell r="H860" t="str">
            <v>Rooftop</v>
          </cell>
          <cell r="I860">
            <v>6</v>
          </cell>
          <cell r="J860" t="str">
            <v>Outdoor</v>
          </cell>
          <cell r="K860">
            <v>23.557690000000001</v>
          </cell>
          <cell r="L860">
            <v>58.349356999999998</v>
          </cell>
          <cell r="M860" t="str">
            <v>MUSCAT</v>
          </cell>
          <cell r="N860" t="str">
            <v>BOUSHER</v>
          </cell>
          <cell r="O860" t="str">
            <v>Al Ansab</v>
          </cell>
        </row>
        <row r="861">
          <cell r="D861" t="str">
            <v>M1070</v>
          </cell>
          <cell r="E861" t="str">
            <v>OMMA2755</v>
          </cell>
          <cell r="F861" t="str">
            <v>No</v>
          </cell>
          <cell r="G861" t="str">
            <v>Ansab_6_3G</v>
          </cell>
          <cell r="H861" t="str">
            <v>Rooftop</v>
          </cell>
          <cell r="I861">
            <v>6</v>
          </cell>
          <cell r="J861" t="str">
            <v>Outdoor</v>
          </cell>
          <cell r="K861">
            <v>23.564892</v>
          </cell>
          <cell r="L861">
            <v>58.363290999999997</v>
          </cell>
          <cell r="M861" t="str">
            <v>MUSCAT</v>
          </cell>
          <cell r="N861" t="str">
            <v>BOUSHER</v>
          </cell>
          <cell r="O861" t="str">
            <v>Al Ansab</v>
          </cell>
        </row>
        <row r="862">
          <cell r="D862" t="str">
            <v>M0756</v>
          </cell>
          <cell r="E862" t="str">
            <v>OMMA0955</v>
          </cell>
          <cell r="F862" t="str">
            <v>No</v>
          </cell>
          <cell r="G862" t="str">
            <v>ANSAB_7_3G</v>
          </cell>
          <cell r="H862" t="str">
            <v>Rooftop</v>
          </cell>
          <cell r="I862">
            <v>6</v>
          </cell>
          <cell r="J862" t="str">
            <v>Outdoor</v>
          </cell>
          <cell r="K862">
            <v>23.552033999999999</v>
          </cell>
          <cell r="L862">
            <v>58.346277999999998</v>
          </cell>
          <cell r="M862" t="str">
            <v>MUSCAT</v>
          </cell>
          <cell r="N862" t="str">
            <v>BOUSHER</v>
          </cell>
          <cell r="O862" t="str">
            <v>Al Ansab</v>
          </cell>
        </row>
        <row r="863">
          <cell r="D863" t="str">
            <v>M1071</v>
          </cell>
          <cell r="E863" t="str">
            <v>OMMA2756</v>
          </cell>
          <cell r="F863" t="str">
            <v>No</v>
          </cell>
          <cell r="G863" t="str">
            <v>Ansab_9_3G</v>
          </cell>
          <cell r="H863" t="str">
            <v>Rooftop</v>
          </cell>
          <cell r="I863">
            <v>6</v>
          </cell>
          <cell r="J863" t="str">
            <v>Outdoor</v>
          </cell>
          <cell r="K863">
            <v>23.558394</v>
          </cell>
          <cell r="L863">
            <v>58.361618999999997</v>
          </cell>
          <cell r="M863" t="str">
            <v>MUSCAT</v>
          </cell>
          <cell r="N863" t="str">
            <v>BOUSHER</v>
          </cell>
          <cell r="O863" t="str">
            <v>Al Ansab</v>
          </cell>
        </row>
        <row r="864">
          <cell r="D864" t="str">
            <v>M0021</v>
          </cell>
          <cell r="E864" t="str">
            <v>OMMA1675</v>
          </cell>
          <cell r="F864" t="str">
            <v>No</v>
          </cell>
          <cell r="G864" t="str">
            <v>Awabi_4_3G</v>
          </cell>
          <cell r="H864" t="str">
            <v>Greenfield</v>
          </cell>
          <cell r="I864">
            <v>25</v>
          </cell>
          <cell r="J864" t="str">
            <v>Indoor</v>
          </cell>
          <cell r="K864">
            <v>23.477138</v>
          </cell>
          <cell r="L864">
            <v>58.229035000000003</v>
          </cell>
          <cell r="M864" t="str">
            <v>MUSCAT</v>
          </cell>
          <cell r="N864" t="str">
            <v>BOUSHER</v>
          </cell>
          <cell r="O864" t="str">
            <v>Misfah</v>
          </cell>
        </row>
        <row r="865">
          <cell r="D865" t="str">
            <v>M0340</v>
          </cell>
          <cell r="E865" t="str">
            <v>OMMA0607</v>
          </cell>
          <cell r="F865" t="str">
            <v>No</v>
          </cell>
          <cell r="G865" t="str">
            <v>AWABI_TO_ANSAB_2_3G</v>
          </cell>
          <cell r="H865" t="str">
            <v>Rooftop</v>
          </cell>
          <cell r="I865">
            <v>6</v>
          </cell>
          <cell r="J865" t="str">
            <v>Outdoor</v>
          </cell>
          <cell r="K865">
            <v>23.508295</v>
          </cell>
          <cell r="L865">
            <v>58.344380999999998</v>
          </cell>
          <cell r="M865" t="str">
            <v>MUSCAT</v>
          </cell>
          <cell r="N865" t="str">
            <v>BOUSHER</v>
          </cell>
          <cell r="O865" t="str">
            <v>Al Ansab</v>
          </cell>
        </row>
        <row r="866">
          <cell r="D866" t="str">
            <v>M0342</v>
          </cell>
          <cell r="E866" t="str">
            <v>OMMA0227</v>
          </cell>
          <cell r="F866" t="str">
            <v>No</v>
          </cell>
          <cell r="G866" t="str">
            <v>AWABI_TO_ANSAB_3_3G</v>
          </cell>
          <cell r="H866" t="str">
            <v>Greenfield</v>
          </cell>
          <cell r="I866">
            <v>20</v>
          </cell>
          <cell r="J866" t="str">
            <v>Indoor</v>
          </cell>
          <cell r="K866">
            <v>23.530605000000001</v>
          </cell>
          <cell r="L866">
            <v>58.332731000000003</v>
          </cell>
          <cell r="M866" t="str">
            <v>MUSCAT</v>
          </cell>
          <cell r="N866" t="str">
            <v>BOUSHER</v>
          </cell>
          <cell r="O866" t="str">
            <v>Al Ansab</v>
          </cell>
        </row>
        <row r="867">
          <cell r="D867" t="str">
            <v>M0339</v>
          </cell>
          <cell r="E867" t="str">
            <v>OMMA0608</v>
          </cell>
          <cell r="F867" t="str">
            <v>No</v>
          </cell>
          <cell r="G867" t="str">
            <v>AWABI3_1_3G</v>
          </cell>
          <cell r="H867" t="str">
            <v>Rooftop</v>
          </cell>
          <cell r="I867">
            <v>6</v>
          </cell>
          <cell r="J867" t="str">
            <v>Outdoor</v>
          </cell>
          <cell r="K867">
            <v>23.501380000000001</v>
          </cell>
          <cell r="L867">
            <v>58.319845000000001</v>
          </cell>
          <cell r="M867" t="str">
            <v>MUSCAT</v>
          </cell>
          <cell r="N867" t="str">
            <v>BOUSHER</v>
          </cell>
          <cell r="O867" t="str">
            <v>Al Ansab</v>
          </cell>
        </row>
        <row r="868">
          <cell r="D868" t="str">
            <v>M0006</v>
          </cell>
          <cell r="E868" t="str">
            <v>OMMA1676</v>
          </cell>
          <cell r="F868" t="str">
            <v>Yes</v>
          </cell>
          <cell r="G868" t="str">
            <v>AZAIBA_AREA_3G</v>
          </cell>
          <cell r="H868" t="str">
            <v>Rooftop</v>
          </cell>
          <cell r="I868">
            <v>6</v>
          </cell>
          <cell r="J868" t="str">
            <v>Indoor</v>
          </cell>
          <cell r="K868">
            <v>23.593761000000001</v>
          </cell>
          <cell r="L868">
            <v>58.387416999999999</v>
          </cell>
          <cell r="M868" t="str">
            <v>MUSCAT</v>
          </cell>
          <cell r="N868" t="str">
            <v>BOUSHER</v>
          </cell>
          <cell r="O868" t="str">
            <v>Ghubra</v>
          </cell>
        </row>
        <row r="869">
          <cell r="D869" t="str">
            <v>M0401</v>
          </cell>
          <cell r="E869" t="str">
            <v>OMMA0228</v>
          </cell>
          <cell r="F869" t="str">
            <v>No</v>
          </cell>
          <cell r="G869" t="str">
            <v>Baladiah_Buiding_3G</v>
          </cell>
          <cell r="H869" t="str">
            <v>Rooftop</v>
          </cell>
          <cell r="I869">
            <v>4</v>
          </cell>
          <cell r="J869" t="str">
            <v>Indoor</v>
          </cell>
          <cell r="K869">
            <v>23.580964999999999</v>
          </cell>
          <cell r="L869">
            <v>58.403722999999999</v>
          </cell>
          <cell r="M869" t="str">
            <v>MUSCAT</v>
          </cell>
          <cell r="N869" t="str">
            <v>BOUSHER</v>
          </cell>
          <cell r="O869" t="str">
            <v>Bawshar</v>
          </cell>
        </row>
        <row r="870">
          <cell r="D870" t="str">
            <v>M0347</v>
          </cell>
          <cell r="E870" t="str">
            <v>OMMA2041</v>
          </cell>
          <cell r="F870" t="str">
            <v>No</v>
          </cell>
          <cell r="G870" t="str">
            <v>BAUSHER_OLD_VILLAGE_4_3G</v>
          </cell>
          <cell r="H870" t="str">
            <v>Rooftop</v>
          </cell>
          <cell r="I870">
            <v>6</v>
          </cell>
          <cell r="J870" t="str">
            <v>Outdoor</v>
          </cell>
          <cell r="K870">
            <v>23.538930000000001</v>
          </cell>
          <cell r="L870">
            <v>58.402749999999997</v>
          </cell>
          <cell r="M870" t="str">
            <v>MUSCAT</v>
          </cell>
          <cell r="N870" t="str">
            <v>BOUSHER</v>
          </cell>
          <cell r="O870" t="str">
            <v>Bawshar</v>
          </cell>
        </row>
        <row r="871">
          <cell r="D871" t="str">
            <v>M0359</v>
          </cell>
          <cell r="E871" t="str">
            <v>OMMA2410</v>
          </cell>
          <cell r="F871" t="str">
            <v>No</v>
          </cell>
          <cell r="G871" t="str">
            <v>BAWSHAR_VILLAGE_3G</v>
          </cell>
          <cell r="H871" t="str">
            <v>Rooftop</v>
          </cell>
          <cell r="I871">
            <v>10</v>
          </cell>
          <cell r="J871" t="str">
            <v>Indoor</v>
          </cell>
          <cell r="K871">
            <v>23.561171000000002</v>
          </cell>
          <cell r="L871">
            <v>58.411785999999999</v>
          </cell>
          <cell r="M871" t="str">
            <v>MUSCAT</v>
          </cell>
          <cell r="N871" t="str">
            <v>BOUSHER</v>
          </cell>
          <cell r="O871" t="str">
            <v>Bawshar</v>
          </cell>
        </row>
        <row r="872">
          <cell r="D872" t="str">
            <v>M0382</v>
          </cell>
          <cell r="E872" t="str">
            <v>OMMA0609</v>
          </cell>
          <cell r="F872" t="str">
            <v>No</v>
          </cell>
          <cell r="G872" t="str">
            <v>BOS_SPORTS_COMP_3G</v>
          </cell>
          <cell r="H872" t="str">
            <v>Rooftop</v>
          </cell>
          <cell r="I872">
            <v>6</v>
          </cell>
          <cell r="J872" t="str">
            <v>Indoor</v>
          </cell>
          <cell r="K872">
            <v>23.575246</v>
          </cell>
          <cell r="L872">
            <v>58.398257000000001</v>
          </cell>
          <cell r="M872" t="str">
            <v>MUSCAT</v>
          </cell>
          <cell r="N872" t="str">
            <v>BOUSHER</v>
          </cell>
          <cell r="O872" t="str">
            <v>Bawshar</v>
          </cell>
        </row>
        <row r="873">
          <cell r="D873" t="str">
            <v>M0367</v>
          </cell>
          <cell r="E873" t="str">
            <v>OMMA0610</v>
          </cell>
          <cell r="F873" t="str">
            <v>No</v>
          </cell>
          <cell r="G873" t="str">
            <v>BOSHAR_VILG_2_3G</v>
          </cell>
          <cell r="H873" t="str">
            <v>Greenfield</v>
          </cell>
          <cell r="I873">
            <v>20</v>
          </cell>
          <cell r="J873" t="str">
            <v>Indoor</v>
          </cell>
          <cell r="K873">
            <v>23.567222999999998</v>
          </cell>
          <cell r="L873">
            <v>58.424323000000001</v>
          </cell>
          <cell r="M873" t="str">
            <v>MUSCAT</v>
          </cell>
          <cell r="N873" t="str">
            <v>BOUSHER</v>
          </cell>
          <cell r="O873" t="str">
            <v>Bawshar</v>
          </cell>
        </row>
        <row r="874">
          <cell r="D874" t="str">
            <v>M1004</v>
          </cell>
          <cell r="E874" t="str">
            <v>OMMA1291</v>
          </cell>
          <cell r="F874" t="str">
            <v>No</v>
          </cell>
          <cell r="G874" t="str">
            <v>BOSHER_COMMERCIAL_AREA_EM_3G</v>
          </cell>
          <cell r="H874" t="str">
            <v>Rooftop</v>
          </cell>
          <cell r="I874">
            <v>6</v>
          </cell>
          <cell r="J874" t="str">
            <v>Outdoor</v>
          </cell>
          <cell r="K874">
            <v>23.575174000000001</v>
          </cell>
          <cell r="L874">
            <v>58.418236</v>
          </cell>
          <cell r="M874" t="str">
            <v>MUSCAT</v>
          </cell>
          <cell r="N874" t="str">
            <v>BOUSHER</v>
          </cell>
          <cell r="O874" t="str">
            <v>Bawshar</v>
          </cell>
        </row>
        <row r="875">
          <cell r="D875" t="str">
            <v>M0345</v>
          </cell>
          <cell r="E875" t="str">
            <v>OMMA2411</v>
          </cell>
          <cell r="F875" t="str">
            <v>No</v>
          </cell>
          <cell r="G875" t="str">
            <v>BOUSH_OLD_VIL</v>
          </cell>
          <cell r="H875" t="str">
            <v>Greenfield</v>
          </cell>
          <cell r="I875">
            <v>30</v>
          </cell>
          <cell r="J875" t="str">
            <v>Indoor</v>
          </cell>
          <cell r="K875">
            <v>23.538467000000001</v>
          </cell>
          <cell r="L875">
            <v>58.394075000000001</v>
          </cell>
          <cell r="M875" t="str">
            <v>MUSCAT</v>
          </cell>
          <cell r="N875" t="str">
            <v>BOUSHER</v>
          </cell>
          <cell r="O875" t="str">
            <v>Bawshar</v>
          </cell>
        </row>
        <row r="876">
          <cell r="D876" t="str">
            <v>M0394</v>
          </cell>
          <cell r="E876" t="str">
            <v>OMMA2757</v>
          </cell>
          <cell r="F876" t="str">
            <v>No</v>
          </cell>
          <cell r="G876" t="str">
            <v>BOUSH_SPORTCOM2_3G</v>
          </cell>
          <cell r="H876" t="str">
            <v>Rooftop</v>
          </cell>
          <cell r="I876">
            <v>12</v>
          </cell>
          <cell r="J876" t="str">
            <v>Indoor</v>
          </cell>
          <cell r="K876">
            <v>23.578928000000001</v>
          </cell>
          <cell r="L876">
            <v>58.400919000000002</v>
          </cell>
          <cell r="M876" t="str">
            <v>MUSCAT</v>
          </cell>
          <cell r="N876" t="str">
            <v>BOUSHER</v>
          </cell>
          <cell r="O876" t="str">
            <v>Bawshar</v>
          </cell>
        </row>
        <row r="877">
          <cell r="D877" t="str">
            <v>M0379</v>
          </cell>
          <cell r="E877" t="str">
            <v>OMMA1677</v>
          </cell>
          <cell r="F877" t="str">
            <v>No</v>
          </cell>
          <cell r="G877" t="str">
            <v>BOUSHAR_4_3G</v>
          </cell>
          <cell r="H877" t="str">
            <v>Rooftop</v>
          </cell>
          <cell r="I877">
            <v>6</v>
          </cell>
          <cell r="J877" t="str">
            <v>Outdoor</v>
          </cell>
          <cell r="K877">
            <v>23.574221999999999</v>
          </cell>
          <cell r="L877">
            <v>58.416856000000003</v>
          </cell>
          <cell r="M877" t="str">
            <v>MUSCAT</v>
          </cell>
          <cell r="N877" t="str">
            <v>BOUSHER</v>
          </cell>
          <cell r="O877" t="str">
            <v>Bawshar</v>
          </cell>
        </row>
        <row r="878">
          <cell r="D878" t="str">
            <v>M0361</v>
          </cell>
          <cell r="E878" t="str">
            <v>OMMA0229</v>
          </cell>
          <cell r="F878" t="str">
            <v>No</v>
          </cell>
          <cell r="G878" t="str">
            <v>BOUSHAR_6_3G</v>
          </cell>
          <cell r="H878" t="str">
            <v>Rooftop</v>
          </cell>
          <cell r="I878">
            <v>6</v>
          </cell>
          <cell r="J878" t="str">
            <v>Outdoor</v>
          </cell>
          <cell r="K878">
            <v>23.562317</v>
          </cell>
          <cell r="L878">
            <v>58.403385999999998</v>
          </cell>
          <cell r="M878" t="str">
            <v>MUSCAT</v>
          </cell>
          <cell r="N878" t="str">
            <v>BOUSHER</v>
          </cell>
          <cell r="O878" t="str">
            <v>Bawshar</v>
          </cell>
        </row>
        <row r="879">
          <cell r="D879" t="str">
            <v>M0377</v>
          </cell>
          <cell r="E879" t="str">
            <v>OMMA2042</v>
          </cell>
          <cell r="F879" t="str">
            <v>No</v>
          </cell>
          <cell r="G879" t="str">
            <v>BOUSHAR_STAD_1</v>
          </cell>
          <cell r="H879" t="str">
            <v>Rooftop</v>
          </cell>
          <cell r="I879">
            <v>4</v>
          </cell>
          <cell r="J879" t="str">
            <v>Indoor</v>
          </cell>
          <cell r="K879">
            <v>23.573643000000001</v>
          </cell>
          <cell r="L879">
            <v>58.399281999999999</v>
          </cell>
          <cell r="M879" t="str">
            <v>MUSCAT</v>
          </cell>
          <cell r="N879" t="str">
            <v>BOUSHER</v>
          </cell>
          <cell r="O879" t="str">
            <v>Bawshar</v>
          </cell>
        </row>
        <row r="880">
          <cell r="D880" t="str">
            <v>M0377</v>
          </cell>
          <cell r="E880" t="str">
            <v>OMMA2042</v>
          </cell>
          <cell r="F880" t="str">
            <v>No</v>
          </cell>
          <cell r="G880" t="str">
            <v>BOUSHAR_STAD2_3G</v>
          </cell>
          <cell r="H880" t="str">
            <v>Rooftop</v>
          </cell>
          <cell r="I880">
            <v>4</v>
          </cell>
          <cell r="J880" t="str">
            <v>Indoor</v>
          </cell>
          <cell r="K880">
            <v>23.573643000000001</v>
          </cell>
          <cell r="L880">
            <v>58.399281999999999</v>
          </cell>
          <cell r="M880" t="str">
            <v>MUSCAT</v>
          </cell>
          <cell r="N880" t="str">
            <v>BOUSHER</v>
          </cell>
          <cell r="O880" t="str">
            <v>Bawshar</v>
          </cell>
        </row>
        <row r="881">
          <cell r="D881" t="str">
            <v>M0395</v>
          </cell>
          <cell r="E881" t="str">
            <v>OMMA1292</v>
          </cell>
          <cell r="F881" t="str">
            <v>No</v>
          </cell>
          <cell r="G881" t="str">
            <v>BOUSHER_COMPLEX_3_3G</v>
          </cell>
          <cell r="H881" t="str">
            <v>Rooftop</v>
          </cell>
          <cell r="I881">
            <v>6</v>
          </cell>
          <cell r="J881" t="str">
            <v>Indoor</v>
          </cell>
          <cell r="K881">
            <v>23.578937</v>
          </cell>
          <cell r="L881">
            <v>58.403953000000001</v>
          </cell>
          <cell r="M881" t="str">
            <v>MUSCAT</v>
          </cell>
          <cell r="N881" t="str">
            <v>BOUSHER</v>
          </cell>
          <cell r="O881" t="str">
            <v>Bawshar</v>
          </cell>
        </row>
        <row r="882">
          <cell r="D882" t="str">
            <v>M0337</v>
          </cell>
          <cell r="E882" t="str">
            <v>OMMA2043</v>
          </cell>
          <cell r="F882" t="str">
            <v>No</v>
          </cell>
          <cell r="G882" t="str">
            <v>CEMENT_FACTORY_2_3G</v>
          </cell>
          <cell r="H882" t="str">
            <v>Greenfield</v>
          </cell>
          <cell r="I882">
            <v>20</v>
          </cell>
          <cell r="J882" t="str">
            <v>Indoor</v>
          </cell>
          <cell r="K882">
            <v>23.485937</v>
          </cell>
          <cell r="L882">
            <v>58.285148</v>
          </cell>
          <cell r="M882" t="str">
            <v>MUSCAT</v>
          </cell>
          <cell r="N882" t="str">
            <v>BOUSHER</v>
          </cell>
          <cell r="O882" t="str">
            <v>Misfah</v>
          </cell>
        </row>
        <row r="883">
          <cell r="D883" t="str">
            <v>M0084</v>
          </cell>
          <cell r="E883" t="str">
            <v>OMMA0230</v>
          </cell>
          <cell r="F883" t="str">
            <v>No</v>
          </cell>
          <cell r="G883" t="str">
            <v>CEMENT_FACTORY_3G</v>
          </cell>
          <cell r="H883" t="str">
            <v>Greenfield</v>
          </cell>
          <cell r="I883">
            <v>12.05</v>
          </cell>
          <cell r="J883" t="str">
            <v>Indoor</v>
          </cell>
          <cell r="K883">
            <v>23.482963000000002</v>
          </cell>
          <cell r="L883">
            <v>58.273605000000003</v>
          </cell>
          <cell r="M883" t="str">
            <v>MUSCAT</v>
          </cell>
          <cell r="N883" t="str">
            <v>BOUSHER</v>
          </cell>
          <cell r="O883" t="str">
            <v>Misfah</v>
          </cell>
        </row>
        <row r="884">
          <cell r="D884" t="str">
            <v>M0338</v>
          </cell>
          <cell r="E884" t="str">
            <v>OMMA1293</v>
          </cell>
          <cell r="F884" t="str">
            <v>No</v>
          </cell>
          <cell r="G884" t="str">
            <v>FALAJ_AL_SHAM_3G</v>
          </cell>
          <cell r="H884" t="str">
            <v>Greenfield</v>
          </cell>
          <cell r="I884">
            <v>30.3</v>
          </cell>
          <cell r="J884" t="str">
            <v>Indoor</v>
          </cell>
          <cell r="K884">
            <v>23.501256000000001</v>
          </cell>
          <cell r="L884">
            <v>58.328817999999998</v>
          </cell>
          <cell r="M884" t="str">
            <v>MUSCAT</v>
          </cell>
          <cell r="N884" t="str">
            <v>BOUSHER</v>
          </cell>
          <cell r="O884" t="str">
            <v>Al Ansab</v>
          </cell>
        </row>
        <row r="885">
          <cell r="D885" t="str">
            <v>M0008</v>
          </cell>
          <cell r="E885" t="str">
            <v>OMMA2044</v>
          </cell>
          <cell r="F885" t="str">
            <v>Yes</v>
          </cell>
          <cell r="G885" t="str">
            <v>GHALA_EXCH_3G</v>
          </cell>
          <cell r="H885" t="str">
            <v>Greenfield</v>
          </cell>
          <cell r="I885">
            <v>50</v>
          </cell>
          <cell r="J885" t="str">
            <v>Indoor</v>
          </cell>
          <cell r="K885">
            <v>23.576105555555557</v>
          </cell>
          <cell r="L885">
            <v>58.381797222222225</v>
          </cell>
          <cell r="M885" t="str">
            <v>MUSCAT</v>
          </cell>
          <cell r="N885" t="str">
            <v>BOUSHER</v>
          </cell>
          <cell r="O885" t="str">
            <v>Ghala</v>
          </cell>
        </row>
        <row r="886">
          <cell r="D886" t="str">
            <v>M0343</v>
          </cell>
          <cell r="E886" t="str">
            <v>OMMA1294</v>
          </cell>
          <cell r="F886" t="str">
            <v>No</v>
          </cell>
          <cell r="G886" t="str">
            <v>Ghala_Village_3G</v>
          </cell>
          <cell r="H886" t="str">
            <v>Rooftop</v>
          </cell>
          <cell r="I886">
            <v>6</v>
          </cell>
          <cell r="J886" t="str">
            <v>Indoor</v>
          </cell>
          <cell r="K886">
            <v>23.531893</v>
          </cell>
          <cell r="L886">
            <v>58.382387000000001</v>
          </cell>
          <cell r="M886" t="str">
            <v>MUSCAT</v>
          </cell>
          <cell r="N886" t="str">
            <v>BOUSHER</v>
          </cell>
          <cell r="O886" t="str">
            <v>Bawshar</v>
          </cell>
        </row>
        <row r="887">
          <cell r="D887" t="str">
            <v>M0391</v>
          </cell>
          <cell r="E887" t="str">
            <v>OMMA0231</v>
          </cell>
          <cell r="F887" t="str">
            <v>No</v>
          </cell>
          <cell r="G887" t="str">
            <v>GUBRA_SOUTH_3G</v>
          </cell>
          <cell r="H887" t="str">
            <v>Rooftop</v>
          </cell>
          <cell r="I887">
            <v>12</v>
          </cell>
          <cell r="J887" t="str">
            <v>Indoor</v>
          </cell>
          <cell r="K887">
            <v>23.577304000000002</v>
          </cell>
          <cell r="L887">
            <v>58.391475999999997</v>
          </cell>
          <cell r="M887" t="str">
            <v>MUSCAT</v>
          </cell>
          <cell r="N887" t="str">
            <v>BOUSHER</v>
          </cell>
          <cell r="O887" t="str">
            <v>Ghubra</v>
          </cell>
        </row>
        <row r="888">
          <cell r="D888" t="str">
            <v>M0336</v>
          </cell>
          <cell r="E888" t="str">
            <v>OMMA2412</v>
          </cell>
          <cell r="F888" t="str">
            <v>No</v>
          </cell>
          <cell r="G888" t="str">
            <v>Hamam_Sunub_3G</v>
          </cell>
          <cell r="H888" t="str">
            <v>Greenfield</v>
          </cell>
          <cell r="I888">
            <v>30</v>
          </cell>
          <cell r="J888" t="str">
            <v>Indoor</v>
          </cell>
          <cell r="K888">
            <v>23.482709</v>
          </cell>
          <cell r="L888">
            <v>58.340626</v>
          </cell>
          <cell r="M888" t="str">
            <v>MUSCAT</v>
          </cell>
          <cell r="N888" t="str">
            <v>BOUSHER</v>
          </cell>
          <cell r="O888" t="str">
            <v>Al Ansab</v>
          </cell>
        </row>
        <row r="889">
          <cell r="D889" t="str">
            <v>M0354</v>
          </cell>
          <cell r="E889" t="str">
            <v>OMMA0249</v>
          </cell>
          <cell r="F889" t="str">
            <v>No</v>
          </cell>
          <cell r="G889" t="str">
            <v>MOONA_Heights1_3G</v>
          </cell>
          <cell r="H889" t="str">
            <v>Greenfield</v>
          </cell>
          <cell r="I889">
            <v>20</v>
          </cell>
          <cell r="J889" t="str">
            <v>Outdoor</v>
          </cell>
          <cell r="K889">
            <v>23.55688</v>
          </cell>
          <cell r="L889">
            <v>58.397460000000002</v>
          </cell>
          <cell r="M889" t="str">
            <v>MUSCAT</v>
          </cell>
          <cell r="N889" t="str">
            <v>BOUSHER</v>
          </cell>
          <cell r="O889" t="str">
            <v>Bawshar</v>
          </cell>
        </row>
        <row r="890">
          <cell r="D890" t="str">
            <v>M0405</v>
          </cell>
          <cell r="E890" t="str">
            <v>OMMA1690</v>
          </cell>
          <cell r="F890" t="str">
            <v>No</v>
          </cell>
          <cell r="G890" t="str">
            <v>MUSCAT_OASIS_3G</v>
          </cell>
          <cell r="H890" t="str">
            <v>Rooftop</v>
          </cell>
          <cell r="I890">
            <v>5</v>
          </cell>
          <cell r="J890" t="str">
            <v>Indoor</v>
          </cell>
          <cell r="K890">
            <v>23.582305999999999</v>
          </cell>
          <cell r="L890">
            <v>58.409416999999998</v>
          </cell>
          <cell r="M890" t="str">
            <v>MUSCAT</v>
          </cell>
          <cell r="N890" t="str">
            <v>BOUSHER</v>
          </cell>
          <cell r="O890" t="str">
            <v>Bawshar</v>
          </cell>
        </row>
        <row r="891">
          <cell r="D891" t="str">
            <v>M0353</v>
          </cell>
          <cell r="E891" t="str">
            <v>OMMA0976</v>
          </cell>
          <cell r="F891" t="str">
            <v>No</v>
          </cell>
          <cell r="G891" t="str">
            <v>OMAN_MD_COLLEGE_3G</v>
          </cell>
          <cell r="H891" t="str">
            <v>Greenfield</v>
          </cell>
          <cell r="I891">
            <v>20</v>
          </cell>
          <cell r="J891" t="str">
            <v>Indoor</v>
          </cell>
          <cell r="K891">
            <v>23.554732000000001</v>
          </cell>
          <cell r="L891">
            <v>58.401221999999997</v>
          </cell>
          <cell r="M891" t="str">
            <v>MUSCAT</v>
          </cell>
          <cell r="N891" t="str">
            <v>BOUSHER</v>
          </cell>
          <cell r="O891" t="str">
            <v>Bawshar</v>
          </cell>
        </row>
        <row r="892">
          <cell r="D892" t="str">
            <v>M0430</v>
          </cell>
          <cell r="E892" t="str">
            <v>OMMA0252</v>
          </cell>
          <cell r="F892" t="str">
            <v>No</v>
          </cell>
          <cell r="G892" t="str">
            <v>PESPSI_R_A_3G</v>
          </cell>
          <cell r="H892" t="str">
            <v>Greenfield</v>
          </cell>
          <cell r="I892">
            <v>16</v>
          </cell>
          <cell r="J892" t="str">
            <v>Indoor</v>
          </cell>
          <cell r="K892">
            <v>23.587596000000001</v>
          </cell>
          <cell r="L892">
            <v>58.410663999999997</v>
          </cell>
          <cell r="M892" t="str">
            <v>MUSCAT</v>
          </cell>
          <cell r="N892" t="str">
            <v>BOUSHER</v>
          </cell>
          <cell r="O892" t="str">
            <v>Ghubra</v>
          </cell>
        </row>
        <row r="893">
          <cell r="D893" t="str">
            <v>M0387</v>
          </cell>
          <cell r="E893" t="str">
            <v>OMMA2772</v>
          </cell>
          <cell r="F893" t="str">
            <v>No</v>
          </cell>
          <cell r="G893" t="str">
            <v>Royal_Hospital_3G</v>
          </cell>
          <cell r="H893" t="str">
            <v>Rooftop</v>
          </cell>
          <cell r="I893">
            <v>6</v>
          </cell>
          <cell r="J893" t="str">
            <v>Indoor</v>
          </cell>
          <cell r="K893">
            <v>23.576889999999999</v>
          </cell>
          <cell r="L893">
            <v>58.385750000000002</v>
          </cell>
          <cell r="M893" t="str">
            <v>MUSCAT</v>
          </cell>
          <cell r="N893" t="str">
            <v>BOUSHER</v>
          </cell>
          <cell r="O893" t="str">
            <v>Bawshar</v>
          </cell>
        </row>
        <row r="894">
          <cell r="D894" t="str">
            <v>M0404</v>
          </cell>
          <cell r="E894" t="str">
            <v>OMMA1692</v>
          </cell>
          <cell r="F894" t="str">
            <v>No</v>
          </cell>
          <cell r="G894" t="str">
            <v>Saud_Bahwan_Plaza_1_3G</v>
          </cell>
          <cell r="H894" t="str">
            <v>Rooftop</v>
          </cell>
          <cell r="I894">
            <v>6</v>
          </cell>
          <cell r="J894" t="str">
            <v>Indoor</v>
          </cell>
          <cell r="K894">
            <v>23.582035999999999</v>
          </cell>
          <cell r="L894">
            <v>58.398871999999997</v>
          </cell>
          <cell r="M894" t="str">
            <v>MUSCAT</v>
          </cell>
          <cell r="N894" t="str">
            <v>BOUSHER</v>
          </cell>
          <cell r="O894" t="str">
            <v>Ghubra</v>
          </cell>
        </row>
        <row r="895">
          <cell r="D895" t="str">
            <v>M0854</v>
          </cell>
          <cell r="E895" t="str">
            <v>OMMA2436</v>
          </cell>
          <cell r="F895" t="str">
            <v>No</v>
          </cell>
          <cell r="G895" t="str">
            <v>SAUD_BAHWAN_PLAZA_2_3G</v>
          </cell>
          <cell r="H895" t="str">
            <v>Rooftop</v>
          </cell>
          <cell r="I895">
            <v>6</v>
          </cell>
          <cell r="J895" t="str">
            <v>Indoor</v>
          </cell>
          <cell r="K895">
            <v>23.582239000000001</v>
          </cell>
          <cell r="L895">
            <v>58.397795000000002</v>
          </cell>
          <cell r="M895" t="str">
            <v>MUSCAT</v>
          </cell>
          <cell r="N895" t="str">
            <v>BOUSHER</v>
          </cell>
          <cell r="O895" t="str">
            <v>Ghubra</v>
          </cell>
        </row>
        <row r="896">
          <cell r="D896" t="str">
            <v>T0197</v>
          </cell>
          <cell r="E896" t="str">
            <v>OMBS2788</v>
          </cell>
          <cell r="F896" t="str">
            <v>No</v>
          </cell>
          <cell r="G896" t="str">
            <v>020910_51_AlJurf</v>
          </cell>
          <cell r="H896" t="str">
            <v>Rooftop</v>
          </cell>
          <cell r="I896">
            <v>3.5</v>
          </cell>
          <cell r="J896" t="str">
            <v>Outdoor</v>
          </cell>
          <cell r="K896">
            <v>23.267192000000001</v>
          </cell>
          <cell r="L896">
            <v>57.397832000000001</v>
          </cell>
          <cell r="M896" t="str">
            <v>AL BATINAH SOUTH</v>
          </cell>
          <cell r="N896" t="str">
            <v>AR RUSTAQ</v>
          </cell>
          <cell r="O896" t="str">
            <v>Rustaq</v>
          </cell>
        </row>
        <row r="897">
          <cell r="D897" t="str">
            <v>T0407</v>
          </cell>
          <cell r="E897" t="str">
            <v>OMBS0262</v>
          </cell>
          <cell r="F897" t="str">
            <v>No</v>
          </cell>
          <cell r="G897" t="str">
            <v>025530_3_AlMahaleel</v>
          </cell>
          <cell r="H897" t="str">
            <v>Greenfield</v>
          </cell>
          <cell r="I897">
            <v>40.299999999999997</v>
          </cell>
          <cell r="J897" t="str">
            <v>Indoor</v>
          </cell>
          <cell r="K897">
            <v>23.354489999999998</v>
          </cell>
          <cell r="L897">
            <v>57.630969999999998</v>
          </cell>
          <cell r="M897" t="str">
            <v>AL BATINAH SOUTH</v>
          </cell>
          <cell r="N897" t="str">
            <v>NAKHAL</v>
          </cell>
          <cell r="O897" t="str">
            <v>Mahalil</v>
          </cell>
        </row>
        <row r="898">
          <cell r="D898" t="str">
            <v>T0413</v>
          </cell>
          <cell r="E898" t="str">
            <v>OMBS2789</v>
          </cell>
          <cell r="F898" t="str">
            <v>No</v>
          </cell>
          <cell r="G898" t="str">
            <v>025620_12_RustaqComp10Mini</v>
          </cell>
          <cell r="H898" t="str">
            <v>Greenfield</v>
          </cell>
          <cell r="I898">
            <v>30</v>
          </cell>
          <cell r="J898" t="str">
            <v>Indoor</v>
          </cell>
          <cell r="K898">
            <v>23.320841999999999</v>
          </cell>
          <cell r="L898">
            <v>57.609043999999997</v>
          </cell>
          <cell r="M898" t="str">
            <v>AL BATINAH SOUTH</v>
          </cell>
          <cell r="N898" t="str">
            <v>AL AWABI</v>
          </cell>
          <cell r="O898" t="str">
            <v>Al Awabi</v>
          </cell>
        </row>
        <row r="899">
          <cell r="D899" t="str">
            <v>T0414</v>
          </cell>
          <cell r="E899" t="str">
            <v>OMBS0263</v>
          </cell>
          <cell r="F899" t="str">
            <v>No</v>
          </cell>
          <cell r="G899" t="str">
            <v>025630_13_RustaqComp8</v>
          </cell>
          <cell r="H899" t="str">
            <v>Greenfield</v>
          </cell>
          <cell r="I899">
            <v>15</v>
          </cell>
          <cell r="J899" t="str">
            <v>Indoor</v>
          </cell>
          <cell r="K899">
            <v>23.332280000000001</v>
          </cell>
          <cell r="L899">
            <v>57.630780000000001</v>
          </cell>
          <cell r="M899" t="str">
            <v>AL BATINAH SOUTH</v>
          </cell>
          <cell r="N899" t="str">
            <v>AL AWABI</v>
          </cell>
          <cell r="O899" t="str">
            <v>Al Awabi</v>
          </cell>
        </row>
        <row r="900">
          <cell r="D900" t="str">
            <v>T0217</v>
          </cell>
          <cell r="E900" t="str">
            <v>OMBS2079</v>
          </cell>
          <cell r="F900" t="str">
            <v>No</v>
          </cell>
          <cell r="G900" t="str">
            <v>025650_15_Aiynthuarah</v>
          </cell>
          <cell r="H900" t="str">
            <v>Rooftop</v>
          </cell>
          <cell r="I900">
            <v>2.5</v>
          </cell>
          <cell r="J900" t="str">
            <v>Outdoor</v>
          </cell>
          <cell r="K900">
            <v>23.376747999999999</v>
          </cell>
          <cell r="L900">
            <v>57.826884</v>
          </cell>
          <cell r="M900" t="str">
            <v>AL BATINAH SOUTH</v>
          </cell>
          <cell r="N900" t="str">
            <v>NAKHAL</v>
          </cell>
          <cell r="O900" t="str">
            <v>Nakhal</v>
          </cell>
        </row>
        <row r="901">
          <cell r="D901" t="str">
            <v>T0416</v>
          </cell>
          <cell r="E901" t="str">
            <v>OMBS1711</v>
          </cell>
          <cell r="F901" t="str">
            <v>No</v>
          </cell>
          <cell r="G901" t="str">
            <v>025670_17_RustaqComp9Mini</v>
          </cell>
          <cell r="H901" t="str">
            <v>Greenfield</v>
          </cell>
          <cell r="I901">
            <v>15</v>
          </cell>
          <cell r="J901" t="str">
            <v>Indoor</v>
          </cell>
          <cell r="K901">
            <v>23.326988</v>
          </cell>
          <cell r="L901">
            <v>57.619520999999999</v>
          </cell>
          <cell r="M901" t="str">
            <v>AL BATINAH SOUTH</v>
          </cell>
          <cell r="N901" t="str">
            <v>AL AWABI</v>
          </cell>
          <cell r="O901" t="str">
            <v>Awabi</v>
          </cell>
        </row>
        <row r="902">
          <cell r="D902" t="str">
            <v>T0423</v>
          </cell>
          <cell r="E902" t="str">
            <v>OMBS1321</v>
          </cell>
          <cell r="F902" t="str">
            <v>No</v>
          </cell>
          <cell r="G902" t="str">
            <v>029160_42_AlSobayka</v>
          </cell>
          <cell r="H902" t="str">
            <v>Greenfield</v>
          </cell>
          <cell r="I902">
            <v>15</v>
          </cell>
          <cell r="J902" t="str">
            <v>Indoor</v>
          </cell>
          <cell r="K902">
            <v>23.382079999999998</v>
          </cell>
          <cell r="L902">
            <v>57.66187</v>
          </cell>
          <cell r="M902" t="str">
            <v>AL BATINAH SOUTH</v>
          </cell>
          <cell r="N902" t="str">
            <v>NAKHAL</v>
          </cell>
          <cell r="O902" t="str">
            <v>Al Sobayka</v>
          </cell>
        </row>
        <row r="903">
          <cell r="D903" t="str">
            <v>T0455</v>
          </cell>
          <cell r="E903" t="str">
            <v>OMBS2449</v>
          </cell>
          <cell r="F903" t="str">
            <v>No</v>
          </cell>
          <cell r="G903" t="str">
            <v>61-VSAT-FraaM</v>
          </cell>
          <cell r="H903" t="str">
            <v>Greenfield</v>
          </cell>
          <cell r="I903">
            <v>9</v>
          </cell>
          <cell r="J903" t="str">
            <v>Indoor</v>
          </cell>
          <cell r="K903">
            <v>23.314499999999999</v>
          </cell>
          <cell r="L903">
            <v>57.480666669999998</v>
          </cell>
          <cell r="M903" t="str">
            <v>AL BATINAH SOUTH</v>
          </cell>
          <cell r="N903" t="str">
            <v>AR RUSTAQ</v>
          </cell>
          <cell r="O903" t="str">
            <v>Al Far</v>
          </cell>
        </row>
        <row r="904">
          <cell r="D904" t="str">
            <v>T0188</v>
          </cell>
          <cell r="E904" t="str">
            <v>OMBS0645</v>
          </cell>
          <cell r="F904" t="str">
            <v>No</v>
          </cell>
          <cell r="G904" t="str">
            <v>Afy_3G@AFY_GU</v>
          </cell>
          <cell r="H904" t="str">
            <v>Greenfield</v>
          </cell>
          <cell r="I904">
            <v>30</v>
          </cell>
          <cell r="J904" t="str">
            <v>Indoor</v>
          </cell>
          <cell r="K904">
            <v>23.447700000000001</v>
          </cell>
          <cell r="L904">
            <v>57.812100000000001</v>
          </cell>
          <cell r="M904" t="str">
            <v>AL BATINAH SOUTH</v>
          </cell>
          <cell r="N904" t="str">
            <v>WADI AL MAAWIL</v>
          </cell>
          <cell r="O904" t="str">
            <v>Afy</v>
          </cell>
        </row>
        <row r="905">
          <cell r="D905" t="str">
            <v>T0192</v>
          </cell>
          <cell r="E905" t="str">
            <v>OMBS0646</v>
          </cell>
          <cell r="F905" t="str">
            <v>No</v>
          </cell>
          <cell r="G905" t="str">
            <v>AL_AJAL_2_3G</v>
          </cell>
          <cell r="H905" t="str">
            <v>Greenfield</v>
          </cell>
          <cell r="I905">
            <v>30</v>
          </cell>
          <cell r="J905" t="str">
            <v>Indoor</v>
          </cell>
          <cell r="K905">
            <v>23.520243000000001</v>
          </cell>
          <cell r="L905">
            <v>57.906131999999999</v>
          </cell>
          <cell r="M905" t="str">
            <v>AL BATINAH SOUTH</v>
          </cell>
          <cell r="N905" t="str">
            <v>WADI AL MAAWIL</v>
          </cell>
          <cell r="O905" t="str">
            <v>Al Ajal</v>
          </cell>
        </row>
        <row r="906">
          <cell r="D906" t="str">
            <v>T0191</v>
          </cell>
          <cell r="E906" t="str">
            <v>OMBS2790</v>
          </cell>
          <cell r="F906" t="str">
            <v>No</v>
          </cell>
          <cell r="G906" t="str">
            <v>AL_AJAL_3G@AL_AJAL_GU</v>
          </cell>
          <cell r="H906" t="str">
            <v>Greenfield</v>
          </cell>
          <cell r="I906">
            <v>15</v>
          </cell>
          <cell r="J906" t="str">
            <v>Indoor</v>
          </cell>
          <cell r="K906">
            <v>23.507811</v>
          </cell>
          <cell r="L906">
            <v>57.913294</v>
          </cell>
          <cell r="M906" t="str">
            <v>AL BATINAH SOUTH</v>
          </cell>
          <cell r="N906" t="str">
            <v>WADI AL MAAWIL</v>
          </cell>
          <cell r="O906" t="str">
            <v>Al Ajal</v>
          </cell>
        </row>
        <row r="907">
          <cell r="D907" t="str">
            <v>T0012</v>
          </cell>
          <cell r="E907" t="str">
            <v>OMBS0647</v>
          </cell>
          <cell r="F907" t="str">
            <v>No</v>
          </cell>
          <cell r="G907" t="str">
            <v>AL_MOHASANAH_3G</v>
          </cell>
          <cell r="H907" t="str">
            <v>Greenfield</v>
          </cell>
          <cell r="I907">
            <v>25</v>
          </cell>
          <cell r="J907" t="str">
            <v>Indoor</v>
          </cell>
          <cell r="K907">
            <v>23.183720000000001</v>
          </cell>
          <cell r="L907">
            <v>57.639864000000003</v>
          </cell>
          <cell r="M907" t="str">
            <v>AL BATINAH SOUTH</v>
          </cell>
          <cell r="N907" t="str">
            <v>AL AWABI</v>
          </cell>
          <cell r="O907" t="str">
            <v>Awabi</v>
          </cell>
        </row>
        <row r="908">
          <cell r="D908" t="str">
            <v>T0016</v>
          </cell>
          <cell r="E908" t="str">
            <v>OMBS1322</v>
          </cell>
          <cell r="F908" t="str">
            <v>No</v>
          </cell>
          <cell r="G908" t="str">
            <v>AlDahra_3G</v>
          </cell>
          <cell r="H908" t="str">
            <v>Greenfield</v>
          </cell>
          <cell r="I908">
            <v>30</v>
          </cell>
          <cell r="J908" t="str">
            <v>Indoor</v>
          </cell>
          <cell r="K908">
            <v>23.208749999999998</v>
          </cell>
          <cell r="L908">
            <v>57.504600000000003</v>
          </cell>
          <cell r="M908" t="str">
            <v>AL BATINAH SOUTH</v>
          </cell>
          <cell r="N908" t="str">
            <v>AL AWABI</v>
          </cell>
          <cell r="O908" t="str">
            <v>Awabi</v>
          </cell>
        </row>
        <row r="909">
          <cell r="D909" t="str">
            <v>T0185</v>
          </cell>
          <cell r="E909" t="str">
            <v>OMBS1323</v>
          </cell>
          <cell r="F909" t="str">
            <v>No</v>
          </cell>
          <cell r="G909" t="str">
            <v>ALGHOBRA_3G</v>
          </cell>
          <cell r="H909" t="str">
            <v>Greenfield</v>
          </cell>
          <cell r="I909">
            <v>30</v>
          </cell>
          <cell r="J909" t="str">
            <v>Indoor</v>
          </cell>
          <cell r="K909">
            <v>23.276990000000001</v>
          </cell>
          <cell r="L909">
            <v>57.697119999999998</v>
          </cell>
          <cell r="M909" t="str">
            <v>AL BATINAH SOUTH</v>
          </cell>
          <cell r="N909" t="str">
            <v>NAKHAL</v>
          </cell>
          <cell r="O909" t="str">
            <v>Nakhal</v>
          </cell>
        </row>
        <row r="910">
          <cell r="D910" t="str">
            <v>T0051</v>
          </cell>
          <cell r="E910" t="str">
            <v>OMBS0265</v>
          </cell>
          <cell r="F910" t="str">
            <v>No</v>
          </cell>
          <cell r="G910" t="str">
            <v>AlHail_3G</v>
          </cell>
          <cell r="H910" t="str">
            <v>Greenfield</v>
          </cell>
          <cell r="I910">
            <v>30</v>
          </cell>
          <cell r="J910" t="str">
            <v>Indoor</v>
          </cell>
          <cell r="K910">
            <v>23.218744999999998</v>
          </cell>
          <cell r="L910">
            <v>57.379769000000003</v>
          </cell>
          <cell r="M910" t="str">
            <v>AL BATINAH SOUTH</v>
          </cell>
          <cell r="N910" t="str">
            <v>AR RUSTAQ</v>
          </cell>
          <cell r="O910" t="str">
            <v>Al Hail</v>
          </cell>
        </row>
        <row r="911">
          <cell r="D911" t="str">
            <v>T0176</v>
          </cell>
          <cell r="E911" t="str">
            <v>OMBS2450</v>
          </cell>
          <cell r="F911" t="str">
            <v>No</v>
          </cell>
          <cell r="G911" t="str">
            <v>AlHasnat_3G@AlHasnat_GU</v>
          </cell>
          <cell r="H911" t="str">
            <v>Greenfield</v>
          </cell>
          <cell r="I911">
            <v>30</v>
          </cell>
          <cell r="J911" t="str">
            <v>Indoor</v>
          </cell>
          <cell r="K911">
            <v>23.453849999999999</v>
          </cell>
          <cell r="L911">
            <v>57.886049999999997</v>
          </cell>
          <cell r="M911" t="str">
            <v>AL BATINAH SOUTH</v>
          </cell>
          <cell r="N911" t="str">
            <v>WADI AL MAAWIL</v>
          </cell>
          <cell r="O911" t="str">
            <v>Al Hasnat</v>
          </cell>
        </row>
        <row r="912">
          <cell r="D912" t="str">
            <v>T0173</v>
          </cell>
          <cell r="E912" t="str">
            <v>OMBS2791</v>
          </cell>
          <cell r="F912" t="str">
            <v>No</v>
          </cell>
          <cell r="G912" t="str">
            <v>AsreerComp_3G</v>
          </cell>
          <cell r="H912" t="str">
            <v>Greenfield</v>
          </cell>
          <cell r="I912">
            <v>15</v>
          </cell>
          <cell r="J912" t="str">
            <v>Outdoor</v>
          </cell>
          <cell r="K912">
            <v>23.394227000000001</v>
          </cell>
          <cell r="L912">
            <v>57.845426000000003</v>
          </cell>
          <cell r="M912" t="str">
            <v>AL BATINAH SOUTH</v>
          </cell>
          <cell r="N912" t="str">
            <v>NAKHAL</v>
          </cell>
          <cell r="O912" t="str">
            <v>Nakhal</v>
          </cell>
        </row>
        <row r="913">
          <cell r="D913" t="str">
            <v>T0172</v>
          </cell>
          <cell r="E913" t="str">
            <v>OMBS2081</v>
          </cell>
          <cell r="F913" t="str">
            <v>No</v>
          </cell>
          <cell r="G913" t="str">
            <v>Assaabah_3G@Assaabah_GU</v>
          </cell>
          <cell r="H913" t="str">
            <v>Rooftop</v>
          </cell>
          <cell r="I913">
            <v>12</v>
          </cell>
          <cell r="J913" t="str">
            <v>Indoor</v>
          </cell>
          <cell r="K913">
            <v>23.390049999999999</v>
          </cell>
          <cell r="L913">
            <v>57.83708</v>
          </cell>
          <cell r="M913" t="str">
            <v>AL BATINAH SOUTH</v>
          </cell>
          <cell r="N913" t="str">
            <v>NAKHAL</v>
          </cell>
          <cell r="O913" t="str">
            <v>Nakhal</v>
          </cell>
        </row>
        <row r="914">
          <cell r="D914" t="str">
            <v>T0009</v>
          </cell>
          <cell r="E914" t="str">
            <v>OMBS2792</v>
          </cell>
          <cell r="F914" t="str">
            <v>No</v>
          </cell>
          <cell r="G914" t="str">
            <v>AWABI_3G@AWABI_GU</v>
          </cell>
          <cell r="H914" t="str">
            <v>Greenfield</v>
          </cell>
          <cell r="I914">
            <v>35</v>
          </cell>
          <cell r="J914" t="str">
            <v>Indoor</v>
          </cell>
          <cell r="K914">
            <v>23.302399999999999</v>
          </cell>
          <cell r="L914">
            <v>57.527999999999999</v>
          </cell>
          <cell r="M914" t="str">
            <v>AL BATINAH SOUTH</v>
          </cell>
          <cell r="N914" t="str">
            <v>AL AWABI</v>
          </cell>
          <cell r="O914" t="str">
            <v>Al Awabi</v>
          </cell>
        </row>
        <row r="915">
          <cell r="D915" t="str">
            <v>T0434</v>
          </cell>
          <cell r="E915" t="str">
            <v>OMBS2793</v>
          </cell>
          <cell r="F915" t="str">
            <v>No</v>
          </cell>
          <cell r="G915" t="str">
            <v>Balad Seet_UT04340</v>
          </cell>
          <cell r="H915" t="str">
            <v>Greenfield</v>
          </cell>
          <cell r="I915">
            <v>25</v>
          </cell>
          <cell r="J915" t="str">
            <v>Indoor</v>
          </cell>
          <cell r="K915">
            <v>23.193563999999999</v>
          </cell>
          <cell r="L915">
            <v>57.389498000000003</v>
          </cell>
          <cell r="M915" t="str">
            <v>AL BATINAH SOUTH</v>
          </cell>
          <cell r="N915" t="str">
            <v>AR RUSTAQ</v>
          </cell>
          <cell r="O915" t="str">
            <v>Bald Sayt</v>
          </cell>
        </row>
        <row r="916">
          <cell r="D916" t="str">
            <v>T0171</v>
          </cell>
          <cell r="E916" t="str">
            <v>OMBS2082</v>
          </cell>
          <cell r="F916" t="str">
            <v>No</v>
          </cell>
          <cell r="G916" t="str">
            <v>Girath_3G@Girath_GU</v>
          </cell>
          <cell r="H916" t="str">
            <v>Greenfield</v>
          </cell>
          <cell r="I916">
            <v>20</v>
          </cell>
          <cell r="J916" t="str">
            <v>Indoor</v>
          </cell>
          <cell r="K916">
            <v>23.384315999999998</v>
          </cell>
          <cell r="L916">
            <v>57.823061000000003</v>
          </cell>
          <cell r="M916" t="str">
            <v>AL BATINAH SOUTH</v>
          </cell>
          <cell r="N916" t="str">
            <v>NAKHAL</v>
          </cell>
          <cell r="O916" t="str">
            <v>Nakhal</v>
          </cell>
        </row>
        <row r="917">
          <cell r="D917" t="str">
            <v>T0189</v>
          </cell>
          <cell r="E917" t="str">
            <v>OMBS2083</v>
          </cell>
          <cell r="F917" t="str">
            <v>No</v>
          </cell>
          <cell r="G917" t="str">
            <v>Hubra_2_3G</v>
          </cell>
          <cell r="H917" t="str">
            <v>Greenfield</v>
          </cell>
          <cell r="I917">
            <v>30</v>
          </cell>
          <cell r="J917" t="str">
            <v>Indoor</v>
          </cell>
          <cell r="K917">
            <v>23.475266000000001</v>
          </cell>
          <cell r="L917">
            <v>57.838023999999997</v>
          </cell>
          <cell r="M917" t="str">
            <v>AL BATINAH SOUTH</v>
          </cell>
          <cell r="N917" t="str">
            <v>WADI AL MAAWIL</v>
          </cell>
          <cell r="O917" t="str">
            <v>Hibra</v>
          </cell>
        </row>
        <row r="918">
          <cell r="D918" t="str">
            <v>T0190</v>
          </cell>
          <cell r="E918" t="str">
            <v>OMBS1713</v>
          </cell>
          <cell r="F918" t="str">
            <v>No</v>
          </cell>
          <cell r="G918" t="str">
            <v>Hubra_3G@Hubra_GU</v>
          </cell>
          <cell r="H918" t="str">
            <v>Greenfield</v>
          </cell>
          <cell r="I918">
            <v>30</v>
          </cell>
          <cell r="J918" t="str">
            <v>Indoor</v>
          </cell>
          <cell r="K918">
            <v>23.492699999999999</v>
          </cell>
          <cell r="L918">
            <v>57.829000000000001</v>
          </cell>
          <cell r="M918" t="str">
            <v>AL BATINAH SOUTH</v>
          </cell>
          <cell r="N918" t="str">
            <v>WADI AL MAAWIL</v>
          </cell>
          <cell r="O918" t="str">
            <v>Hibra</v>
          </cell>
        </row>
        <row r="919">
          <cell r="D919" t="str">
            <v>T0454</v>
          </cell>
          <cell r="E919" t="str">
            <v>OMBS0985</v>
          </cell>
          <cell r="F919" t="str">
            <v>No</v>
          </cell>
          <cell r="G919" t="str">
            <v>JIFR WADI AL GHAYL</v>
          </cell>
          <cell r="H919" t="str">
            <v>Greenfield</v>
          </cell>
          <cell r="I919">
            <v>40</v>
          </cell>
          <cell r="J919" t="str">
            <v>Outdoor</v>
          </cell>
          <cell r="K919">
            <v>23.516922000000001</v>
          </cell>
          <cell r="L919">
            <v>57.626795000000001</v>
          </cell>
          <cell r="M919" t="str">
            <v>AL BATINAH SOUTH</v>
          </cell>
          <cell r="N919" t="str">
            <v>AR RUSTAQ</v>
          </cell>
          <cell r="O919" t="str">
            <v>Abyad</v>
          </cell>
        </row>
        <row r="920">
          <cell r="D920" t="str">
            <v>T0013</v>
          </cell>
          <cell r="E920" t="str">
            <v>OMBS2084</v>
          </cell>
          <cell r="F920" t="str">
            <v>No</v>
          </cell>
          <cell r="G920" t="str">
            <v>MIS_ALSHARIQIYAN_3G</v>
          </cell>
          <cell r="H920" t="str">
            <v>Greenfield</v>
          </cell>
          <cell r="I920">
            <v>20.399999999999999</v>
          </cell>
          <cell r="J920" t="str">
            <v>Indoor</v>
          </cell>
          <cell r="K920">
            <v>23.184650000000001</v>
          </cell>
          <cell r="L920">
            <v>57.608454000000002</v>
          </cell>
          <cell r="M920" t="str">
            <v>AL BATINAH SOUTH</v>
          </cell>
          <cell r="N920" t="str">
            <v>AL AWABI</v>
          </cell>
          <cell r="O920" t="str">
            <v>Awabi</v>
          </cell>
        </row>
        <row r="921">
          <cell r="D921" t="str">
            <v>T0184</v>
          </cell>
          <cell r="E921" t="str">
            <v>OMBS0648</v>
          </cell>
          <cell r="F921" t="str">
            <v>No</v>
          </cell>
          <cell r="G921" t="str">
            <v>MIYAQI_3G</v>
          </cell>
          <cell r="H921" t="str">
            <v>Greenfield</v>
          </cell>
          <cell r="I921">
            <v>30</v>
          </cell>
          <cell r="J921" t="str">
            <v>Indoor</v>
          </cell>
          <cell r="K921">
            <v>23.185580000000002</v>
          </cell>
          <cell r="L921">
            <v>57.758690999999999</v>
          </cell>
          <cell r="M921" t="str">
            <v>AL BATINAH SOUTH</v>
          </cell>
          <cell r="N921" t="str">
            <v>NAKHAL</v>
          </cell>
          <cell r="O921" t="str">
            <v>Nakhal</v>
          </cell>
        </row>
        <row r="922">
          <cell r="D922" t="str">
            <v>T0187</v>
          </cell>
          <cell r="E922" t="str">
            <v>OMBS0986</v>
          </cell>
          <cell r="F922" t="str">
            <v>No</v>
          </cell>
          <cell r="G922" t="str">
            <v>Musalamat_3G@Musalamat_GU</v>
          </cell>
          <cell r="H922" t="str">
            <v>Greenfield</v>
          </cell>
          <cell r="I922">
            <v>3</v>
          </cell>
          <cell r="J922" t="str">
            <v>Indoor</v>
          </cell>
          <cell r="K922">
            <v>23.4283</v>
          </cell>
          <cell r="L922">
            <v>57.811</v>
          </cell>
          <cell r="M922" t="str">
            <v>AL BATINAH SOUTH</v>
          </cell>
          <cell r="N922" t="str">
            <v>WADI AL MAAWIL</v>
          </cell>
          <cell r="O922" t="str">
            <v>Musilamat</v>
          </cell>
        </row>
        <row r="923">
          <cell r="D923" t="str">
            <v>T0006</v>
          </cell>
          <cell r="E923" t="str">
            <v>OMBS1324</v>
          </cell>
          <cell r="F923" t="str">
            <v>Yes</v>
          </cell>
          <cell r="G923" t="str">
            <v>NAKHAL_3G@NAKHAL_GU</v>
          </cell>
          <cell r="H923" t="str">
            <v>Greenfield</v>
          </cell>
          <cell r="I923">
            <v>40</v>
          </cell>
          <cell r="J923" t="str">
            <v>Indoor</v>
          </cell>
          <cell r="K923">
            <v>23.416</v>
          </cell>
          <cell r="L923">
            <v>57.825600000000001</v>
          </cell>
          <cell r="M923" t="str">
            <v>AL BATINAH SOUTH</v>
          </cell>
          <cell r="N923" t="str">
            <v>NAKHAL</v>
          </cell>
          <cell r="O923" t="str">
            <v>Nakhal</v>
          </cell>
        </row>
        <row r="924">
          <cell r="D924" t="str">
            <v>T0175</v>
          </cell>
          <cell r="E924" t="str">
            <v>OMBS0987</v>
          </cell>
          <cell r="F924" t="str">
            <v>No</v>
          </cell>
          <cell r="G924" t="str">
            <v>Nakhal_new_3G</v>
          </cell>
          <cell r="H924" t="str">
            <v>Greenfield</v>
          </cell>
          <cell r="I924">
            <v>20</v>
          </cell>
          <cell r="J924" t="str">
            <v>Indoor</v>
          </cell>
          <cell r="K924">
            <v>23.397047000000001</v>
          </cell>
          <cell r="L924">
            <v>57.818925999999998</v>
          </cell>
          <cell r="M924" t="str">
            <v>AL BATINAH SOUTH</v>
          </cell>
          <cell r="N924" t="str">
            <v>NAKHAL</v>
          </cell>
          <cell r="O924" t="str">
            <v>Nakhal</v>
          </cell>
        </row>
        <row r="925">
          <cell r="D925" t="str">
            <v>T0469</v>
          </cell>
          <cell r="E925" t="str">
            <v>OMBS1822</v>
          </cell>
          <cell r="F925" t="str">
            <v>No</v>
          </cell>
          <cell r="G925" t="str">
            <v>OM_USO_128_MARQAMT</v>
          </cell>
          <cell r="H925" t="str">
            <v>Greenfield</v>
          </cell>
          <cell r="I925">
            <v>15</v>
          </cell>
          <cell r="J925" t="str">
            <v>Outdoor</v>
          </cell>
          <cell r="K925">
            <v>23.235482999999999</v>
          </cell>
          <cell r="L925">
            <v>57.448506999999999</v>
          </cell>
          <cell r="M925" t="str">
            <v>AL BATINAH SOUTH</v>
          </cell>
          <cell r="N925" t="str">
            <v>AL AWABI</v>
          </cell>
          <cell r="O925" t="str">
            <v>Wadi bani awf</v>
          </cell>
        </row>
        <row r="926">
          <cell r="D926" t="str">
            <v>T0410</v>
          </cell>
          <cell r="E926" t="str">
            <v>OMBS2535</v>
          </cell>
          <cell r="F926" t="str">
            <v>No</v>
          </cell>
          <cell r="G926" t="str">
            <v>Rustaq_Comp_13_U900</v>
          </cell>
          <cell r="H926" t="str">
            <v>Greenfield</v>
          </cell>
          <cell r="I926">
            <v>10</v>
          </cell>
          <cell r="J926" t="str">
            <v>Indoor</v>
          </cell>
          <cell r="K926">
            <v>23.319020999999999</v>
          </cell>
          <cell r="L926">
            <v>57.579794999999997</v>
          </cell>
          <cell r="M926" t="str">
            <v>AL BATINAH SOUTH</v>
          </cell>
          <cell r="N926" t="str">
            <v>AL AWABI</v>
          </cell>
          <cell r="O926" t="str">
            <v>Bani Khuzayr</v>
          </cell>
        </row>
        <row r="927">
          <cell r="D927" t="str">
            <v>T0409</v>
          </cell>
          <cell r="E927" t="str">
            <v>OMBS2536</v>
          </cell>
          <cell r="F927" t="str">
            <v>No</v>
          </cell>
          <cell r="G927" t="str">
            <v>Rustaq_Comp_14_U900</v>
          </cell>
          <cell r="H927" t="str">
            <v>Greenfield</v>
          </cell>
          <cell r="I927">
            <v>15</v>
          </cell>
          <cell r="J927" t="str">
            <v>Indoor</v>
          </cell>
          <cell r="K927">
            <v>23.321179999999998</v>
          </cell>
          <cell r="L927">
            <v>57.56194</v>
          </cell>
          <cell r="M927" t="str">
            <v>AL BATINAH SOUTH</v>
          </cell>
          <cell r="N927" t="str">
            <v>AL AWABI</v>
          </cell>
          <cell r="O927" t="str">
            <v>Bani Khuzayr</v>
          </cell>
        </row>
        <row r="928">
          <cell r="D928" t="str">
            <v>T0420</v>
          </cell>
          <cell r="E928" t="str">
            <v>OMBS1438</v>
          </cell>
          <cell r="F928" t="str">
            <v>No</v>
          </cell>
          <cell r="G928" t="str">
            <v>Rustaq_Comp_5_U900</v>
          </cell>
          <cell r="H928" t="str">
            <v>Greenfield</v>
          </cell>
          <cell r="I928">
            <v>9</v>
          </cell>
          <cell r="J928" t="str">
            <v>Indoor</v>
          </cell>
          <cell r="K928">
            <v>23.35849</v>
          </cell>
          <cell r="L928">
            <v>57.654119999999999</v>
          </cell>
          <cell r="M928" t="str">
            <v>AL BATINAH SOUTH</v>
          </cell>
          <cell r="N928" t="str">
            <v>NAKHAL</v>
          </cell>
          <cell r="O928" t="str">
            <v>Nakhal</v>
          </cell>
        </row>
        <row r="929">
          <cell r="D929" t="str">
            <v>T0422</v>
          </cell>
          <cell r="E929" t="str">
            <v>OMBS2198</v>
          </cell>
          <cell r="F929" t="str">
            <v>No</v>
          </cell>
          <cell r="G929" t="str">
            <v>Rustaq_Comp_7_U900</v>
          </cell>
          <cell r="H929" t="str">
            <v>Greenfield</v>
          </cell>
          <cell r="I929">
            <v>9</v>
          </cell>
          <cell r="J929" t="str">
            <v>Indoor</v>
          </cell>
          <cell r="K929">
            <v>23.34599</v>
          </cell>
          <cell r="L929">
            <v>57.633090000000003</v>
          </cell>
          <cell r="M929" t="str">
            <v>AL BATINAH SOUTH</v>
          </cell>
          <cell r="N929" t="str">
            <v>NAKHAL</v>
          </cell>
          <cell r="O929" t="str">
            <v>Nakhal</v>
          </cell>
        </row>
        <row r="930">
          <cell r="D930" t="str">
            <v>T0412</v>
          </cell>
          <cell r="E930" t="str">
            <v>OMBS0721</v>
          </cell>
          <cell r="F930" t="str">
            <v>No</v>
          </cell>
          <cell r="G930" t="str">
            <v>RustaqComp_2_U900</v>
          </cell>
          <cell r="H930" t="str">
            <v>Greenfield</v>
          </cell>
          <cell r="I930">
            <v>9</v>
          </cell>
          <cell r="J930" t="str">
            <v>Indoor</v>
          </cell>
          <cell r="K930">
            <v>23.384065</v>
          </cell>
          <cell r="L930">
            <v>57.710726000000001</v>
          </cell>
          <cell r="M930" t="str">
            <v>AL BATINAH SOUTH</v>
          </cell>
          <cell r="N930" t="str">
            <v>NAKHAL</v>
          </cell>
          <cell r="O930" t="str">
            <v>Nakhal</v>
          </cell>
        </row>
        <row r="931">
          <cell r="D931" t="str">
            <v>T0415</v>
          </cell>
          <cell r="E931" t="str">
            <v>OMBS0362</v>
          </cell>
          <cell r="F931" t="str">
            <v>No</v>
          </cell>
          <cell r="G931" t="str">
            <v xml:space="preserve">RustaqComp11Mini_U900 </v>
          </cell>
          <cell r="H931" t="str">
            <v>Greenfield</v>
          </cell>
          <cell r="I931">
            <v>15</v>
          </cell>
          <cell r="J931" t="str">
            <v>Outdoor</v>
          </cell>
          <cell r="K931">
            <v>23.320868000000001</v>
          </cell>
          <cell r="L931">
            <v>57.599691</v>
          </cell>
          <cell r="M931" t="str">
            <v>AL BATINAH SOUTH</v>
          </cell>
          <cell r="N931" t="str">
            <v>AL AWABI</v>
          </cell>
          <cell r="O931" t="str">
            <v>Awabi</v>
          </cell>
        </row>
        <row r="932">
          <cell r="D932" t="str">
            <v>T0408</v>
          </cell>
          <cell r="E932" t="str">
            <v>OMBS1823</v>
          </cell>
          <cell r="F932" t="str">
            <v>No</v>
          </cell>
          <cell r="G932" t="str">
            <v>RustaqComp12Mini-3G U900</v>
          </cell>
          <cell r="H932" t="str">
            <v>Greenfield</v>
          </cell>
          <cell r="I932">
            <v>15</v>
          </cell>
          <cell r="J932" t="str">
            <v>Indoor</v>
          </cell>
          <cell r="K932">
            <v>23.316929999999999</v>
          </cell>
          <cell r="L932">
            <v>57.587510000000002</v>
          </cell>
          <cell r="M932" t="str">
            <v>AL BATINAH SOUTH</v>
          </cell>
          <cell r="N932" t="str">
            <v>AL AWABI</v>
          </cell>
          <cell r="O932" t="str">
            <v>Awabi</v>
          </cell>
        </row>
        <row r="933">
          <cell r="D933" t="str">
            <v>T0417</v>
          </cell>
          <cell r="E933" t="str">
            <v>OMBS1824</v>
          </cell>
          <cell r="F933" t="str">
            <v>No</v>
          </cell>
          <cell r="G933" t="str">
            <v>RustaqComp3_U900</v>
          </cell>
          <cell r="H933" t="str">
            <v>Greenfield</v>
          </cell>
          <cell r="I933">
            <v>10</v>
          </cell>
          <cell r="J933" t="str">
            <v>Indoor</v>
          </cell>
          <cell r="K933">
            <v>23.381889999999999</v>
          </cell>
          <cell r="L933">
            <v>57.701360000000001</v>
          </cell>
          <cell r="M933" t="str">
            <v>AL BATINAH SOUTH</v>
          </cell>
          <cell r="N933" t="str">
            <v>NAKHAL</v>
          </cell>
          <cell r="O933" t="str">
            <v>Nakhal</v>
          </cell>
        </row>
        <row r="934">
          <cell r="D934" t="str">
            <v>T0421</v>
          </cell>
          <cell r="E934" t="str">
            <v>OMBS0363</v>
          </cell>
          <cell r="F934" t="str">
            <v>No</v>
          </cell>
          <cell r="G934" t="str">
            <v>RustaqComp6_U900</v>
          </cell>
          <cell r="H934" t="str">
            <v>Greenfield</v>
          </cell>
          <cell r="I934">
            <v>15</v>
          </cell>
          <cell r="J934" t="str">
            <v>Indoor</v>
          </cell>
          <cell r="K934">
            <v>23.357379999999999</v>
          </cell>
          <cell r="L934">
            <v>57.64293</v>
          </cell>
          <cell r="M934" t="str">
            <v>AL BATINAH SOUTH</v>
          </cell>
          <cell r="N934" t="str">
            <v>NAKHAL</v>
          </cell>
          <cell r="O934" t="str">
            <v>Nakhal</v>
          </cell>
        </row>
        <row r="935">
          <cell r="D935" t="str">
            <v>T0017</v>
          </cell>
          <cell r="E935" t="str">
            <v>OMBS2199</v>
          </cell>
          <cell r="F935" t="str">
            <v>No</v>
          </cell>
          <cell r="G935" t="str">
            <v>STAL_3G</v>
          </cell>
          <cell r="H935" t="str">
            <v>Greenfield</v>
          </cell>
          <cell r="I935">
            <v>20</v>
          </cell>
          <cell r="J935" t="str">
            <v>Indoor</v>
          </cell>
          <cell r="K935">
            <v>23.218889999999998</v>
          </cell>
          <cell r="L935">
            <v>57.551853000000001</v>
          </cell>
          <cell r="M935" t="str">
            <v>AL BATINAH SOUTH</v>
          </cell>
          <cell r="N935" t="str">
            <v>AL AWABI</v>
          </cell>
          <cell r="O935" t="str">
            <v>Awabi</v>
          </cell>
        </row>
        <row r="936">
          <cell r="D936" t="str">
            <v>T0186</v>
          </cell>
          <cell r="E936" t="str">
            <v>OMBS0364</v>
          </cell>
          <cell r="F936" t="str">
            <v>No</v>
          </cell>
          <cell r="G936" t="str">
            <v>Tawiyah_3G</v>
          </cell>
          <cell r="H936" t="str">
            <v>Greenfield</v>
          </cell>
          <cell r="I936">
            <v>30</v>
          </cell>
          <cell r="J936" t="str">
            <v>Indoor</v>
          </cell>
          <cell r="K936">
            <v>23.3964</v>
          </cell>
          <cell r="L936">
            <v>57.768538999999997</v>
          </cell>
          <cell r="M936" t="str">
            <v>AL BATINAH SOUTH</v>
          </cell>
          <cell r="N936" t="str">
            <v>NAKHAL</v>
          </cell>
          <cell r="O936" t="str">
            <v>Nakhal</v>
          </cell>
        </row>
        <row r="937">
          <cell r="D937" t="str">
            <v>T0054</v>
          </cell>
          <cell r="E937" t="str">
            <v>OMBS0365</v>
          </cell>
          <cell r="F937" t="str">
            <v>No</v>
          </cell>
          <cell r="G937" t="str">
            <v>TIKHA_3G</v>
          </cell>
          <cell r="H937" t="str">
            <v>Greenfield</v>
          </cell>
          <cell r="I937">
            <v>30</v>
          </cell>
          <cell r="J937" t="str">
            <v>Indoor</v>
          </cell>
          <cell r="K937">
            <v>23.275069999999999</v>
          </cell>
          <cell r="L937">
            <v>57.455800000000004</v>
          </cell>
          <cell r="M937" t="str">
            <v>AL BATINAH SOUTH</v>
          </cell>
          <cell r="N937" t="str">
            <v>AL AWABI</v>
          </cell>
          <cell r="O937" t="str">
            <v>Tikha</v>
          </cell>
        </row>
        <row r="938">
          <cell r="D938" t="str">
            <v>T0170</v>
          </cell>
          <cell r="E938" t="str">
            <v>OMBS0010</v>
          </cell>
          <cell r="F938" t="str">
            <v>No</v>
          </cell>
          <cell r="G938" t="str">
            <v>WADI_BANI_HARAS_3G</v>
          </cell>
          <cell r="H938" t="str">
            <v>Greenfield</v>
          </cell>
          <cell r="I938">
            <v>30</v>
          </cell>
          <cell r="J938" t="str">
            <v>Indoor</v>
          </cell>
          <cell r="K938">
            <v>23.229944</v>
          </cell>
          <cell r="L938">
            <v>57.672139000000001</v>
          </cell>
          <cell r="M938" t="str">
            <v>AL BATINAH SOUTH</v>
          </cell>
          <cell r="N938" t="str">
            <v>NAKHAL</v>
          </cell>
          <cell r="O938" t="str">
            <v>Nakhal</v>
          </cell>
        </row>
        <row r="939">
          <cell r="D939" t="str">
            <v>T0015</v>
          </cell>
          <cell r="E939" t="str">
            <v>OMBS0366</v>
          </cell>
          <cell r="F939" t="str">
            <v>No</v>
          </cell>
          <cell r="G939" t="str">
            <v>WADI_BANI_KHAROOS_3G</v>
          </cell>
          <cell r="H939" t="str">
            <v>Greenfield</v>
          </cell>
          <cell r="I939">
            <v>30</v>
          </cell>
          <cell r="J939" t="str">
            <v>Indoor</v>
          </cell>
          <cell r="K939">
            <v>23.190280000000001</v>
          </cell>
          <cell r="L939">
            <v>57.562494999999998</v>
          </cell>
          <cell r="M939" t="str">
            <v>AL BATINAH SOUTH</v>
          </cell>
          <cell r="N939" t="str">
            <v>AL AWABI</v>
          </cell>
          <cell r="O939" t="str">
            <v>Awabi</v>
          </cell>
        </row>
        <row r="940">
          <cell r="D940" t="str">
            <v>T0183</v>
          </cell>
          <cell r="E940" t="str">
            <v>OMBS0011</v>
          </cell>
          <cell r="F940" t="str">
            <v>No</v>
          </cell>
          <cell r="G940" t="str">
            <v>WADI_MISTAL_3G</v>
          </cell>
          <cell r="H940" t="str">
            <v>Greenfield</v>
          </cell>
          <cell r="I940">
            <v>30</v>
          </cell>
          <cell r="J940" t="str">
            <v>Indoor</v>
          </cell>
          <cell r="K940">
            <v>23.157800000000002</v>
          </cell>
          <cell r="L940">
            <v>57.750549999999997</v>
          </cell>
          <cell r="M940" t="str">
            <v>AL BATINAH SOUTH</v>
          </cell>
          <cell r="N940" t="str">
            <v>NAKHAL</v>
          </cell>
          <cell r="O940" t="str">
            <v>Nakhal</v>
          </cell>
        </row>
        <row r="941">
          <cell r="D941" t="str">
            <v>T0193</v>
          </cell>
          <cell r="E941" t="str">
            <v>OMBS0012</v>
          </cell>
          <cell r="F941" t="str">
            <v>No</v>
          </cell>
          <cell r="G941" t="str">
            <v>Wasit_3G</v>
          </cell>
          <cell r="H941" t="str">
            <v>Greenfield</v>
          </cell>
          <cell r="I941">
            <v>30</v>
          </cell>
          <cell r="J941" t="str">
            <v>Indoor</v>
          </cell>
          <cell r="K941">
            <v>23.521899999999999</v>
          </cell>
          <cell r="L941">
            <v>57.854199999999999</v>
          </cell>
          <cell r="M941" t="str">
            <v>AL BATINAH SOUTH</v>
          </cell>
          <cell r="N941" t="str">
            <v>WADI AL MAAWIL</v>
          </cell>
          <cell r="O941" t="str">
            <v>Wasit</v>
          </cell>
        </row>
        <row r="942">
          <cell r="D942" t="str">
            <v>T0169</v>
          </cell>
          <cell r="E942" t="str">
            <v>OMBS2537</v>
          </cell>
          <cell r="F942" t="str">
            <v>No</v>
          </cell>
          <cell r="G942" t="str">
            <v>WIKAN_3G</v>
          </cell>
          <cell r="H942" t="str">
            <v>Greenfield</v>
          </cell>
          <cell r="I942">
            <v>30</v>
          </cell>
          <cell r="J942" t="str">
            <v>Indoor</v>
          </cell>
          <cell r="K942">
            <v>23.143189</v>
          </cell>
          <cell r="L942">
            <v>57.735211999999997</v>
          </cell>
          <cell r="M942" t="str">
            <v>AL BATINAH SOUTH</v>
          </cell>
          <cell r="N942" t="str">
            <v>NAKHAL</v>
          </cell>
          <cell r="O942" t="str">
            <v>Nakhal</v>
          </cell>
        </row>
        <row r="943">
          <cell r="D943" t="str">
            <v>M0182</v>
          </cell>
          <cell r="E943" t="str">
            <v>OMMA0722</v>
          </cell>
          <cell r="F943" t="str">
            <v>No</v>
          </cell>
          <cell r="G943" t="str">
            <v>AL_HAIL_EXT_6_3G</v>
          </cell>
          <cell r="H943" t="str">
            <v>Rooftop</v>
          </cell>
          <cell r="I943">
            <v>6</v>
          </cell>
          <cell r="J943" t="str">
            <v>Indoor</v>
          </cell>
          <cell r="K943">
            <v>23.612110000000001</v>
          </cell>
          <cell r="L943">
            <v>58.223689999999998</v>
          </cell>
          <cell r="M943" t="str">
            <v>MUSCAT</v>
          </cell>
          <cell r="N943" t="str">
            <v>AL SEEB</v>
          </cell>
          <cell r="O943" t="str">
            <v>Mawaleh</v>
          </cell>
        </row>
        <row r="944">
          <cell r="D944" t="str">
            <v>M0141</v>
          </cell>
          <cell r="E944" t="str">
            <v>OMMA1091</v>
          </cell>
          <cell r="F944" t="str">
            <v>No</v>
          </cell>
          <cell r="G944" t="str">
            <v>AL_MURTAFA_3G</v>
          </cell>
          <cell r="H944" t="str">
            <v>Greenfield</v>
          </cell>
          <cell r="I944">
            <v>30</v>
          </cell>
          <cell r="J944" t="str">
            <v>Indoor</v>
          </cell>
          <cell r="K944">
            <v>23.590409999999999</v>
          </cell>
          <cell r="L944">
            <v>58.221980000000002</v>
          </cell>
          <cell r="M944" t="str">
            <v>MUSCAT</v>
          </cell>
          <cell r="N944" t="str">
            <v>AL SEEB</v>
          </cell>
          <cell r="O944" t="str">
            <v>Mawaleh</v>
          </cell>
        </row>
        <row r="945">
          <cell r="D945" t="str">
            <v>M0175</v>
          </cell>
          <cell r="E945" t="str">
            <v>OMMA2538</v>
          </cell>
          <cell r="F945" t="str">
            <v>No</v>
          </cell>
          <cell r="G945" t="str">
            <v>HAYL_EXTENSION_3G</v>
          </cell>
          <cell r="H945" t="str">
            <v>Greenfield</v>
          </cell>
          <cell r="I945">
            <v>30</v>
          </cell>
          <cell r="J945" t="str">
            <v>Indoor</v>
          </cell>
          <cell r="K945">
            <v>23.609089999999998</v>
          </cell>
          <cell r="L945">
            <v>58.217280000000002</v>
          </cell>
          <cell r="M945" t="str">
            <v>MUSCAT</v>
          </cell>
          <cell r="N945" t="str">
            <v>AL SEEB</v>
          </cell>
          <cell r="O945" t="str">
            <v>Mawaleh</v>
          </cell>
        </row>
        <row r="946">
          <cell r="D946" t="str">
            <v>M0167</v>
          </cell>
          <cell r="E946" t="str">
            <v>OMMA1092</v>
          </cell>
          <cell r="F946" t="str">
            <v>No</v>
          </cell>
          <cell r="G946" t="str">
            <v>MAWAEH_JANUB_5_3G</v>
          </cell>
          <cell r="H946" t="str">
            <v>Rooftop</v>
          </cell>
          <cell r="I946">
            <v>6</v>
          </cell>
          <cell r="J946" t="str">
            <v>Indoor</v>
          </cell>
          <cell r="K946">
            <v>23.602209999999999</v>
          </cell>
          <cell r="L946">
            <v>58.22672</v>
          </cell>
          <cell r="M946" t="str">
            <v>MUSCAT</v>
          </cell>
          <cell r="N946" t="str">
            <v>AL SEEB</v>
          </cell>
          <cell r="O946" t="str">
            <v>Mawaleh</v>
          </cell>
        </row>
        <row r="947">
          <cell r="D947" t="str">
            <v>M0161</v>
          </cell>
          <cell r="E947" t="str">
            <v>OMMA1093</v>
          </cell>
          <cell r="F947" t="str">
            <v>No</v>
          </cell>
          <cell r="G947" t="str">
            <v>MAWALEH_3_3G</v>
          </cell>
          <cell r="H947" t="str">
            <v>Rooftop</v>
          </cell>
          <cell r="I947">
            <v>10</v>
          </cell>
          <cell r="J947" t="str">
            <v>Indoor</v>
          </cell>
          <cell r="K947">
            <v>23.60032</v>
          </cell>
          <cell r="L947">
            <v>58.238950000000003</v>
          </cell>
          <cell r="M947" t="str">
            <v>MUSCAT</v>
          </cell>
          <cell r="N947" t="str">
            <v>AL SEEB</v>
          </cell>
          <cell r="O947" t="str">
            <v>Mawaleh</v>
          </cell>
        </row>
        <row r="948">
          <cell r="D948" t="str">
            <v>M0158</v>
          </cell>
          <cell r="E948" t="str">
            <v>OMMA0723</v>
          </cell>
          <cell r="F948" t="str">
            <v>No</v>
          </cell>
          <cell r="G948" t="str">
            <v>MAWALEH_4_3G</v>
          </cell>
          <cell r="H948" t="str">
            <v>Rooftop</v>
          </cell>
          <cell r="I948">
            <v>6</v>
          </cell>
          <cell r="J948" t="str">
            <v>Indoor</v>
          </cell>
          <cell r="K948">
            <v>23.598559999999999</v>
          </cell>
          <cell r="L948">
            <v>58.229095999999998</v>
          </cell>
          <cell r="M948" t="str">
            <v>MUSCAT</v>
          </cell>
          <cell r="N948" t="str">
            <v>AL SEEB</v>
          </cell>
          <cell r="O948" t="str">
            <v>Mawaleh</v>
          </cell>
        </row>
        <row r="949">
          <cell r="D949" t="str">
            <v>M0168</v>
          </cell>
          <cell r="E949" t="str">
            <v>OMMA1439</v>
          </cell>
          <cell r="F949" t="str">
            <v>No</v>
          </cell>
          <cell r="G949" t="str">
            <v>MAWALEH_JANUB_2_3G</v>
          </cell>
          <cell r="H949" t="str">
            <v>Rooftop</v>
          </cell>
          <cell r="I949">
            <v>6</v>
          </cell>
          <cell r="J949" t="str">
            <v>Indoor</v>
          </cell>
          <cell r="K949">
            <v>23.604469999999999</v>
          </cell>
          <cell r="L949">
            <v>58.233620000000002</v>
          </cell>
          <cell r="M949" t="str">
            <v>MUSCAT</v>
          </cell>
          <cell r="N949" t="str">
            <v>AL SEEB</v>
          </cell>
          <cell r="O949" t="str">
            <v>Mawaleh</v>
          </cell>
        </row>
        <row r="950">
          <cell r="D950" t="str">
            <v>M0176</v>
          </cell>
          <cell r="E950" t="str">
            <v>OMMA0013</v>
          </cell>
          <cell r="F950" t="str">
            <v>No</v>
          </cell>
          <cell r="G950" t="str">
            <v>MAWALEH_JANUB_6_3G</v>
          </cell>
          <cell r="H950" t="str">
            <v>Rooftop</v>
          </cell>
          <cell r="I950">
            <v>6</v>
          </cell>
          <cell r="J950" t="str">
            <v>Indoor</v>
          </cell>
          <cell r="K950">
            <v>23.609400000000001</v>
          </cell>
          <cell r="L950">
            <v>58.233400000000003</v>
          </cell>
          <cell r="M950" t="str">
            <v>MUSCAT</v>
          </cell>
          <cell r="N950" t="str">
            <v>AL SEEB</v>
          </cell>
          <cell r="O950" t="str">
            <v>Mawaleh</v>
          </cell>
        </row>
        <row r="951">
          <cell r="D951" t="str">
            <v>M0170</v>
          </cell>
          <cell r="E951" t="str">
            <v>OMMA0014</v>
          </cell>
          <cell r="F951" t="str">
            <v>No</v>
          </cell>
          <cell r="G951" t="str">
            <v>MAWALEH_JANUB_7_3G</v>
          </cell>
          <cell r="H951" t="str">
            <v>Rooftop</v>
          </cell>
          <cell r="I951">
            <v>6</v>
          </cell>
          <cell r="J951" t="str">
            <v>Indoor</v>
          </cell>
          <cell r="K951">
            <v>23.60689</v>
          </cell>
          <cell r="L951">
            <v>58.226289999999999</v>
          </cell>
          <cell r="M951" t="str">
            <v>MUSCAT</v>
          </cell>
          <cell r="N951" t="str">
            <v>AL SEEB</v>
          </cell>
          <cell r="O951" t="str">
            <v>Mawaleh</v>
          </cell>
        </row>
        <row r="952">
          <cell r="D952" t="str">
            <v>M0156</v>
          </cell>
          <cell r="E952" t="str">
            <v>OMMA0015</v>
          </cell>
          <cell r="F952" t="str">
            <v>No</v>
          </cell>
          <cell r="G952" t="str">
            <v>MAWALEH_JANUBE_8_3G</v>
          </cell>
          <cell r="H952" t="str">
            <v>Rooftop</v>
          </cell>
          <cell r="I952">
            <v>6</v>
          </cell>
          <cell r="J952" t="str">
            <v>Indoor</v>
          </cell>
          <cell r="K952">
            <v>23.597397999999998</v>
          </cell>
          <cell r="L952">
            <v>58.225217000000001</v>
          </cell>
          <cell r="M952" t="str">
            <v>MUSCAT</v>
          </cell>
          <cell r="N952" t="str">
            <v>AL SEEB</v>
          </cell>
          <cell r="O952" t="str">
            <v>Mawaleh</v>
          </cell>
        </row>
        <row r="953">
          <cell r="D953" t="str">
            <v>M0155</v>
          </cell>
          <cell r="E953" t="str">
            <v>OMMA1094</v>
          </cell>
          <cell r="F953" t="str">
            <v>No</v>
          </cell>
          <cell r="G953" t="str">
            <v>MAWALEH_JANUBIA_3G</v>
          </cell>
          <cell r="H953" t="str">
            <v>Rooftop</v>
          </cell>
          <cell r="I953">
            <v>6</v>
          </cell>
          <cell r="J953" t="str">
            <v>Indoor</v>
          </cell>
          <cell r="K953">
            <v>23.596599999999999</v>
          </cell>
          <cell r="L953">
            <v>58.23395</v>
          </cell>
          <cell r="M953" t="str">
            <v>MUSCAT</v>
          </cell>
          <cell r="N953" t="str">
            <v>AL SEEB</v>
          </cell>
          <cell r="O953" t="str">
            <v>Mawaleh</v>
          </cell>
        </row>
        <row r="954">
          <cell r="D954" t="str">
            <v>M0148</v>
          </cell>
          <cell r="E954" t="str">
            <v>OMMA0016</v>
          </cell>
          <cell r="F954" t="str">
            <v>No</v>
          </cell>
          <cell r="G954" t="str">
            <v>MAWALEH_MURTAFA_3G</v>
          </cell>
          <cell r="H954" t="str">
            <v>Rooftop</v>
          </cell>
          <cell r="I954">
            <v>6</v>
          </cell>
          <cell r="J954" t="str">
            <v>Indoor</v>
          </cell>
          <cell r="K954">
            <v>23.591750000000001</v>
          </cell>
          <cell r="L954">
            <v>58.228698000000001</v>
          </cell>
          <cell r="M954" t="str">
            <v>MUSCAT</v>
          </cell>
          <cell r="N954" t="str">
            <v>AL SEEB</v>
          </cell>
          <cell r="O954" t="str">
            <v>Mawaleh</v>
          </cell>
        </row>
        <row r="955">
          <cell r="D955" t="str">
            <v>K0177</v>
          </cell>
          <cell r="E955" t="str">
            <v>OMDA1825</v>
          </cell>
          <cell r="F955" t="str">
            <v>No</v>
          </cell>
          <cell r="G955" t="str">
            <v>430193_KAMAH</v>
          </cell>
          <cell r="H955" t="str">
            <v>Greenfield</v>
          </cell>
          <cell r="I955">
            <v>30</v>
          </cell>
          <cell r="J955" t="str">
            <v>Indoor</v>
          </cell>
          <cell r="K955">
            <v>23.01979</v>
          </cell>
          <cell r="L955">
            <v>57.526789999999998</v>
          </cell>
          <cell r="M955" t="str">
            <v>DAKHLIYAH</v>
          </cell>
          <cell r="N955" t="str">
            <v>NIZWA</v>
          </cell>
          <cell r="O955" t="str">
            <v>Nizwa</v>
          </cell>
        </row>
        <row r="956">
          <cell r="D956" t="str">
            <v>K0175</v>
          </cell>
          <cell r="E956" t="str">
            <v>OMDA0367</v>
          </cell>
          <cell r="F956" t="str">
            <v>No</v>
          </cell>
          <cell r="G956" t="str">
            <v>430323_GHUBRAT_NIZWA2</v>
          </cell>
          <cell r="H956" t="str">
            <v>Greenfield</v>
          </cell>
          <cell r="I956">
            <v>30</v>
          </cell>
          <cell r="J956" t="str">
            <v>Indoor</v>
          </cell>
          <cell r="K956">
            <v>22.984621000000001</v>
          </cell>
          <cell r="L956">
            <v>57.551909999999999</v>
          </cell>
          <cell r="M956" t="str">
            <v>DAKHLIYAH</v>
          </cell>
          <cell r="N956" t="str">
            <v>NIZWA</v>
          </cell>
          <cell r="O956" t="str">
            <v>Nizwa</v>
          </cell>
        </row>
        <row r="957">
          <cell r="D957" t="str">
            <v>K0148</v>
          </cell>
          <cell r="E957" t="str">
            <v>OMDA1095</v>
          </cell>
          <cell r="F957" t="str">
            <v>No</v>
          </cell>
          <cell r="G957" t="str">
            <v>430763_NIZWA_ROAD</v>
          </cell>
          <cell r="H957" t="str">
            <v>Greenfield</v>
          </cell>
          <cell r="I957">
            <v>35</v>
          </cell>
          <cell r="J957" t="str">
            <v>Indoor</v>
          </cell>
          <cell r="K957">
            <v>22.86469</v>
          </cell>
          <cell r="L957">
            <v>57.59563</v>
          </cell>
          <cell r="M957" t="str">
            <v>DAKHLIYAH</v>
          </cell>
          <cell r="N957" t="str">
            <v>NIZWA</v>
          </cell>
          <cell r="O957" t="str">
            <v>Nizwa</v>
          </cell>
        </row>
        <row r="958">
          <cell r="D958" t="str">
            <v>K0152</v>
          </cell>
          <cell r="E958" t="str">
            <v>OMDA0017</v>
          </cell>
          <cell r="F958" t="str">
            <v>No</v>
          </cell>
          <cell r="G958" t="str">
            <v>432033_HAIL_FIRQ</v>
          </cell>
          <cell r="H958" t="str">
            <v>Greenfield</v>
          </cell>
          <cell r="I958">
            <v>35</v>
          </cell>
          <cell r="J958" t="str">
            <v>Indoor</v>
          </cell>
          <cell r="K958">
            <v>22.8813</v>
          </cell>
          <cell r="L958">
            <v>57.560600000000001</v>
          </cell>
          <cell r="M958" t="str">
            <v>DAKHLIYAH</v>
          </cell>
          <cell r="N958" t="str">
            <v>NIZWA</v>
          </cell>
          <cell r="O958" t="str">
            <v>Firq</v>
          </cell>
        </row>
        <row r="959">
          <cell r="D959" t="str">
            <v>K0016</v>
          </cell>
          <cell r="E959" t="str">
            <v>OMDA1440</v>
          </cell>
          <cell r="F959" t="str">
            <v>No</v>
          </cell>
          <cell r="G959" t="str">
            <v>434033_BARKAT_MOZ_3G</v>
          </cell>
          <cell r="H959" t="str">
            <v>Greenfield</v>
          </cell>
          <cell r="I959">
            <v>41</v>
          </cell>
          <cell r="J959" t="str">
            <v>Indoor</v>
          </cell>
          <cell r="K959">
            <v>22.922609999999999</v>
          </cell>
          <cell r="L959">
            <v>57.677210000000002</v>
          </cell>
          <cell r="M959" t="str">
            <v>DAKHLIYAH</v>
          </cell>
          <cell r="N959" t="str">
            <v>NIZWA</v>
          </cell>
          <cell r="O959" t="str">
            <v>Nizwa</v>
          </cell>
        </row>
        <row r="960">
          <cell r="D960" t="str">
            <v>K0161</v>
          </cell>
          <cell r="E960" t="str">
            <v>OMDA0381</v>
          </cell>
          <cell r="F960" t="str">
            <v>No</v>
          </cell>
          <cell r="G960" t="str">
            <v>434293_NIZWA_HOTEL_3G</v>
          </cell>
          <cell r="H960" t="str">
            <v>Rooftop</v>
          </cell>
          <cell r="I960">
            <v>6</v>
          </cell>
          <cell r="J960" t="str">
            <v>Indoor</v>
          </cell>
          <cell r="K960">
            <v>22.924786999999998</v>
          </cell>
          <cell r="L960">
            <v>57.618209999999998</v>
          </cell>
          <cell r="M960" t="str">
            <v>DAKHLIYAH</v>
          </cell>
          <cell r="N960" t="str">
            <v>NIZWA</v>
          </cell>
          <cell r="O960" t="str">
            <v>Nizwa</v>
          </cell>
        </row>
        <row r="961">
          <cell r="D961" t="str">
            <v>K0160</v>
          </cell>
          <cell r="E961" t="str">
            <v>OMDA0382</v>
          </cell>
          <cell r="F961" t="str">
            <v>No</v>
          </cell>
          <cell r="G961" t="str">
            <v>434463_Nizwa_University_3G</v>
          </cell>
          <cell r="H961" t="str">
            <v>Rooftop</v>
          </cell>
          <cell r="I961">
            <v>15</v>
          </cell>
          <cell r="J961" t="str">
            <v>Indoor</v>
          </cell>
          <cell r="K961">
            <v>22.909638999999999</v>
          </cell>
          <cell r="L961">
            <v>57.672220000000003</v>
          </cell>
          <cell r="M961" t="str">
            <v>DAKHLIYAH</v>
          </cell>
          <cell r="N961" t="str">
            <v>NIZWA</v>
          </cell>
          <cell r="O961" t="str">
            <v>Nizwa</v>
          </cell>
        </row>
        <row r="962">
          <cell r="D962" t="str">
            <v>K0176</v>
          </cell>
          <cell r="E962" t="str">
            <v>OMDA0383</v>
          </cell>
          <cell r="F962" t="str">
            <v>No</v>
          </cell>
          <cell r="G962" t="str">
            <v>434513_Ghubirat</v>
          </cell>
          <cell r="H962" t="str">
            <v>Greenfield</v>
          </cell>
          <cell r="I962">
            <v>35</v>
          </cell>
          <cell r="J962" t="str">
            <v>Indoor</v>
          </cell>
          <cell r="K962">
            <v>22.991099999999999</v>
          </cell>
          <cell r="L962">
            <v>57.544400000000003</v>
          </cell>
          <cell r="M962" t="str">
            <v>DAKHLIYAH</v>
          </cell>
          <cell r="N962" t="str">
            <v>NIZWA</v>
          </cell>
          <cell r="O962" t="str">
            <v>Nizwa</v>
          </cell>
        </row>
        <row r="963">
          <cell r="D963" t="str">
            <v>K0007</v>
          </cell>
          <cell r="E963" t="str">
            <v>OMDA2214</v>
          </cell>
          <cell r="F963" t="str">
            <v>No</v>
          </cell>
          <cell r="G963" t="str">
            <v>434673_HAI_TURATH_3G</v>
          </cell>
          <cell r="H963" t="str">
            <v>Greenfield</v>
          </cell>
          <cell r="I963">
            <v>30</v>
          </cell>
          <cell r="J963" t="str">
            <v>Indoor</v>
          </cell>
          <cell r="K963">
            <v>22.903238999999999</v>
          </cell>
          <cell r="L963">
            <v>57.573141999999997</v>
          </cell>
          <cell r="M963" t="str">
            <v>DAKHLIYAH</v>
          </cell>
          <cell r="N963" t="str">
            <v>NIZWA</v>
          </cell>
          <cell r="O963" t="str">
            <v>Nizwa</v>
          </cell>
        </row>
        <row r="964">
          <cell r="D964" t="str">
            <v>K0155</v>
          </cell>
          <cell r="E964" t="str">
            <v>OMDA0742</v>
          </cell>
          <cell r="F964" t="str">
            <v>No</v>
          </cell>
          <cell r="G964" t="str">
            <v>438743_Nizwa_Tech_college</v>
          </cell>
          <cell r="H964" t="str">
            <v>Rooftop</v>
          </cell>
          <cell r="I964">
            <v>6</v>
          </cell>
          <cell r="J964" t="str">
            <v>Indoor</v>
          </cell>
          <cell r="K964">
            <v>22.892375000000001</v>
          </cell>
          <cell r="L964">
            <v>57.554637999999997</v>
          </cell>
          <cell r="M964" t="str">
            <v>DAKHLIYAH</v>
          </cell>
          <cell r="N964" t="str">
            <v>NIZWA</v>
          </cell>
          <cell r="O964" t="str">
            <v>Nizwa</v>
          </cell>
        </row>
        <row r="965">
          <cell r="D965" t="str">
            <v>K0151</v>
          </cell>
          <cell r="E965" t="str">
            <v>OMDA0030</v>
          </cell>
          <cell r="F965" t="str">
            <v>Yes</v>
          </cell>
          <cell r="G965" t="str">
            <v>438853_Firq_3G</v>
          </cell>
          <cell r="H965" t="str">
            <v>Greenfield</v>
          </cell>
          <cell r="I965">
            <v>44.9</v>
          </cell>
          <cell r="J965" t="str">
            <v>Indoor</v>
          </cell>
          <cell r="K965">
            <v>22.878585999999999</v>
          </cell>
          <cell r="L965">
            <v>57.539160000000003</v>
          </cell>
          <cell r="M965" t="str">
            <v>DAKHLIYAH</v>
          </cell>
          <cell r="N965" t="str">
            <v>NIZWA</v>
          </cell>
          <cell r="O965" t="str">
            <v>Nizwa</v>
          </cell>
        </row>
        <row r="966">
          <cell r="D966" t="str">
            <v>K0174</v>
          </cell>
          <cell r="E966" t="str">
            <v>OMDA0031</v>
          </cell>
          <cell r="F966" t="str">
            <v>No</v>
          </cell>
          <cell r="G966" t="str">
            <v>441853_RAHBA</v>
          </cell>
          <cell r="H966" t="str">
            <v>Greenfield</v>
          </cell>
          <cell r="I966">
            <v>30</v>
          </cell>
          <cell r="J966" t="str">
            <v>Indoor</v>
          </cell>
          <cell r="K966">
            <v>23.000316999999999</v>
          </cell>
          <cell r="L966">
            <v>57.587603000000001</v>
          </cell>
          <cell r="M966" t="str">
            <v>DAKHLIYAH</v>
          </cell>
          <cell r="N966" t="str">
            <v>NIZWA</v>
          </cell>
          <cell r="O966" t="str">
            <v>Nizwa</v>
          </cell>
        </row>
        <row r="967">
          <cell r="D967" t="str">
            <v>K0409</v>
          </cell>
          <cell r="E967" t="str">
            <v>OMDA1109</v>
          </cell>
          <cell r="F967" t="str">
            <v>No</v>
          </cell>
          <cell r="G967" t="str">
            <v>445193_Nizwa_new_road</v>
          </cell>
          <cell r="H967" t="str">
            <v>Greenfield</v>
          </cell>
          <cell r="I967">
            <v>35</v>
          </cell>
          <cell r="J967" t="str">
            <v>Indoor</v>
          </cell>
          <cell r="K967">
            <v>22.880127000000002</v>
          </cell>
          <cell r="L967">
            <v>57.704875000000001</v>
          </cell>
          <cell r="M967" t="str">
            <v>DAKHLIYAH</v>
          </cell>
          <cell r="N967" t="str">
            <v>IZKI</v>
          </cell>
          <cell r="O967" t="str">
            <v>Izki</v>
          </cell>
        </row>
        <row r="968">
          <cell r="D968" t="str">
            <v>K0153</v>
          </cell>
          <cell r="E968" t="str">
            <v>OMDA1454</v>
          </cell>
          <cell r="F968" t="str">
            <v>No</v>
          </cell>
          <cell r="G968" t="str">
            <v>446833_FIRQ_LIBRARY_3G</v>
          </cell>
          <cell r="H968" t="str">
            <v>Rooftop</v>
          </cell>
          <cell r="I968">
            <v>3</v>
          </cell>
          <cell r="J968" t="str">
            <v>Indoor</v>
          </cell>
          <cell r="K968">
            <v>22.882339999999999</v>
          </cell>
          <cell r="L968">
            <v>57.530557999999999</v>
          </cell>
          <cell r="M968" t="str">
            <v>DAKHLIYAH</v>
          </cell>
          <cell r="N968" t="str">
            <v>NIZWA</v>
          </cell>
          <cell r="O968" t="str">
            <v>Nizwa</v>
          </cell>
        </row>
        <row r="969">
          <cell r="D969" t="str">
            <v>K0425</v>
          </cell>
          <cell r="E969" t="str">
            <v>OMDA0385</v>
          </cell>
          <cell r="F969" t="str">
            <v>No</v>
          </cell>
          <cell r="G969" t="str">
            <v xml:space="preserve">Barkat AL Mouz-2 </v>
          </cell>
          <cell r="H969" t="str">
            <v>Greenfield</v>
          </cell>
          <cell r="I969">
            <v>6</v>
          </cell>
          <cell r="J969" t="str">
            <v>Indoor</v>
          </cell>
          <cell r="K969">
            <v>22.903804000000001</v>
          </cell>
          <cell r="L969">
            <v>57.663125999999998</v>
          </cell>
          <cell r="M969" t="str">
            <v>DAKHLIYAH</v>
          </cell>
          <cell r="N969" t="str">
            <v>NIZWA</v>
          </cell>
          <cell r="O969" t="str">
            <v>Nizwa</v>
          </cell>
        </row>
        <row r="970">
          <cell r="D970" t="str">
            <v>K0412</v>
          </cell>
          <cell r="E970" t="str">
            <v>OMDA2550</v>
          </cell>
          <cell r="F970" t="str">
            <v>No</v>
          </cell>
          <cell r="G970" t="str">
            <v>Birkat Moz road</v>
          </cell>
          <cell r="H970" t="str">
            <v>Rooftop</v>
          </cell>
          <cell r="I970">
            <v>6</v>
          </cell>
          <cell r="J970" t="str">
            <v>Indoor</v>
          </cell>
          <cell r="K970">
            <v>22.892483474741379</v>
          </cell>
          <cell r="L970">
            <v>57.674713037954085</v>
          </cell>
          <cell r="M970" t="str">
            <v>DAKHLIYAH</v>
          </cell>
          <cell r="N970" t="str">
            <v>NIZWA</v>
          </cell>
          <cell r="O970" t="str">
            <v>Nizwa</v>
          </cell>
        </row>
        <row r="971">
          <cell r="D971" t="str">
            <v>K0496</v>
          </cell>
          <cell r="E971" t="str">
            <v>OMDA2215</v>
          </cell>
          <cell r="F971" t="str">
            <v>No</v>
          </cell>
          <cell r="G971" t="str">
            <v>BIRKAT_MOUZ_3</v>
          </cell>
          <cell r="H971" t="str">
            <v>Greenfield</v>
          </cell>
          <cell r="I971">
            <v>35</v>
          </cell>
          <cell r="J971" t="str">
            <v>Indoor</v>
          </cell>
          <cell r="K971">
            <v>22.921869999999998</v>
          </cell>
          <cell r="L971">
            <v>57.662590000000002</v>
          </cell>
          <cell r="M971" t="str">
            <v>DAKHLIYAH</v>
          </cell>
          <cell r="N971" t="str">
            <v>NIZWA</v>
          </cell>
          <cell r="O971" t="str">
            <v>BARKAT AL MOZ</v>
          </cell>
        </row>
        <row r="972">
          <cell r="D972" t="str">
            <v>K0413</v>
          </cell>
          <cell r="E972" t="str">
            <v>OMDA0386</v>
          </cell>
          <cell r="F972" t="str">
            <v>No</v>
          </cell>
          <cell r="G972" t="str">
            <v>FIRQ2</v>
          </cell>
          <cell r="H972" t="str">
            <v>Rooftop</v>
          </cell>
          <cell r="I972">
            <v>6</v>
          </cell>
          <cell r="J972" t="str">
            <v>Indoor</v>
          </cell>
          <cell r="K972">
            <v>22.876781000000001</v>
          </cell>
          <cell r="L972">
            <v>57.533861999999999</v>
          </cell>
          <cell r="M972" t="str">
            <v>DAKHLIYAH</v>
          </cell>
          <cell r="N972" t="str">
            <v>NIZWA</v>
          </cell>
          <cell r="O972" t="str">
            <v>Nizwa</v>
          </cell>
        </row>
        <row r="973">
          <cell r="D973" t="str">
            <v>K0415</v>
          </cell>
          <cell r="E973" t="str">
            <v>OMDA2216</v>
          </cell>
          <cell r="F973" t="str">
            <v>No</v>
          </cell>
          <cell r="G973" t="str">
            <v>Hai Turath 2</v>
          </cell>
          <cell r="H973" t="str">
            <v>Greenfield</v>
          </cell>
          <cell r="I973">
            <v>30</v>
          </cell>
          <cell r="J973" t="str">
            <v>Indoor</v>
          </cell>
          <cell r="K973">
            <v>22.912859999999998</v>
          </cell>
          <cell r="L973">
            <v>57.57188</v>
          </cell>
          <cell r="M973" t="str">
            <v>DAKHLIYAH</v>
          </cell>
          <cell r="N973" t="str">
            <v>NIZWA</v>
          </cell>
          <cell r="O973" t="str">
            <v>Nizwa</v>
          </cell>
        </row>
        <row r="974">
          <cell r="D974" t="str">
            <v>K0475</v>
          </cell>
          <cell r="E974" t="str">
            <v>OMDA1110</v>
          </cell>
          <cell r="F974" t="str">
            <v>No</v>
          </cell>
          <cell r="G974" t="str">
            <v>HAIL-FIRQ1</v>
          </cell>
          <cell r="H974" t="str">
            <v>Greenfield</v>
          </cell>
          <cell r="I974">
            <v>30</v>
          </cell>
          <cell r="J974" t="str">
            <v>Indoor</v>
          </cell>
          <cell r="K974">
            <v>22.869319999999998</v>
          </cell>
          <cell r="L974">
            <v>57.550910000000002</v>
          </cell>
          <cell r="M974" t="str">
            <v>DAKHLIYAH</v>
          </cell>
          <cell r="N974" t="str">
            <v>NIZWA</v>
          </cell>
          <cell r="O974" t="str">
            <v>Nizwa</v>
          </cell>
        </row>
        <row r="975">
          <cell r="D975" t="str">
            <v>M0516</v>
          </cell>
          <cell r="E975" t="str">
            <v>OMMA2217</v>
          </cell>
          <cell r="F975" t="str">
            <v>No</v>
          </cell>
          <cell r="G975" t="str">
            <v>AL_AZAIBA_NORTH3_3G</v>
          </cell>
          <cell r="H975" t="str">
            <v>Rooftop</v>
          </cell>
          <cell r="I975">
            <v>12.5</v>
          </cell>
          <cell r="J975" t="str">
            <v>Indoor</v>
          </cell>
          <cell r="K975">
            <v>23.60256</v>
          </cell>
          <cell r="L975">
            <v>58.365769999999998</v>
          </cell>
          <cell r="M975" t="str">
            <v>MUSCAT</v>
          </cell>
          <cell r="N975" t="str">
            <v>BOUSHER</v>
          </cell>
          <cell r="O975" t="str">
            <v>Azaiba</v>
          </cell>
        </row>
        <row r="976">
          <cell r="D976" t="str">
            <v>M0439</v>
          </cell>
          <cell r="E976" t="str">
            <v>OMMA2218</v>
          </cell>
          <cell r="F976" t="str">
            <v>No</v>
          </cell>
          <cell r="G976" t="str">
            <v>Al_WATAN_SITE_1_3G</v>
          </cell>
          <cell r="H976" t="str">
            <v>Rooftop</v>
          </cell>
          <cell r="I976">
            <v>6</v>
          </cell>
          <cell r="J976" t="str">
            <v>Indoor</v>
          </cell>
          <cell r="K976">
            <v>23.588899999999999</v>
          </cell>
          <cell r="L976">
            <v>58.384887999999997</v>
          </cell>
          <cell r="M976" t="str">
            <v>MUSCAT</v>
          </cell>
          <cell r="N976" t="str">
            <v>BOUSHER</v>
          </cell>
          <cell r="O976" t="str">
            <v>Ghubra</v>
          </cell>
        </row>
        <row r="977">
          <cell r="D977" t="str">
            <v>M0465</v>
          </cell>
          <cell r="E977" t="str">
            <v>OMMA1111</v>
          </cell>
          <cell r="F977" t="str">
            <v>No</v>
          </cell>
          <cell r="G977" t="str">
            <v>AZAIBA_AREA_2_3G</v>
          </cell>
          <cell r="H977" t="str">
            <v>Rooftop</v>
          </cell>
          <cell r="I977">
            <v>6</v>
          </cell>
          <cell r="J977" t="str">
            <v>Indoor</v>
          </cell>
          <cell r="K977">
            <v>23.59309</v>
          </cell>
          <cell r="L977">
            <v>58.383229999999998</v>
          </cell>
          <cell r="M977" t="str">
            <v>MUSCAT</v>
          </cell>
          <cell r="N977" t="str">
            <v>BOUSHER</v>
          </cell>
          <cell r="O977" t="str">
            <v>Azaiba</v>
          </cell>
        </row>
        <row r="978">
          <cell r="D978" t="str">
            <v>M0497</v>
          </cell>
          <cell r="E978" t="str">
            <v>OMMA2552</v>
          </cell>
          <cell r="F978" t="str">
            <v>No</v>
          </cell>
          <cell r="G978" t="str">
            <v>AZAIBA_NORTH_2_3G</v>
          </cell>
          <cell r="H978" t="str">
            <v>Rooftop</v>
          </cell>
          <cell r="I978">
            <v>4</v>
          </cell>
          <cell r="J978" t="str">
            <v>Indoor</v>
          </cell>
          <cell r="K978">
            <v>23.599499999999999</v>
          </cell>
          <cell r="L978">
            <v>58.371960000000001</v>
          </cell>
          <cell r="M978" t="str">
            <v>MUSCAT</v>
          </cell>
          <cell r="N978" t="str">
            <v>BOUSHER</v>
          </cell>
          <cell r="O978" t="str">
            <v>Azaiba</v>
          </cell>
        </row>
        <row r="979">
          <cell r="D979" t="str">
            <v>M0482</v>
          </cell>
          <cell r="E979" t="str">
            <v>OMMA0743</v>
          </cell>
          <cell r="F979" t="str">
            <v>No</v>
          </cell>
          <cell r="G979" t="str">
            <v>AZAIBA_NORTH_3G</v>
          </cell>
          <cell r="H979" t="str">
            <v>Rooftop</v>
          </cell>
          <cell r="I979">
            <v>6</v>
          </cell>
          <cell r="J979" t="str">
            <v>Indoor</v>
          </cell>
          <cell r="K979">
            <v>23.596119999999999</v>
          </cell>
          <cell r="L979">
            <v>58.364510000000003</v>
          </cell>
          <cell r="M979" t="str">
            <v>MUSCAT</v>
          </cell>
          <cell r="N979" t="str">
            <v>BOUSHER</v>
          </cell>
          <cell r="O979" t="str">
            <v>Azaiba</v>
          </cell>
        </row>
        <row r="980">
          <cell r="D980" t="str">
            <v>M0463</v>
          </cell>
          <cell r="E980" t="str">
            <v>OMMA2553</v>
          </cell>
          <cell r="F980" t="str">
            <v>No</v>
          </cell>
          <cell r="G980" t="str">
            <v>AZAIBA_NORTH_6_3G</v>
          </cell>
          <cell r="H980" t="str">
            <v>Rooftop</v>
          </cell>
          <cell r="I980">
            <v>6</v>
          </cell>
          <cell r="J980" t="str">
            <v>Indoor</v>
          </cell>
          <cell r="K980">
            <v>23.593029999999999</v>
          </cell>
          <cell r="L980">
            <v>58.376001000000002</v>
          </cell>
          <cell r="M980" t="str">
            <v>MUSCAT</v>
          </cell>
          <cell r="N980" t="str">
            <v>BOUSHER</v>
          </cell>
          <cell r="O980" t="str">
            <v>Azaiba</v>
          </cell>
        </row>
        <row r="981">
          <cell r="D981" t="str">
            <v>M0466</v>
          </cell>
          <cell r="E981" t="str">
            <v>OMMA1455</v>
          </cell>
          <cell r="F981" t="str">
            <v>No</v>
          </cell>
          <cell r="G981" t="str">
            <v>AZAIBA_NORTH_NEW_1_3G</v>
          </cell>
          <cell r="H981" t="str">
            <v>Rooftop</v>
          </cell>
          <cell r="I981">
            <v>4</v>
          </cell>
          <cell r="J981" t="str">
            <v>Indoor</v>
          </cell>
          <cell r="K981">
            <v>23.5931</v>
          </cell>
          <cell r="L981">
            <v>58.357399999999998</v>
          </cell>
          <cell r="M981" t="str">
            <v>MUSCAT</v>
          </cell>
          <cell r="N981" t="str">
            <v>BOUSHER</v>
          </cell>
          <cell r="O981" t="str">
            <v>Azaiba</v>
          </cell>
        </row>
        <row r="982">
          <cell r="D982" t="str">
            <v>M0510</v>
          </cell>
          <cell r="E982" t="str">
            <v>OMMA2554</v>
          </cell>
          <cell r="F982" t="str">
            <v>No</v>
          </cell>
          <cell r="G982" t="str">
            <v>AZAIBA_NORTH_NEW_3G</v>
          </cell>
          <cell r="H982" t="str">
            <v>Rooftop</v>
          </cell>
          <cell r="I982">
            <v>6</v>
          </cell>
          <cell r="J982" t="str">
            <v>Indoor</v>
          </cell>
          <cell r="K982">
            <v>23.601770999999999</v>
          </cell>
          <cell r="L982">
            <v>58.370359000000001</v>
          </cell>
          <cell r="M982" t="str">
            <v>MUSCAT</v>
          </cell>
          <cell r="N982" t="str">
            <v>BOUSHER</v>
          </cell>
          <cell r="O982" t="str">
            <v>Azaiba</v>
          </cell>
        </row>
        <row r="983">
          <cell r="D983" t="str">
            <v>M0515</v>
          </cell>
          <cell r="E983" t="str">
            <v>OMMA1838</v>
          </cell>
          <cell r="F983" t="str">
            <v>No</v>
          </cell>
          <cell r="G983" t="str">
            <v>Aziaba_North_Corniche_3G</v>
          </cell>
          <cell r="H983" t="str">
            <v>Rooftop</v>
          </cell>
          <cell r="I983">
            <v>6</v>
          </cell>
          <cell r="J983" t="str">
            <v>Indoor</v>
          </cell>
          <cell r="K983">
            <v>23.602108000000001</v>
          </cell>
          <cell r="L983">
            <v>58.381742000000003</v>
          </cell>
          <cell r="M983" t="str">
            <v>MUSCAT</v>
          </cell>
          <cell r="N983" t="str">
            <v>BOUSHER</v>
          </cell>
          <cell r="O983" t="str">
            <v>Azaiba</v>
          </cell>
        </row>
        <row r="984">
          <cell r="D984" t="str">
            <v>M0501</v>
          </cell>
          <cell r="E984" t="str">
            <v>OMMA0744</v>
          </cell>
          <cell r="F984" t="str">
            <v>No</v>
          </cell>
          <cell r="G984" t="str">
            <v>BARWANI_COMPANY_3G</v>
          </cell>
          <cell r="H984" t="str">
            <v>Rooftop</v>
          </cell>
          <cell r="I984">
            <v>6</v>
          </cell>
          <cell r="J984" t="str">
            <v>Indoor</v>
          </cell>
          <cell r="K984">
            <v>23.600008333333335</v>
          </cell>
          <cell r="L984">
            <v>58.356791666666666</v>
          </cell>
          <cell r="M984" t="str">
            <v>MUSCAT</v>
          </cell>
          <cell r="N984" t="str">
            <v>BOUSHER</v>
          </cell>
          <cell r="O984" t="str">
            <v>Azaiba</v>
          </cell>
        </row>
        <row r="985">
          <cell r="D985" t="str">
            <v>M0514</v>
          </cell>
          <cell r="E985" t="str">
            <v>OMMA1456</v>
          </cell>
          <cell r="F985" t="str">
            <v>No</v>
          </cell>
          <cell r="G985" t="str">
            <v>CHEDI_MUS_HOTEL_3G</v>
          </cell>
          <cell r="H985" t="str">
            <v>Rooftop</v>
          </cell>
          <cell r="I985">
            <v>6</v>
          </cell>
          <cell r="J985" t="str">
            <v>Indoor</v>
          </cell>
          <cell r="K985">
            <v>23.602129999999999</v>
          </cell>
          <cell r="L985">
            <v>58.398490000000002</v>
          </cell>
          <cell r="M985" t="str">
            <v>MUSCAT</v>
          </cell>
          <cell r="N985" t="str">
            <v>BOUSHER</v>
          </cell>
          <cell r="O985" t="str">
            <v>Ghubra</v>
          </cell>
        </row>
        <row r="986">
          <cell r="D986" t="str">
            <v>M0521</v>
          </cell>
          <cell r="E986" t="str">
            <v>OMMA1112</v>
          </cell>
          <cell r="F986" t="str">
            <v>No</v>
          </cell>
          <cell r="G986" t="str">
            <v>Embassy_Str_2_3G</v>
          </cell>
          <cell r="H986" t="str">
            <v>Greenfield</v>
          </cell>
          <cell r="I986">
            <v>24.5</v>
          </cell>
          <cell r="J986" t="str">
            <v>Indoor</v>
          </cell>
          <cell r="K986">
            <v>23.602983299999998</v>
          </cell>
          <cell r="L986">
            <v>58.430574999999997</v>
          </cell>
          <cell r="M986" t="str">
            <v>MUSCAT</v>
          </cell>
          <cell r="N986" t="str">
            <v>BOUSHER</v>
          </cell>
          <cell r="O986" t="str">
            <v>Al Khuwair</v>
          </cell>
        </row>
        <row r="987">
          <cell r="D987" t="str">
            <v>M0527</v>
          </cell>
          <cell r="E987" t="str">
            <v>OMMA2556</v>
          </cell>
          <cell r="F987" t="str">
            <v>No</v>
          </cell>
          <cell r="G987" t="str">
            <v>EMBASSY_STREET_3G</v>
          </cell>
          <cell r="H987" t="str">
            <v>Greenfield</v>
          </cell>
          <cell r="I987">
            <v>25</v>
          </cell>
          <cell r="J987" t="str">
            <v>Indoor</v>
          </cell>
          <cell r="K987">
            <v>23.60492</v>
          </cell>
          <cell r="L987">
            <v>58.439709999999998</v>
          </cell>
          <cell r="M987" t="str">
            <v>MUSCAT</v>
          </cell>
          <cell r="N987" t="str">
            <v>BOUSHER</v>
          </cell>
          <cell r="O987" t="str">
            <v>Qurum</v>
          </cell>
        </row>
        <row r="988">
          <cell r="D988" t="str">
            <v>M0492</v>
          </cell>
          <cell r="E988" t="str">
            <v>OMMA0754</v>
          </cell>
          <cell r="F988" t="str">
            <v>No</v>
          </cell>
          <cell r="G988" t="str">
            <v>GHUBRA_3_3G</v>
          </cell>
          <cell r="H988" t="str">
            <v>Rooftop</v>
          </cell>
          <cell r="I988">
            <v>6</v>
          </cell>
          <cell r="J988" t="str">
            <v>Indoor</v>
          </cell>
          <cell r="K988">
            <v>23.597940000000001</v>
          </cell>
          <cell r="L988">
            <v>58.404029999999999</v>
          </cell>
          <cell r="M988" t="str">
            <v>MUSCAT</v>
          </cell>
          <cell r="N988" t="str">
            <v>BOUSHER</v>
          </cell>
          <cell r="O988" t="str">
            <v>Ghubra</v>
          </cell>
        </row>
        <row r="989">
          <cell r="D989" t="str">
            <v>M0449</v>
          </cell>
          <cell r="E989" t="str">
            <v>OMMA1850</v>
          </cell>
          <cell r="F989" t="str">
            <v>No</v>
          </cell>
          <cell r="G989" t="str">
            <v>GHUBRA_3G</v>
          </cell>
          <cell r="H989" t="str">
            <v>Rooftop</v>
          </cell>
          <cell r="I989">
            <v>6</v>
          </cell>
          <cell r="J989" t="str">
            <v>Indoor</v>
          </cell>
          <cell r="K989">
            <v>23.590824999999999</v>
          </cell>
          <cell r="L989">
            <v>58.403695999999997</v>
          </cell>
          <cell r="M989" t="str">
            <v>MUSCAT</v>
          </cell>
          <cell r="N989" t="str">
            <v>BOUSHER</v>
          </cell>
          <cell r="O989" t="str">
            <v>Ghubra</v>
          </cell>
        </row>
        <row r="990">
          <cell r="D990" t="str">
            <v>M0447</v>
          </cell>
          <cell r="E990" t="str">
            <v>OMMA2566</v>
          </cell>
          <cell r="F990" t="str">
            <v>No</v>
          </cell>
          <cell r="G990" t="str">
            <v>GHUBRA_5_3G</v>
          </cell>
          <cell r="H990" t="str">
            <v>Rooftop</v>
          </cell>
          <cell r="I990">
            <v>15</v>
          </cell>
          <cell r="J990" t="str">
            <v>Indoor</v>
          </cell>
          <cell r="K990">
            <v>23.590674</v>
          </cell>
          <cell r="L990">
            <v>58.400139000000003</v>
          </cell>
          <cell r="M990" t="str">
            <v>MUSCAT</v>
          </cell>
          <cell r="N990" t="str">
            <v>BOUSHER</v>
          </cell>
          <cell r="O990" t="str">
            <v>Ghubra</v>
          </cell>
        </row>
        <row r="991">
          <cell r="D991" t="str">
            <v>M0418</v>
          </cell>
          <cell r="E991" t="str">
            <v>OMMA2567</v>
          </cell>
          <cell r="F991" t="str">
            <v>No</v>
          </cell>
          <cell r="G991" t="str">
            <v>GHUBRA_6_3G</v>
          </cell>
          <cell r="H991" t="str">
            <v>Rooftop</v>
          </cell>
          <cell r="I991">
            <v>6</v>
          </cell>
          <cell r="J991" t="str">
            <v>Indoor</v>
          </cell>
          <cell r="K991">
            <v>23.586355000000001</v>
          </cell>
          <cell r="L991">
            <v>58.398820000000001</v>
          </cell>
          <cell r="M991" t="str">
            <v>MUSCAT</v>
          </cell>
          <cell r="N991" t="str">
            <v>BOUSHER</v>
          </cell>
          <cell r="O991" t="str">
            <v>Ghubra</v>
          </cell>
        </row>
        <row r="992">
          <cell r="D992" t="str">
            <v>M0479</v>
          </cell>
          <cell r="E992" t="str">
            <v>OMMA0755</v>
          </cell>
          <cell r="F992" t="str">
            <v>No</v>
          </cell>
          <cell r="G992" t="str">
            <v>GHUBRA_9_3G</v>
          </cell>
          <cell r="H992" t="str">
            <v>Rooftop</v>
          </cell>
          <cell r="I992">
            <v>6</v>
          </cell>
          <cell r="J992" t="str">
            <v>Indoor</v>
          </cell>
          <cell r="K992">
            <v>23.595479000000001</v>
          </cell>
          <cell r="L992">
            <v>58.398606000000001</v>
          </cell>
          <cell r="M992" t="str">
            <v>MUSCAT</v>
          </cell>
          <cell r="N992" t="str">
            <v>BOUSHER</v>
          </cell>
          <cell r="O992" t="str">
            <v>Ghubra</v>
          </cell>
        </row>
        <row r="993">
          <cell r="D993" t="str">
            <v>M0446</v>
          </cell>
          <cell r="E993" t="str">
            <v>OMMA0402</v>
          </cell>
          <cell r="F993" t="str">
            <v>No</v>
          </cell>
          <cell r="G993" t="str">
            <v>Ghubra_Guest_House_3G</v>
          </cell>
          <cell r="H993" t="str">
            <v>Greenfield</v>
          </cell>
          <cell r="I993">
            <v>20</v>
          </cell>
          <cell r="J993" t="str">
            <v>Indoor</v>
          </cell>
          <cell r="K993">
            <v>23.590726</v>
          </cell>
          <cell r="L993">
            <v>58.394888000000002</v>
          </cell>
          <cell r="M993" t="str">
            <v>MUSCAT</v>
          </cell>
          <cell r="N993" t="str">
            <v>BOUSHER</v>
          </cell>
          <cell r="O993" t="str">
            <v>Ghubra</v>
          </cell>
        </row>
        <row r="994">
          <cell r="D994" t="str">
            <v>M0454</v>
          </cell>
          <cell r="E994" t="str">
            <v>OMMA1851</v>
          </cell>
          <cell r="F994" t="str">
            <v>No</v>
          </cell>
          <cell r="G994" t="str">
            <v>Ghubra_Guest_New_3G</v>
          </cell>
          <cell r="H994" t="str">
            <v>Rooftop</v>
          </cell>
          <cell r="I994">
            <v>6</v>
          </cell>
          <cell r="J994" t="str">
            <v>Outdoor</v>
          </cell>
          <cell r="K994">
            <v>23.591139999999999</v>
          </cell>
          <cell r="L994">
            <v>58.396940000000001</v>
          </cell>
          <cell r="M994" t="str">
            <v>MUSCAT</v>
          </cell>
          <cell r="N994" t="str">
            <v>BOUSHER</v>
          </cell>
          <cell r="O994" t="str">
            <v>Ghubra</v>
          </cell>
        </row>
        <row r="995">
          <cell r="D995" t="str">
            <v>M0488</v>
          </cell>
          <cell r="E995" t="str">
            <v>OMMA1852</v>
          </cell>
          <cell r="F995" t="str">
            <v>No</v>
          </cell>
          <cell r="G995" t="str">
            <v>GHUBRA_NORTH_4_3G</v>
          </cell>
          <cell r="H995" t="str">
            <v>Rooftop</v>
          </cell>
          <cell r="I995">
            <v>6</v>
          </cell>
          <cell r="J995" t="str">
            <v>Outdoor</v>
          </cell>
          <cell r="K995">
            <v>23.596799000000001</v>
          </cell>
          <cell r="L995">
            <v>58.381571999999998</v>
          </cell>
          <cell r="M995" t="str">
            <v>MUSCAT</v>
          </cell>
          <cell r="N995" t="str">
            <v>BOUSHER</v>
          </cell>
          <cell r="O995" t="str">
            <v>Ghubra</v>
          </cell>
        </row>
        <row r="996">
          <cell r="D996" t="str">
            <v>M0513</v>
          </cell>
          <cell r="E996" t="str">
            <v>OMMA1853</v>
          </cell>
          <cell r="F996" t="str">
            <v>No</v>
          </cell>
          <cell r="G996" t="str">
            <v>Ghubra_Sabon_Bahar_3G</v>
          </cell>
          <cell r="H996" t="str">
            <v>Rooftop</v>
          </cell>
          <cell r="I996">
            <v>6</v>
          </cell>
          <cell r="J996" t="str">
            <v>Indoor</v>
          </cell>
          <cell r="K996">
            <v>23.6021</v>
          </cell>
          <cell r="L996">
            <v>58.407200000000003</v>
          </cell>
          <cell r="M996" t="str">
            <v>MUSCAT</v>
          </cell>
          <cell r="N996" t="str">
            <v>BOUSHER</v>
          </cell>
          <cell r="O996" t="str">
            <v>Ghubra</v>
          </cell>
        </row>
        <row r="997">
          <cell r="D997" t="str">
            <v>M0495</v>
          </cell>
          <cell r="E997" t="str">
            <v>OMMA2568</v>
          </cell>
          <cell r="F997" t="str">
            <v>No</v>
          </cell>
          <cell r="G997" t="str">
            <v>GTO_MAIN_BLG_AB_3G</v>
          </cell>
          <cell r="H997" t="str">
            <v>Rooftop</v>
          </cell>
          <cell r="I997">
            <v>4</v>
          </cell>
          <cell r="J997" t="str">
            <v>Indoor</v>
          </cell>
          <cell r="K997">
            <v>23.598846999999999</v>
          </cell>
          <cell r="L997">
            <v>58.429206000000001</v>
          </cell>
          <cell r="M997" t="str">
            <v>MUSCAT</v>
          </cell>
          <cell r="N997" t="str">
            <v>BOUSHER</v>
          </cell>
          <cell r="O997" t="str">
            <v>Al Khuwair</v>
          </cell>
        </row>
        <row r="998">
          <cell r="D998" t="str">
            <v>M0467</v>
          </cell>
          <cell r="E998" t="str">
            <v>OMMA1854</v>
          </cell>
          <cell r="F998" t="str">
            <v>No</v>
          </cell>
          <cell r="G998" t="str">
            <v>GUBRA_4_3G</v>
          </cell>
          <cell r="H998" t="str">
            <v>Rooftop</v>
          </cell>
          <cell r="I998">
            <v>10</v>
          </cell>
          <cell r="J998" t="str">
            <v>Indoor</v>
          </cell>
          <cell r="K998">
            <v>23.593399999999999</v>
          </cell>
          <cell r="L998">
            <v>58.405200000000001</v>
          </cell>
          <cell r="M998" t="str">
            <v>MUSCAT</v>
          </cell>
          <cell r="N998" t="str">
            <v>BOUSHER</v>
          </cell>
          <cell r="O998" t="str">
            <v>Ghubra</v>
          </cell>
        </row>
        <row r="999">
          <cell r="D999" t="str">
            <v>M0458</v>
          </cell>
          <cell r="E999" t="str">
            <v>OMMA2237</v>
          </cell>
          <cell r="F999" t="str">
            <v>No</v>
          </cell>
          <cell r="G999" t="str">
            <v>GUBRA_8_3G</v>
          </cell>
          <cell r="H999" t="str">
            <v>Rooftop</v>
          </cell>
          <cell r="I999">
            <v>6</v>
          </cell>
          <cell r="J999" t="str">
            <v>Indoor</v>
          </cell>
          <cell r="K999">
            <v>23.592483999999999</v>
          </cell>
          <cell r="L999">
            <v>58.400809000000002</v>
          </cell>
          <cell r="M999" t="str">
            <v>MUSCAT</v>
          </cell>
          <cell r="N999" t="str">
            <v>BOUSHER</v>
          </cell>
          <cell r="O999" t="str">
            <v>Ghubra</v>
          </cell>
        </row>
        <row r="1000">
          <cell r="D1000" t="str">
            <v>M0498</v>
          </cell>
          <cell r="E1000" t="str">
            <v>OMMA0053</v>
          </cell>
          <cell r="F1000" t="str">
            <v>No</v>
          </cell>
          <cell r="G1000" t="str">
            <v>GUBRA_NORTH_2_3G</v>
          </cell>
          <cell r="H1000" t="str">
            <v>Rooftop</v>
          </cell>
          <cell r="I1000">
            <v>15</v>
          </cell>
          <cell r="J1000" t="str">
            <v>Indoor</v>
          </cell>
          <cell r="K1000">
            <v>23.599463888888888</v>
          </cell>
          <cell r="L1000">
            <v>58.379152777777776</v>
          </cell>
          <cell r="M1000" t="str">
            <v>MUSCAT</v>
          </cell>
          <cell r="N1000" t="str">
            <v>BOUSHER</v>
          </cell>
          <cell r="O1000" t="str">
            <v>Ghubra</v>
          </cell>
        </row>
        <row r="1001">
          <cell r="D1001" t="str">
            <v>M0469</v>
          </cell>
          <cell r="E1001" t="str">
            <v>OMMA0403</v>
          </cell>
          <cell r="F1001" t="str">
            <v>No</v>
          </cell>
          <cell r="G1001" t="str">
            <v>GUBRAH_NORTH_3G</v>
          </cell>
          <cell r="H1001" t="str">
            <v>Rooftop</v>
          </cell>
          <cell r="I1001">
            <v>12</v>
          </cell>
          <cell r="J1001" t="str">
            <v>Indoor</v>
          </cell>
          <cell r="K1001">
            <v>23.593699999999998</v>
          </cell>
          <cell r="L1001">
            <v>58.378752777777777</v>
          </cell>
          <cell r="M1001" t="str">
            <v>MUSCAT</v>
          </cell>
          <cell r="N1001" t="str">
            <v>BOUSHER</v>
          </cell>
          <cell r="O1001" t="str">
            <v>Ghubra</v>
          </cell>
        </row>
        <row r="1002">
          <cell r="D1002" t="str">
            <v>M0416</v>
          </cell>
          <cell r="E1002" t="str">
            <v>OMMA1473</v>
          </cell>
          <cell r="F1002" t="str">
            <v>No</v>
          </cell>
          <cell r="G1002" t="str">
            <v>KHAREF_ALAKHDAR_3G</v>
          </cell>
          <cell r="H1002" t="str">
            <v>Rooftop</v>
          </cell>
          <cell r="I1002">
            <v>4</v>
          </cell>
          <cell r="J1002" t="str">
            <v>Indoor</v>
          </cell>
          <cell r="K1002">
            <v>23.585204999999998</v>
          </cell>
          <cell r="L1002">
            <v>58.405568000000002</v>
          </cell>
          <cell r="M1002" t="str">
            <v>MUSCAT</v>
          </cell>
          <cell r="N1002" t="str">
            <v>BOUSHER</v>
          </cell>
          <cell r="O1002" t="str">
            <v>Ghubra</v>
          </cell>
        </row>
        <row r="1003">
          <cell r="D1003" t="str">
            <v>M0494</v>
          </cell>
          <cell r="E1003" t="str">
            <v>OMMA0756</v>
          </cell>
          <cell r="F1003" t="str">
            <v>No</v>
          </cell>
          <cell r="G1003" t="str">
            <v>MANSURIAH_3G</v>
          </cell>
          <cell r="H1003" t="str">
            <v>Rooftop</v>
          </cell>
          <cell r="I1003">
            <v>4</v>
          </cell>
          <cell r="J1003" t="str">
            <v>Indoor</v>
          </cell>
          <cell r="K1003">
            <v>23.598220000000001</v>
          </cell>
          <cell r="L1003">
            <v>58.392580000000002</v>
          </cell>
          <cell r="M1003" t="str">
            <v>MUSCAT</v>
          </cell>
          <cell r="N1003" t="str">
            <v>BOUSHER</v>
          </cell>
          <cell r="O1003" t="str">
            <v>Ghubra</v>
          </cell>
        </row>
        <row r="1004">
          <cell r="D1004" t="str">
            <v>M0505</v>
          </cell>
          <cell r="E1004" t="str">
            <v>OMMA0757</v>
          </cell>
          <cell r="F1004" t="str">
            <v>No</v>
          </cell>
          <cell r="G1004" t="str">
            <v>MANSURIYA_VILG_3G</v>
          </cell>
          <cell r="H1004" t="str">
            <v>Rooftop</v>
          </cell>
          <cell r="I1004">
            <v>6</v>
          </cell>
          <cell r="J1004" t="str">
            <v>Indoor</v>
          </cell>
          <cell r="K1004">
            <v>23.6008</v>
          </cell>
          <cell r="L1004">
            <v>58.389099999999999</v>
          </cell>
          <cell r="M1004" t="str">
            <v>MUSCAT</v>
          </cell>
          <cell r="N1004" t="str">
            <v>BOUSHER</v>
          </cell>
          <cell r="O1004" t="str">
            <v>Ghubra</v>
          </cell>
        </row>
        <row r="1005">
          <cell r="D1005" t="str">
            <v>M0470</v>
          </cell>
          <cell r="E1005" t="str">
            <v>OMMA1855</v>
          </cell>
          <cell r="F1005" t="str">
            <v>No</v>
          </cell>
          <cell r="G1005" t="str">
            <v>MANSURIYAH_2_3G</v>
          </cell>
          <cell r="H1005" t="str">
            <v>Rooftop</v>
          </cell>
          <cell r="I1005">
            <v>6</v>
          </cell>
          <cell r="J1005" t="str">
            <v>Indoor</v>
          </cell>
          <cell r="K1005">
            <v>23.593831999999999</v>
          </cell>
          <cell r="L1005">
            <v>58.393104999999998</v>
          </cell>
          <cell r="M1005" t="str">
            <v>MUSCAT</v>
          </cell>
          <cell r="N1005" t="str">
            <v>BOUSHER</v>
          </cell>
          <cell r="O1005" t="str">
            <v>Ghubra</v>
          </cell>
        </row>
        <row r="1006">
          <cell r="D1006" t="str">
            <v>M0453</v>
          </cell>
          <cell r="E1006" t="str">
            <v>OMMA0054</v>
          </cell>
          <cell r="F1006" t="str">
            <v>No</v>
          </cell>
          <cell r="G1006" t="str">
            <v>Mansuryah_3_3G</v>
          </cell>
          <cell r="H1006" t="str">
            <v>Rooftop</v>
          </cell>
          <cell r="I1006">
            <v>6</v>
          </cell>
          <cell r="J1006" t="str">
            <v>Indoor</v>
          </cell>
          <cell r="K1006">
            <v>23.59113</v>
          </cell>
          <cell r="L1006">
            <v>58.390219999999999</v>
          </cell>
          <cell r="M1006" t="str">
            <v>MUSCAT</v>
          </cell>
          <cell r="N1006" t="str">
            <v>BOUSHER</v>
          </cell>
          <cell r="O1006" t="str">
            <v>Ghubra</v>
          </cell>
        </row>
        <row r="1007">
          <cell r="D1007" t="str">
            <v>M0511</v>
          </cell>
          <cell r="E1007" t="str">
            <v>OMMA1474</v>
          </cell>
          <cell r="F1007" t="str">
            <v>No</v>
          </cell>
          <cell r="G1007" t="str">
            <v>MIN_CIVIL_SERVS_3G</v>
          </cell>
          <cell r="H1007" t="str">
            <v>Rooftop</v>
          </cell>
          <cell r="I1007">
            <v>6</v>
          </cell>
          <cell r="J1007" t="str">
            <v>Indoor</v>
          </cell>
          <cell r="K1007">
            <v>23.601724999999998</v>
          </cell>
          <cell r="L1007">
            <v>58.424185999999999</v>
          </cell>
          <cell r="M1007" t="str">
            <v>MUSCAT</v>
          </cell>
          <cell r="N1007" t="str">
            <v>BOUSHER</v>
          </cell>
          <cell r="O1007" t="str">
            <v>Al Khuwair</v>
          </cell>
        </row>
        <row r="1008">
          <cell r="D1008" t="str">
            <v>M0496</v>
          </cell>
          <cell r="E1008" t="str">
            <v>OMMA1856</v>
          </cell>
          <cell r="F1008" t="str">
            <v>No</v>
          </cell>
          <cell r="G1008" t="str">
            <v>MINIS_OF_HEALTH_3G</v>
          </cell>
          <cell r="H1008" t="str">
            <v>Greenfield</v>
          </cell>
          <cell r="I1008">
            <v>30</v>
          </cell>
          <cell r="J1008" t="str">
            <v>Indoor</v>
          </cell>
          <cell r="K1008">
            <v>23.598803</v>
          </cell>
          <cell r="L1008">
            <v>58.409765</v>
          </cell>
          <cell r="M1008" t="str">
            <v>MUSCAT</v>
          </cell>
          <cell r="N1008" t="str">
            <v>BOUSHER</v>
          </cell>
          <cell r="O1008" t="str">
            <v>Ghubra</v>
          </cell>
        </row>
        <row r="1009">
          <cell r="D1009" t="str">
            <v>M0503</v>
          </cell>
          <cell r="E1009" t="str">
            <v>OMMA2569</v>
          </cell>
          <cell r="F1009" t="str">
            <v>No</v>
          </cell>
          <cell r="G1009" t="str">
            <v>MINISTRIES_STREET1_3G</v>
          </cell>
          <cell r="H1009" t="str">
            <v>Greenfield</v>
          </cell>
          <cell r="I1009">
            <v>20</v>
          </cell>
          <cell r="J1009" t="str">
            <v>Indoor</v>
          </cell>
          <cell r="K1009">
            <v>23.60042</v>
          </cell>
          <cell r="L1009">
            <v>58.433149999999998</v>
          </cell>
          <cell r="M1009" t="str">
            <v>MUSCAT</v>
          </cell>
          <cell r="N1009" t="str">
            <v>BOUSHER</v>
          </cell>
          <cell r="O1009" t="str">
            <v>Al Khuwair</v>
          </cell>
        </row>
        <row r="1010">
          <cell r="D1010" t="str">
            <v>M0526</v>
          </cell>
          <cell r="E1010" t="str">
            <v>OMMA1858</v>
          </cell>
          <cell r="F1010" t="str">
            <v>No</v>
          </cell>
          <cell r="G1010" t="str">
            <v>Qalaa_Club_Micro1_3G</v>
          </cell>
          <cell r="H1010" t="str">
            <v>Rooftop</v>
          </cell>
          <cell r="I1010">
            <v>4</v>
          </cell>
          <cell r="J1010" t="str">
            <v>Outdoor</v>
          </cell>
          <cell r="K1010">
            <v>23.604838999999998</v>
          </cell>
          <cell r="L1010">
            <v>58.346035999999998</v>
          </cell>
          <cell r="M1010" t="str">
            <v>MUSCAT</v>
          </cell>
          <cell r="N1010" t="str">
            <v>BOUSHER</v>
          </cell>
          <cell r="O1010" t="str">
            <v>Azaiba</v>
          </cell>
        </row>
        <row r="1011">
          <cell r="D1011" t="str">
            <v>M0468</v>
          </cell>
          <cell r="E1011" t="str">
            <v>OMMA2571</v>
          </cell>
          <cell r="F1011" t="str">
            <v>No</v>
          </cell>
          <cell r="G1011" t="str">
            <v>SSB_WAREHOUSE_3G</v>
          </cell>
          <cell r="H1011" t="str">
            <v>Rooftop</v>
          </cell>
          <cell r="I1011">
            <v>6</v>
          </cell>
          <cell r="J1011" t="str">
            <v>Indoor</v>
          </cell>
          <cell r="K1011">
            <v>23.593397222222222</v>
          </cell>
          <cell r="L1011">
            <v>58.371566666666666</v>
          </cell>
          <cell r="M1011" t="str">
            <v>MUSCAT</v>
          </cell>
          <cell r="N1011" t="str">
            <v>BOUSHER</v>
          </cell>
          <cell r="O1011" t="str">
            <v>Azaiba</v>
          </cell>
        </row>
        <row r="1012">
          <cell r="D1012" t="str">
            <v>M0789</v>
          </cell>
          <cell r="E1012" t="str">
            <v>OMMA1140</v>
          </cell>
          <cell r="F1012" t="str">
            <v>No</v>
          </cell>
          <cell r="G1012" t="str">
            <v>SUQOON_BUILDING_EM_3G</v>
          </cell>
          <cell r="H1012" t="str">
            <v>Rooftop</v>
          </cell>
          <cell r="I1012">
            <v>1.5</v>
          </cell>
          <cell r="J1012" t="str">
            <v>Outdoor</v>
          </cell>
          <cell r="K1012">
            <v>23.593202999999999</v>
          </cell>
          <cell r="L1012">
            <v>58.363453999999997</v>
          </cell>
          <cell r="M1012" t="str">
            <v>MUSCAT</v>
          </cell>
          <cell r="N1012" t="str">
            <v>BOUSHER</v>
          </cell>
          <cell r="O1012" t="str">
            <v>Azaiba</v>
          </cell>
        </row>
        <row r="1013">
          <cell r="D1013" t="str">
            <v>M0512</v>
          </cell>
          <cell r="E1013" t="str">
            <v>OMMA0420</v>
          </cell>
          <cell r="F1013" t="str">
            <v>No</v>
          </cell>
          <cell r="G1013" t="str">
            <v>WEATHER_FORD_BUILDING_3G</v>
          </cell>
          <cell r="H1013" t="str">
            <v>Rooftop</v>
          </cell>
          <cell r="I1013">
            <v>4</v>
          </cell>
          <cell r="J1013" t="str">
            <v>Outdoor</v>
          </cell>
          <cell r="K1013">
            <v>23.602</v>
          </cell>
          <cell r="L1013">
            <v>58.358260000000001</v>
          </cell>
          <cell r="M1013" t="str">
            <v>MUSCAT</v>
          </cell>
          <cell r="N1013" t="str">
            <v>BOUSHER</v>
          </cell>
          <cell r="O1013" t="str">
            <v>Azaiba</v>
          </cell>
        </row>
        <row r="1014">
          <cell r="D1014" t="str">
            <v>M0058</v>
          </cell>
          <cell r="E1014" t="str">
            <v>OMMA1499</v>
          </cell>
          <cell r="F1014" t="str">
            <v>No</v>
          </cell>
          <cell r="G1014" t="str">
            <v>AL_AMERAT_2_3G</v>
          </cell>
          <cell r="H1014" t="str">
            <v>Rooftop</v>
          </cell>
          <cell r="I1014">
            <v>15</v>
          </cell>
          <cell r="J1014" t="str">
            <v>Indoor</v>
          </cell>
          <cell r="K1014">
            <v>23.484590000000001</v>
          </cell>
          <cell r="L1014">
            <v>58.498370000000001</v>
          </cell>
          <cell r="M1014" t="str">
            <v>MUSCAT</v>
          </cell>
          <cell r="N1014" t="str">
            <v>AL AMRAT</v>
          </cell>
          <cell r="O1014" t="str">
            <v>Al Amerat</v>
          </cell>
        </row>
        <row r="1015">
          <cell r="D1015" t="str">
            <v>M0061</v>
          </cell>
          <cell r="E1015" t="str">
            <v>OMMA1141</v>
          </cell>
          <cell r="F1015" t="str">
            <v>No</v>
          </cell>
          <cell r="G1015" t="str">
            <v>AL_AMERAT_3_3G</v>
          </cell>
          <cell r="H1015" t="str">
            <v>Greenfield</v>
          </cell>
          <cell r="I1015">
            <v>12</v>
          </cell>
          <cell r="J1015" t="str">
            <v>Indoor</v>
          </cell>
          <cell r="K1015">
            <v>23.495661999999999</v>
          </cell>
          <cell r="L1015">
            <v>58.504528999999998</v>
          </cell>
          <cell r="M1015" t="str">
            <v>MUSCAT</v>
          </cell>
          <cell r="N1015" t="str">
            <v>AL AMRAT</v>
          </cell>
          <cell r="O1015" t="str">
            <v>Al Amerat</v>
          </cell>
        </row>
        <row r="1016">
          <cell r="D1016" t="str">
            <v>M0072</v>
          </cell>
          <cell r="E1016" t="str">
            <v>OMMA1873</v>
          </cell>
          <cell r="F1016" t="str">
            <v>No</v>
          </cell>
          <cell r="G1016" t="str">
            <v>AMARAT_BOUSHER_ROAD_1_3G</v>
          </cell>
          <cell r="H1016" t="str">
            <v>Greenfield</v>
          </cell>
          <cell r="I1016">
            <v>30</v>
          </cell>
          <cell r="J1016" t="str">
            <v>Indoor</v>
          </cell>
          <cell r="K1016">
            <v>23.519200000000001</v>
          </cell>
          <cell r="L1016">
            <v>58.47484</v>
          </cell>
          <cell r="M1016" t="str">
            <v>MUSCAT</v>
          </cell>
          <cell r="N1016" t="str">
            <v>AL AMRAT</v>
          </cell>
          <cell r="O1016" t="str">
            <v>Al Amerat</v>
          </cell>
        </row>
        <row r="1017">
          <cell r="D1017" t="str">
            <v>M0078</v>
          </cell>
          <cell r="E1017" t="str">
            <v>OMMA1874</v>
          </cell>
          <cell r="F1017" t="str">
            <v>No</v>
          </cell>
          <cell r="G1017" t="str">
            <v>Amerat_Bousher_Road_2_3G</v>
          </cell>
          <cell r="H1017" t="str">
            <v>Greenfield</v>
          </cell>
          <cell r="I1017">
            <v>6</v>
          </cell>
          <cell r="J1017" t="str">
            <v>Indoor</v>
          </cell>
          <cell r="K1017">
            <v>23.537074</v>
          </cell>
          <cell r="L1017">
            <v>58.451351000000003</v>
          </cell>
          <cell r="M1017" t="str">
            <v>MUSCAT</v>
          </cell>
          <cell r="N1017" t="str">
            <v>AL AMRAT</v>
          </cell>
          <cell r="O1017" t="str">
            <v>Al Amerat</v>
          </cell>
        </row>
        <row r="1018">
          <cell r="D1018" t="str">
            <v>M0344</v>
          </cell>
          <cell r="E1018" t="str">
            <v>OMMA0764</v>
          </cell>
          <cell r="F1018" t="str">
            <v>No</v>
          </cell>
          <cell r="G1018" t="str">
            <v>Amerat_Bousher_Road_3_3G</v>
          </cell>
          <cell r="H1018" t="str">
            <v>Greenfield</v>
          </cell>
          <cell r="I1018">
            <v>6</v>
          </cell>
          <cell r="J1018" t="str">
            <v>Indoor</v>
          </cell>
          <cell r="K1018">
            <v>23.534905999999999</v>
          </cell>
          <cell r="L1018">
            <v>58.429236000000003</v>
          </cell>
          <cell r="M1018" t="str">
            <v>MUSCAT</v>
          </cell>
          <cell r="N1018" t="str">
            <v>AL AMRAT</v>
          </cell>
          <cell r="O1018" t="str">
            <v>Al Amerat</v>
          </cell>
        </row>
        <row r="1019">
          <cell r="D1019" t="str">
            <v>M0073</v>
          </cell>
          <cell r="E1019" t="str">
            <v>OMMA0765</v>
          </cell>
          <cell r="F1019" t="str">
            <v>No</v>
          </cell>
          <cell r="G1019" t="str">
            <v>AMERAT_EXT_2_3G</v>
          </cell>
          <cell r="H1019" t="str">
            <v>Rooftop</v>
          </cell>
          <cell r="I1019">
            <v>6</v>
          </cell>
          <cell r="J1019" t="str">
            <v>Indoor</v>
          </cell>
          <cell r="K1019">
            <v>23.518930000000001</v>
          </cell>
          <cell r="L1019">
            <v>58.456330000000001</v>
          </cell>
          <cell r="M1019" t="str">
            <v>MUSCAT</v>
          </cell>
          <cell r="N1019" t="str">
            <v>AL AMRAT</v>
          </cell>
          <cell r="O1019" t="str">
            <v>Al Amerat</v>
          </cell>
        </row>
        <row r="1020">
          <cell r="D1020" t="str">
            <v>M0747</v>
          </cell>
          <cell r="E1020" t="str">
            <v>OMMA1142</v>
          </cell>
          <cell r="F1020" t="str">
            <v>No</v>
          </cell>
          <cell r="G1020" t="str">
            <v>AMERAT_HEIGHT_SHOPPING_CENTER_3G</v>
          </cell>
          <cell r="H1020" t="str">
            <v>Rooftop</v>
          </cell>
          <cell r="I1020">
            <v>6</v>
          </cell>
          <cell r="J1020" t="str">
            <v>Outdoor</v>
          </cell>
          <cell r="K1020">
            <v>23.506399999999999</v>
          </cell>
          <cell r="L1020">
            <v>58.467579999999998</v>
          </cell>
          <cell r="M1020" t="str">
            <v>MUSCAT</v>
          </cell>
          <cell r="N1020" t="str">
            <v>AL AMRAT</v>
          </cell>
          <cell r="O1020" t="str">
            <v>Al Amerat</v>
          </cell>
        </row>
        <row r="1021">
          <cell r="D1021" t="str">
            <v>M0070</v>
          </cell>
          <cell r="E1021" t="str">
            <v>OMMA1875</v>
          </cell>
          <cell r="F1021" t="str">
            <v>No</v>
          </cell>
          <cell r="G1021" t="str">
            <v>AMERAT_NEW_4_3G</v>
          </cell>
          <cell r="H1021" t="str">
            <v>Rooftop</v>
          </cell>
          <cell r="I1021">
            <v>6</v>
          </cell>
          <cell r="J1021" t="str">
            <v>Outdoor</v>
          </cell>
          <cell r="K1021">
            <v>23.516423</v>
          </cell>
          <cell r="L1021">
            <v>58.489013999999997</v>
          </cell>
          <cell r="M1021" t="str">
            <v>MUSCAT</v>
          </cell>
          <cell r="N1021" t="str">
            <v>AL AMRAT</v>
          </cell>
          <cell r="O1021" t="str">
            <v>Al Amerat</v>
          </cell>
        </row>
        <row r="1022">
          <cell r="D1022" t="str">
            <v>M0065</v>
          </cell>
          <cell r="E1022" t="str">
            <v>OMMA0766</v>
          </cell>
          <cell r="F1022" t="str">
            <v>No</v>
          </cell>
          <cell r="G1022" t="str">
            <v>AMERAT_PARK3_3G</v>
          </cell>
          <cell r="H1022" t="str">
            <v>Rooftop</v>
          </cell>
          <cell r="I1022">
            <v>6</v>
          </cell>
          <cell r="J1022" t="str">
            <v>Indoor</v>
          </cell>
          <cell r="K1022">
            <v>23.50103</v>
          </cell>
          <cell r="L1022">
            <v>58.501260000000002</v>
          </cell>
          <cell r="M1022" t="str">
            <v>MUSCAT</v>
          </cell>
          <cell r="N1022" t="str">
            <v>AL AMRAT</v>
          </cell>
          <cell r="O1022" t="str">
            <v>Al Amerat</v>
          </cell>
        </row>
        <row r="1023">
          <cell r="D1023" t="str">
            <v>M0056</v>
          </cell>
          <cell r="E1023" t="str">
            <v>OMMA1500</v>
          </cell>
          <cell r="F1023" t="str">
            <v>No</v>
          </cell>
          <cell r="G1023" t="str">
            <v>Amerat_Temporary_Tower_3G</v>
          </cell>
          <cell r="H1023" t="str">
            <v>Greenfield</v>
          </cell>
          <cell r="I1023">
            <v>25</v>
          </cell>
          <cell r="J1023" t="str">
            <v>Indoor</v>
          </cell>
          <cell r="K1023">
            <v>23.476638000000001</v>
          </cell>
          <cell r="L1023">
            <v>58.475577999999999</v>
          </cell>
          <cell r="M1023" t="str">
            <v>MUSCAT</v>
          </cell>
          <cell r="N1023" t="str">
            <v>AL AMRAT</v>
          </cell>
          <cell r="O1023" t="str">
            <v>Al Amerat</v>
          </cell>
        </row>
        <row r="1024">
          <cell r="D1024" t="str">
            <v>M0063</v>
          </cell>
          <cell r="E1024" t="str">
            <v>OMMA1876</v>
          </cell>
          <cell r="F1024" t="str">
            <v>No</v>
          </cell>
          <cell r="G1024" t="str">
            <v>AMERAT9_3G</v>
          </cell>
          <cell r="H1024" t="str">
            <v>Rooftop</v>
          </cell>
          <cell r="I1024">
            <v>6</v>
          </cell>
          <cell r="J1024" t="str">
            <v>Indoor</v>
          </cell>
          <cell r="K1024">
            <v>23.497710000000001</v>
          </cell>
          <cell r="L1024">
            <v>58.484749999999998</v>
          </cell>
          <cell r="M1024" t="str">
            <v>MUSCAT</v>
          </cell>
          <cell r="N1024" t="str">
            <v>AL AMRAT</v>
          </cell>
          <cell r="O1024" t="str">
            <v>Al Amerat</v>
          </cell>
        </row>
        <row r="1025">
          <cell r="D1025" t="str">
            <v>M0060</v>
          </cell>
          <cell r="E1025" t="str">
            <v>OMMA2583</v>
          </cell>
          <cell r="F1025" t="str">
            <v>No</v>
          </cell>
          <cell r="G1025" t="str">
            <v>AMIRAT_5_3G</v>
          </cell>
          <cell r="H1025" t="str">
            <v>Greenfield</v>
          </cell>
          <cell r="I1025">
            <v>15</v>
          </cell>
          <cell r="J1025" t="str">
            <v>Indoor</v>
          </cell>
          <cell r="K1025">
            <v>23.489411</v>
          </cell>
          <cell r="L1025">
            <v>58.477890000000002</v>
          </cell>
          <cell r="M1025" t="str">
            <v>MUSCAT</v>
          </cell>
          <cell r="N1025" t="str">
            <v>AL AMRAT</v>
          </cell>
          <cell r="O1025" t="str">
            <v>Al Amerat</v>
          </cell>
        </row>
        <row r="1026">
          <cell r="D1026" t="str">
            <v>M0066</v>
          </cell>
          <cell r="E1026" t="str">
            <v>OMMA1501</v>
          </cell>
          <cell r="F1026" t="str">
            <v>No</v>
          </cell>
          <cell r="G1026" t="str">
            <v>Amirat_height1_3G</v>
          </cell>
          <cell r="H1026" t="str">
            <v>Greenfield</v>
          </cell>
          <cell r="I1026">
            <v>30</v>
          </cell>
          <cell r="J1026" t="str">
            <v>Indoor</v>
          </cell>
          <cell r="K1026">
            <v>23.50648</v>
          </cell>
          <cell r="L1026">
            <v>58.481520000000003</v>
          </cell>
          <cell r="M1026" t="str">
            <v>MUSCAT</v>
          </cell>
          <cell r="N1026" t="str">
            <v>AL AMRAT</v>
          </cell>
          <cell r="O1026" t="str">
            <v>Al Amerat</v>
          </cell>
        </row>
        <row r="1027">
          <cell r="D1027" t="str">
            <v>M0059</v>
          </cell>
          <cell r="E1027" t="str">
            <v>OMMA0421</v>
          </cell>
          <cell r="F1027" t="str">
            <v>No</v>
          </cell>
          <cell r="G1027" t="str">
            <v>Amirat_Heights2_3G</v>
          </cell>
          <cell r="H1027" t="str">
            <v>Greenfield</v>
          </cell>
          <cell r="I1027">
            <v>30</v>
          </cell>
          <cell r="J1027" t="str">
            <v>Indoor</v>
          </cell>
          <cell r="K1027">
            <v>23.489090000000001</v>
          </cell>
          <cell r="L1027">
            <v>58.451070000000001</v>
          </cell>
          <cell r="M1027" t="str">
            <v>MUSCAT</v>
          </cell>
          <cell r="N1027" t="str">
            <v>AL AMRAT</v>
          </cell>
          <cell r="O1027" t="str">
            <v>Al Amerat</v>
          </cell>
        </row>
        <row r="1028">
          <cell r="D1028" t="str">
            <v>M0057</v>
          </cell>
          <cell r="E1028" t="str">
            <v>OMMA0767</v>
          </cell>
          <cell r="F1028" t="str">
            <v>No</v>
          </cell>
          <cell r="G1028" t="str">
            <v>MADI_ALNAHDA2_3G</v>
          </cell>
          <cell r="H1028" t="str">
            <v>Rooftop</v>
          </cell>
          <cell r="I1028">
            <v>15</v>
          </cell>
          <cell r="J1028" t="str">
            <v>Indoor</v>
          </cell>
          <cell r="K1028">
            <v>23.476669999999999</v>
          </cell>
          <cell r="L1028">
            <v>58.491169999999997</v>
          </cell>
          <cell r="M1028" t="str">
            <v>MUSCAT</v>
          </cell>
          <cell r="N1028" t="str">
            <v>AL AMRAT</v>
          </cell>
          <cell r="O1028" t="str">
            <v>Al Amerat</v>
          </cell>
        </row>
        <row r="1029">
          <cell r="D1029" t="str">
            <v>M0062</v>
          </cell>
          <cell r="E1029" t="str">
            <v>OMMA2584</v>
          </cell>
          <cell r="F1029" t="str">
            <v>No</v>
          </cell>
          <cell r="G1029" t="str">
            <v>MAHAJ_EXT_3G</v>
          </cell>
          <cell r="H1029" t="str">
            <v>Rooftop</v>
          </cell>
          <cell r="I1029">
            <v>6</v>
          </cell>
          <cell r="J1029" t="str">
            <v>Outdoor</v>
          </cell>
          <cell r="K1029">
            <v>23.496949999999998</v>
          </cell>
          <cell r="L1029">
            <v>58.513069999999999</v>
          </cell>
          <cell r="M1029" t="str">
            <v>MUSCAT</v>
          </cell>
          <cell r="N1029" t="str">
            <v>AL AMRAT</v>
          </cell>
          <cell r="O1029" t="str">
            <v>Al Amerat</v>
          </cell>
        </row>
        <row r="1030">
          <cell r="D1030" t="str">
            <v>W0002</v>
          </cell>
          <cell r="E1030" t="str">
            <v>OMWU0422</v>
          </cell>
          <cell r="F1030" t="str">
            <v>Yes</v>
          </cell>
          <cell r="G1030" t="str">
            <v>928143_HAYMA_3G</v>
          </cell>
          <cell r="H1030" t="str">
            <v>Greenfield</v>
          </cell>
          <cell r="I1030">
            <v>86</v>
          </cell>
          <cell r="J1030" t="str">
            <v>Indoor</v>
          </cell>
          <cell r="K1030">
            <v>19.956600000000002</v>
          </cell>
          <cell r="L1030">
            <v>56.285200000000003</v>
          </cell>
          <cell r="M1030" t="str">
            <v>WUSTA</v>
          </cell>
          <cell r="N1030" t="str">
            <v>HAYMA</v>
          </cell>
          <cell r="O1030" t="str">
            <v>Haima</v>
          </cell>
        </row>
        <row r="1031">
          <cell r="D1031" t="str">
            <v>W0035</v>
          </cell>
          <cell r="E1031" t="str">
            <v>OMWU0069</v>
          </cell>
          <cell r="F1031" t="str">
            <v>No</v>
          </cell>
          <cell r="G1031" t="str">
            <v>931113_MUKHAIZNA_3G</v>
          </cell>
          <cell r="H1031" t="str">
            <v>Greenfield</v>
          </cell>
          <cell r="I1031">
            <v>80</v>
          </cell>
          <cell r="J1031" t="str">
            <v>Indoor</v>
          </cell>
          <cell r="K1031">
            <v>19.360948</v>
          </cell>
          <cell r="L1031">
            <v>56.456254999999999</v>
          </cell>
          <cell r="M1031" t="str">
            <v>WUSTA</v>
          </cell>
          <cell r="N1031" t="str">
            <v>AL JAZIR</v>
          </cell>
          <cell r="O1031" t="str">
            <v>Mukhaizna</v>
          </cell>
        </row>
        <row r="1032">
          <cell r="D1032" t="str">
            <v>W0034</v>
          </cell>
          <cell r="E1032" t="str">
            <v>OMWU2251</v>
          </cell>
          <cell r="F1032" t="str">
            <v>No</v>
          </cell>
          <cell r="G1032" t="str">
            <v>931283_MUKHAIZNA2_3G</v>
          </cell>
          <cell r="H1032" t="str">
            <v>Greenfield</v>
          </cell>
          <cell r="I1032">
            <v>15</v>
          </cell>
          <cell r="J1032" t="str">
            <v>Indoor</v>
          </cell>
          <cell r="K1032">
            <v>19.35821</v>
          </cell>
          <cell r="L1032">
            <v>56.456631000000002</v>
          </cell>
          <cell r="M1032" t="str">
            <v>WUSTA</v>
          </cell>
          <cell r="N1032" t="str">
            <v>AL JAZIR</v>
          </cell>
          <cell r="O1032" t="str">
            <v>Mukhaizna</v>
          </cell>
        </row>
        <row r="1033">
          <cell r="D1033" t="str">
            <v>W0036</v>
          </cell>
          <cell r="E1033" t="str">
            <v>OMWU1502</v>
          </cell>
          <cell r="F1033" t="str">
            <v>No</v>
          </cell>
          <cell r="G1033" t="str">
            <v>931293_MUKHAIZNA3_3G</v>
          </cell>
          <cell r="H1033" t="str">
            <v>Greenfield</v>
          </cell>
          <cell r="I1033">
            <v>15</v>
          </cell>
          <cell r="J1033" t="str">
            <v>Indoor</v>
          </cell>
          <cell r="K1033">
            <v>19.367750000000001</v>
          </cell>
          <cell r="L1033">
            <v>56.450221999999997</v>
          </cell>
          <cell r="M1033" t="str">
            <v>WUSTA</v>
          </cell>
          <cell r="N1033" t="str">
            <v>AL JAZIR</v>
          </cell>
          <cell r="O1033" t="str">
            <v>Mukhaizna</v>
          </cell>
        </row>
        <row r="1034">
          <cell r="D1034" t="str">
            <v>W0040</v>
          </cell>
          <cell r="E1034" t="str">
            <v>OMWU1143</v>
          </cell>
          <cell r="F1034" t="str">
            <v>No</v>
          </cell>
          <cell r="G1034" t="str">
            <v>931963_ABUMOMDABY</v>
          </cell>
          <cell r="H1034" t="str">
            <v>Greenfield</v>
          </cell>
          <cell r="I1034">
            <v>60</v>
          </cell>
          <cell r="J1034" t="str">
            <v>Indoor</v>
          </cell>
          <cell r="K1034">
            <v>19.813555999999998</v>
          </cell>
          <cell r="L1034">
            <v>56.684849999999997</v>
          </cell>
          <cell r="M1034" t="str">
            <v>WUSTA</v>
          </cell>
          <cell r="N1034" t="str">
            <v>HAYMA</v>
          </cell>
          <cell r="O1034" t="str">
            <v>Abumudhabi</v>
          </cell>
        </row>
        <row r="1035">
          <cell r="D1035" t="str">
            <v>W0038</v>
          </cell>
          <cell r="E1035" t="str">
            <v>OMWU2252</v>
          </cell>
          <cell r="F1035" t="str">
            <v>No</v>
          </cell>
          <cell r="G1035" t="str">
            <v>931983_AL_AJAYEZ</v>
          </cell>
          <cell r="H1035" t="str">
            <v>Greenfield</v>
          </cell>
          <cell r="I1035">
            <v>60</v>
          </cell>
          <cell r="J1035" t="str">
            <v>Indoor</v>
          </cell>
          <cell r="K1035">
            <v>19.55076</v>
          </cell>
          <cell r="L1035">
            <v>57.189504999999997</v>
          </cell>
          <cell r="M1035" t="str">
            <v>WUSTA</v>
          </cell>
          <cell r="N1035" t="str">
            <v>HAYMA</v>
          </cell>
          <cell r="O1035" t="str">
            <v>Ajayez</v>
          </cell>
        </row>
        <row r="1036">
          <cell r="D1036" t="str">
            <v>W0047</v>
          </cell>
          <cell r="E1036" t="str">
            <v>OMWU2994</v>
          </cell>
          <cell r="F1036" t="str">
            <v>No</v>
          </cell>
          <cell r="G1036" t="str">
            <v>938583_ZOALIYAH</v>
          </cell>
          <cell r="H1036" t="str">
            <v>Greenfield</v>
          </cell>
          <cell r="I1036">
            <v>60</v>
          </cell>
          <cell r="J1036" t="str">
            <v>Indoor</v>
          </cell>
          <cell r="K1036" t="str">
            <v>20.421000</v>
          </cell>
          <cell r="L1036" t="str">
            <v>55.872470</v>
          </cell>
          <cell r="M1036" t="str">
            <v>WUSTA</v>
          </cell>
          <cell r="N1036" t="str">
            <v>HAYMA</v>
          </cell>
          <cell r="O1036" t="str">
            <v>Zoliyah</v>
          </cell>
        </row>
        <row r="1037">
          <cell r="D1037" t="str">
            <v>W0042</v>
          </cell>
          <cell r="E1037" t="str">
            <v>OMWU1877</v>
          </cell>
          <cell r="F1037" t="str">
            <v>No</v>
          </cell>
          <cell r="G1037" t="str">
            <v>941423_JALOONI</v>
          </cell>
          <cell r="H1037" t="str">
            <v>Greenfield</v>
          </cell>
          <cell r="I1037">
            <v>70</v>
          </cell>
          <cell r="J1037" t="str">
            <v>Indoor</v>
          </cell>
          <cell r="K1037">
            <v>19.946178</v>
          </cell>
          <cell r="L1037">
            <v>57.104716000000003</v>
          </cell>
          <cell r="M1037" t="str">
            <v>WUSTA</v>
          </cell>
          <cell r="N1037" t="str">
            <v>HAYMA</v>
          </cell>
          <cell r="O1037" t="str">
            <v>Jalooni</v>
          </cell>
        </row>
        <row r="1038">
          <cell r="D1038" t="str">
            <v>W0037</v>
          </cell>
          <cell r="E1038" t="str">
            <v>OMWU2585</v>
          </cell>
          <cell r="F1038" t="str">
            <v>No</v>
          </cell>
          <cell r="G1038" t="str">
            <v>942433_OXY_AP6</v>
          </cell>
          <cell r="H1038" t="str">
            <v>Greenfield</v>
          </cell>
          <cell r="I1038">
            <v>50</v>
          </cell>
          <cell r="J1038" t="str">
            <v>Indoor</v>
          </cell>
          <cell r="K1038">
            <v>19.406970000000001</v>
          </cell>
          <cell r="L1038">
            <v>56.471440000000001</v>
          </cell>
          <cell r="M1038" t="str">
            <v>WUSTA</v>
          </cell>
          <cell r="N1038" t="str">
            <v>AL JAZIR</v>
          </cell>
          <cell r="O1038" t="str">
            <v>Mukhaizna</v>
          </cell>
        </row>
        <row r="1039">
          <cell r="D1039" t="str">
            <v>W0009</v>
          </cell>
          <cell r="E1039" t="str">
            <v>OMWU2586</v>
          </cell>
          <cell r="F1039" t="str">
            <v>No</v>
          </cell>
          <cell r="G1039" t="str">
            <v>942443_OXY_AP3</v>
          </cell>
          <cell r="H1039" t="str">
            <v>Greenfield</v>
          </cell>
          <cell r="I1039">
            <v>50</v>
          </cell>
          <cell r="J1039" t="str">
            <v>Indoor</v>
          </cell>
          <cell r="K1039">
            <v>19.35407</v>
          </cell>
          <cell r="L1039">
            <v>56.490920000000003</v>
          </cell>
          <cell r="M1039" t="str">
            <v>WUSTA</v>
          </cell>
          <cell r="N1039" t="str">
            <v>AL JAZIR</v>
          </cell>
          <cell r="O1039" t="str">
            <v>Mukhaizna</v>
          </cell>
        </row>
        <row r="1040">
          <cell r="D1040" t="str">
            <v>W0046</v>
          </cell>
          <cell r="E1040" t="str">
            <v>OMWU2254</v>
          </cell>
          <cell r="F1040" t="str">
            <v>No</v>
          </cell>
          <cell r="G1040" t="str">
            <v>951593_HASAN_CAMP_ZOLIYA</v>
          </cell>
          <cell r="H1040" t="str">
            <v>Greenfield</v>
          </cell>
          <cell r="I1040">
            <v>40</v>
          </cell>
          <cell r="J1040" t="str">
            <v>Indoor</v>
          </cell>
          <cell r="K1040">
            <v>20.37904</v>
          </cell>
          <cell r="L1040">
            <v>55.935490000000001</v>
          </cell>
          <cell r="M1040" t="str">
            <v>WUSTA</v>
          </cell>
          <cell r="N1040" t="str">
            <v>HAYMA</v>
          </cell>
          <cell r="O1040" t="str">
            <v>Zoliyah</v>
          </cell>
        </row>
        <row r="1041">
          <cell r="D1041" t="str">
            <v>W0404</v>
          </cell>
          <cell r="E1041" t="str">
            <v>OMWU1878</v>
          </cell>
          <cell r="F1041" t="str">
            <v>No</v>
          </cell>
          <cell r="G1041" t="str">
            <v>AbuMudabi rd</v>
          </cell>
          <cell r="H1041" t="str">
            <v>Greenfield</v>
          </cell>
          <cell r="I1041">
            <v>42</v>
          </cell>
          <cell r="J1041" t="str">
            <v>Indoor</v>
          </cell>
          <cell r="K1041">
            <v>19.929639999999999</v>
          </cell>
          <cell r="L1041">
            <v>56.547043000000002</v>
          </cell>
          <cell r="M1041" t="str">
            <v>WUSTA</v>
          </cell>
          <cell r="N1041" t="str">
            <v>HAYMA</v>
          </cell>
          <cell r="O1041" t="str">
            <v>Haima</v>
          </cell>
        </row>
        <row r="1042">
          <cell r="D1042" t="str">
            <v>W0413</v>
          </cell>
          <cell r="E1042" t="str">
            <v>OMWU2587</v>
          </cell>
          <cell r="F1042" t="str">
            <v>No</v>
          </cell>
          <cell r="G1042" t="str">
            <v>AJAYEZ_REP</v>
          </cell>
          <cell r="H1042" t="str">
            <v>Greenfield</v>
          </cell>
          <cell r="I1042">
            <v>45</v>
          </cell>
          <cell r="J1042" t="str">
            <v>Indoor</v>
          </cell>
          <cell r="K1042">
            <v>19.653600000000001</v>
          </cell>
          <cell r="L1042">
            <v>56.923900000000003</v>
          </cell>
          <cell r="M1042" t="str">
            <v>WUSTA</v>
          </cell>
          <cell r="N1042" t="str">
            <v>HAYMA</v>
          </cell>
          <cell r="O1042" t="str">
            <v>Ajayez</v>
          </cell>
        </row>
        <row r="1043">
          <cell r="D1043" t="str">
            <v>W0405</v>
          </cell>
          <cell r="E1043" t="str">
            <v>OMWU0768</v>
          </cell>
          <cell r="F1043" t="str">
            <v>No</v>
          </cell>
          <cell r="G1043" t="str">
            <v>BAHJA_JUNCTION</v>
          </cell>
          <cell r="H1043" t="str">
            <v>Greenfield</v>
          </cell>
          <cell r="I1043">
            <v>60</v>
          </cell>
          <cell r="J1043" t="str">
            <v>Indoor</v>
          </cell>
          <cell r="K1043">
            <v>19.846933</v>
          </cell>
          <cell r="L1043">
            <v>56.160693000000002</v>
          </cell>
          <cell r="M1043" t="str">
            <v>WUSTA</v>
          </cell>
          <cell r="N1043" t="str">
            <v>HAYMA</v>
          </cell>
          <cell r="O1043" t="str">
            <v>Haima</v>
          </cell>
        </row>
        <row r="1044">
          <cell r="D1044" t="str">
            <v>W0444</v>
          </cell>
          <cell r="E1044" t="str">
            <v>OMWU0784</v>
          </cell>
          <cell r="F1044" t="str">
            <v>No</v>
          </cell>
          <cell r="G1044" t="str">
            <v>HAIMA2</v>
          </cell>
          <cell r="H1044" t="str">
            <v>Greenfield</v>
          </cell>
          <cell r="I1044">
            <v>25</v>
          </cell>
          <cell r="J1044" t="str">
            <v>Indoor</v>
          </cell>
          <cell r="K1044">
            <v>19.944645000000001</v>
          </cell>
          <cell r="L1044">
            <v>56.284965</v>
          </cell>
          <cell r="M1044" t="str">
            <v>WUSTA</v>
          </cell>
          <cell r="N1044" t="str">
            <v>HAYMA</v>
          </cell>
          <cell r="O1044" t="str">
            <v>Haima</v>
          </cell>
        </row>
        <row r="1045">
          <cell r="D1045" t="str">
            <v>W0419</v>
          </cell>
          <cell r="E1045" t="str">
            <v>OMWU1514</v>
          </cell>
          <cell r="F1045" t="str">
            <v>No</v>
          </cell>
          <cell r="G1045" t="str">
            <v>LD12</v>
          </cell>
          <cell r="H1045" t="str">
            <v>Greenfield</v>
          </cell>
          <cell r="I1045">
            <v>70</v>
          </cell>
          <cell r="J1045" t="str">
            <v>Indoor</v>
          </cell>
          <cell r="K1045">
            <v>19.619596999999999</v>
          </cell>
          <cell r="L1045">
            <v>55.759703000000002</v>
          </cell>
          <cell r="M1045" t="str">
            <v>WUSTA</v>
          </cell>
          <cell r="N1045" t="str">
            <v>HAYMA</v>
          </cell>
          <cell r="O1045" t="str">
            <v>Haima</v>
          </cell>
        </row>
        <row r="1046">
          <cell r="D1046" t="str">
            <v>W0420</v>
          </cell>
          <cell r="E1046" t="str">
            <v>OMWU0084</v>
          </cell>
          <cell r="F1046" t="str">
            <v>No</v>
          </cell>
          <cell r="G1046" t="str">
            <v>LD13</v>
          </cell>
          <cell r="H1046" t="str">
            <v>Greenfield</v>
          </cell>
          <cell r="I1046">
            <v>70</v>
          </cell>
          <cell r="J1046" t="str">
            <v>Indoor</v>
          </cell>
          <cell r="K1046">
            <v>19.723399000000001</v>
          </cell>
          <cell r="L1046">
            <v>56.026673000000002</v>
          </cell>
          <cell r="M1046" t="str">
            <v>WUSTA</v>
          </cell>
          <cell r="N1046" t="str">
            <v>HAYMA</v>
          </cell>
          <cell r="O1046" t="str">
            <v>Haima</v>
          </cell>
        </row>
        <row r="1047">
          <cell r="D1047" t="str">
            <v>W0406</v>
          </cell>
          <cell r="E1047" t="str">
            <v>OMWU1515</v>
          </cell>
          <cell r="F1047" t="str">
            <v>No</v>
          </cell>
          <cell r="G1047" t="str">
            <v>LD15</v>
          </cell>
          <cell r="H1047" t="str">
            <v>Greenfield</v>
          </cell>
          <cell r="I1047">
            <v>70</v>
          </cell>
          <cell r="J1047" t="str">
            <v>Indoor</v>
          </cell>
          <cell r="K1047">
            <v>20.121700000000001</v>
          </cell>
          <cell r="L1047">
            <v>56.491120000000002</v>
          </cell>
          <cell r="M1047" t="str">
            <v>WUSTA</v>
          </cell>
          <cell r="N1047" t="str">
            <v>HAYMA</v>
          </cell>
          <cell r="O1047" t="str">
            <v>Haima</v>
          </cell>
        </row>
        <row r="1048">
          <cell r="D1048" t="str">
            <v>W0421</v>
          </cell>
          <cell r="E1048" t="str">
            <v>OMWU0785</v>
          </cell>
          <cell r="F1048" t="str">
            <v>No</v>
          </cell>
          <cell r="G1048" t="str">
            <v>LD16</v>
          </cell>
          <cell r="H1048" t="str">
            <v>Greenfield</v>
          </cell>
          <cell r="I1048">
            <v>70</v>
          </cell>
          <cell r="J1048" t="str">
            <v>Indoor</v>
          </cell>
          <cell r="K1048">
            <v>20.38428</v>
          </cell>
          <cell r="L1048">
            <v>56.675803999999999</v>
          </cell>
          <cell r="M1048" t="str">
            <v>WUSTA</v>
          </cell>
          <cell r="N1048" t="str">
            <v>HAYMA</v>
          </cell>
          <cell r="O1048" t="str">
            <v>Haima</v>
          </cell>
        </row>
        <row r="1049">
          <cell r="D1049" t="str">
            <v>W0422</v>
          </cell>
          <cell r="E1049" t="str">
            <v>OMWU2603</v>
          </cell>
          <cell r="F1049" t="str">
            <v>No</v>
          </cell>
          <cell r="G1049" t="str">
            <v>LD17</v>
          </cell>
          <cell r="H1049" t="str">
            <v>Greenfield</v>
          </cell>
          <cell r="I1049">
            <v>70</v>
          </cell>
          <cell r="J1049" t="str">
            <v>Indoor</v>
          </cell>
          <cell r="K1049">
            <v>20.551417000000001</v>
          </cell>
          <cell r="L1049">
            <v>56.923915999999998</v>
          </cell>
          <cell r="M1049" t="str">
            <v>WUSTA</v>
          </cell>
          <cell r="N1049" t="str">
            <v>HAYMA</v>
          </cell>
          <cell r="O1049" t="str">
            <v>Haima</v>
          </cell>
        </row>
        <row r="1050">
          <cell r="D1050" t="str">
            <v>W0423</v>
          </cell>
          <cell r="E1050" t="str">
            <v>OMWU2266</v>
          </cell>
          <cell r="F1050" t="str">
            <v>No</v>
          </cell>
          <cell r="G1050" t="str">
            <v>LD18</v>
          </cell>
          <cell r="H1050" t="str">
            <v>Greenfield</v>
          </cell>
          <cell r="I1050">
            <v>74</v>
          </cell>
          <cell r="J1050" t="str">
            <v>Indoor</v>
          </cell>
          <cell r="K1050">
            <v>20.793633329999999</v>
          </cell>
          <cell r="L1050">
            <v>57.116116669999997</v>
          </cell>
          <cell r="M1050" t="str">
            <v>WUSTA</v>
          </cell>
          <cell r="N1050" t="str">
            <v>HAYMA</v>
          </cell>
          <cell r="O1050" t="str">
            <v>Hayma</v>
          </cell>
        </row>
        <row r="1051">
          <cell r="D1051" t="str">
            <v>W0407</v>
          </cell>
          <cell r="E1051" t="str">
            <v>OMWU0085</v>
          </cell>
          <cell r="F1051" t="str">
            <v>No</v>
          </cell>
          <cell r="G1051" t="str">
            <v>LD19</v>
          </cell>
          <cell r="H1051" t="str">
            <v>Greenfield</v>
          </cell>
          <cell r="I1051">
            <v>70</v>
          </cell>
          <cell r="J1051" t="str">
            <v>Indoor</v>
          </cell>
          <cell r="K1051">
            <v>21.1113</v>
          </cell>
          <cell r="L1051">
            <v>57.188000000000002</v>
          </cell>
          <cell r="M1051" t="str">
            <v>WUSTA</v>
          </cell>
          <cell r="N1051" t="str">
            <v>HAYMA</v>
          </cell>
          <cell r="O1051" t="str">
            <v>Haima</v>
          </cell>
        </row>
        <row r="1052">
          <cell r="D1052" t="str">
            <v>W0409</v>
          </cell>
          <cell r="E1052" t="str">
            <v>OMWU2267</v>
          </cell>
          <cell r="F1052" t="str">
            <v>No</v>
          </cell>
          <cell r="G1052" t="str">
            <v>MUKHAIZNA_SOUTH</v>
          </cell>
          <cell r="H1052" t="str">
            <v>Greenfield</v>
          </cell>
          <cell r="I1052">
            <v>40</v>
          </cell>
          <cell r="J1052" t="str">
            <v>Indoor</v>
          </cell>
          <cell r="K1052">
            <v>19.256729</v>
          </cell>
          <cell r="L1052">
            <v>56.456710999999999</v>
          </cell>
          <cell r="M1052" t="str">
            <v>WUSTA</v>
          </cell>
          <cell r="N1052" t="str">
            <v>AL JAZIR</v>
          </cell>
          <cell r="O1052" t="str">
            <v>Mukhaizna</v>
          </cell>
        </row>
        <row r="1053">
          <cell r="D1053" t="str">
            <v>W0417</v>
          </cell>
          <cell r="E1053" t="str">
            <v>OMWU0787</v>
          </cell>
          <cell r="F1053" t="str">
            <v>No</v>
          </cell>
          <cell r="G1053" t="str">
            <v>SALALAH_RD_3</v>
          </cell>
          <cell r="H1053" t="str">
            <v>Greenfield</v>
          </cell>
          <cell r="I1053">
            <v>40</v>
          </cell>
          <cell r="J1053" t="str">
            <v>Indoor</v>
          </cell>
          <cell r="K1053">
            <v>20.239799999999999</v>
          </cell>
          <cell r="L1053">
            <v>56.573500000000003</v>
          </cell>
          <cell r="M1053" t="str">
            <v>WUSTA</v>
          </cell>
          <cell r="N1053" t="str">
            <v>HAYMA</v>
          </cell>
          <cell r="O1053" t="str">
            <v>Haima</v>
          </cell>
        </row>
        <row r="1054">
          <cell r="D1054" t="str">
            <v>W0429</v>
          </cell>
          <cell r="E1054" t="str">
            <v>OMWU2604</v>
          </cell>
          <cell r="F1054" t="str">
            <v>No</v>
          </cell>
          <cell r="G1054" t="str">
            <v>Zooliyah_Repeater</v>
          </cell>
          <cell r="H1054" t="str">
            <v>Greenfield</v>
          </cell>
          <cell r="I1054">
            <v>40</v>
          </cell>
          <cell r="J1054" t="str">
            <v>Indoor</v>
          </cell>
          <cell r="K1054">
            <v>20.178100000000001</v>
          </cell>
          <cell r="L1054">
            <v>55.956499999999998</v>
          </cell>
          <cell r="M1054" t="str">
            <v>WUSTA</v>
          </cell>
          <cell r="N1054" t="str">
            <v>HAYMA</v>
          </cell>
          <cell r="O1054" t="str">
            <v>Zoliyah</v>
          </cell>
        </row>
        <row r="1055">
          <cell r="D1055" t="str">
            <v>B0424</v>
          </cell>
          <cell r="E1055" t="str">
            <v>OMBN2906</v>
          </cell>
          <cell r="F1055" t="str">
            <v>No</v>
          </cell>
          <cell r="G1055" t="str">
            <v>023630_13_KhatmatMalaha</v>
          </cell>
          <cell r="H1055" t="str">
            <v>Rooftop</v>
          </cell>
          <cell r="I1055">
            <v>4</v>
          </cell>
          <cell r="J1055" t="str">
            <v>Indoor</v>
          </cell>
          <cell r="K1055" t="str">
            <v>24.9745207</v>
          </cell>
          <cell r="L1055" t="str">
            <v>56.3651744</v>
          </cell>
          <cell r="M1055" t="str">
            <v>AL BATINAH NORTH</v>
          </cell>
          <cell r="N1055" t="str">
            <v>SHINAS</v>
          </cell>
          <cell r="O1055" t="str">
            <v>Khatmat</v>
          </cell>
        </row>
        <row r="1056">
          <cell r="D1056" t="str">
            <v>B0024</v>
          </cell>
          <cell r="E1056" t="str">
            <v>OMBN0086</v>
          </cell>
          <cell r="F1056" t="str">
            <v>Yes</v>
          </cell>
          <cell r="G1056" t="str">
            <v>ABUBAQARA_3G@Abubaqara_GU</v>
          </cell>
          <cell r="H1056" t="str">
            <v>Greenfield</v>
          </cell>
          <cell r="I1056">
            <v>40</v>
          </cell>
          <cell r="J1056" t="str">
            <v>Indoor</v>
          </cell>
          <cell r="K1056">
            <v>24.870100000000001</v>
          </cell>
          <cell r="L1056">
            <v>56.3872</v>
          </cell>
          <cell r="M1056" t="str">
            <v>AL BATINAH NORTH</v>
          </cell>
          <cell r="N1056" t="str">
            <v>SHINAS</v>
          </cell>
          <cell r="O1056" t="str">
            <v>Shinas</v>
          </cell>
        </row>
        <row r="1057">
          <cell r="D1057" t="str">
            <v>B0209</v>
          </cell>
          <cell r="E1057" t="str">
            <v>OMBN1516</v>
          </cell>
          <cell r="F1057" t="str">
            <v>No</v>
          </cell>
          <cell r="G1057" t="str">
            <v>Abubaqarah2_3G@Abubaqarah2_GU</v>
          </cell>
          <cell r="H1057" t="str">
            <v>Greenfield</v>
          </cell>
          <cell r="I1057">
            <v>30</v>
          </cell>
          <cell r="J1057" t="str">
            <v>Indoor</v>
          </cell>
          <cell r="K1057">
            <v>24.8872</v>
          </cell>
          <cell r="L1057">
            <v>56.388660000000002</v>
          </cell>
          <cell r="M1057" t="str">
            <v>AL BATINAH NORTH</v>
          </cell>
          <cell r="N1057" t="str">
            <v>SHINAS</v>
          </cell>
          <cell r="O1057" t="str">
            <v>Abu Baqarah</v>
          </cell>
        </row>
        <row r="1058">
          <cell r="D1058" t="str">
            <v>B0201</v>
          </cell>
          <cell r="E1058" t="str">
            <v>OMBN2605</v>
          </cell>
          <cell r="F1058" t="str">
            <v>No</v>
          </cell>
          <cell r="G1058" t="str">
            <v>Ajeeb_3G</v>
          </cell>
          <cell r="H1058" t="str">
            <v>Greenfield</v>
          </cell>
          <cell r="I1058">
            <v>20.5</v>
          </cell>
          <cell r="J1058" t="str">
            <v>Indoor</v>
          </cell>
          <cell r="K1058">
            <v>24.77346</v>
          </cell>
          <cell r="L1058">
            <v>56.288620000000002</v>
          </cell>
          <cell r="M1058" t="str">
            <v>AL BATINAH NORTH</v>
          </cell>
          <cell r="N1058" t="str">
            <v>SHINAS</v>
          </cell>
          <cell r="O1058" t="str">
            <v>Ajib</v>
          </cell>
        </row>
        <row r="1059">
          <cell r="D1059" t="str">
            <v>B0196</v>
          </cell>
          <cell r="E1059" t="str">
            <v>OMBN0087</v>
          </cell>
          <cell r="F1059" t="str">
            <v>No</v>
          </cell>
          <cell r="G1059" t="str">
            <v>AlFarfarh_3G@AlFarfarh_GU</v>
          </cell>
          <cell r="H1059" t="str">
            <v>Greenfield</v>
          </cell>
          <cell r="I1059">
            <v>29</v>
          </cell>
          <cell r="J1059" t="str">
            <v>Indoor</v>
          </cell>
          <cell r="K1059">
            <v>24.70825</v>
          </cell>
          <cell r="L1059">
            <v>56.459936999999996</v>
          </cell>
          <cell r="M1059" t="str">
            <v>AL BATINAH NORTH</v>
          </cell>
          <cell r="N1059" t="str">
            <v>SHINAS</v>
          </cell>
          <cell r="O1059" t="str">
            <v>Al Farfarah</v>
          </cell>
        </row>
        <row r="1060">
          <cell r="D1060" t="str">
            <v>B0198</v>
          </cell>
          <cell r="E1060" t="str">
            <v>OMBN1893</v>
          </cell>
          <cell r="F1060" t="str">
            <v>No</v>
          </cell>
          <cell r="G1060" t="str">
            <v>AlGawabi_3G@AlGawabi_GU</v>
          </cell>
          <cell r="H1060" t="str">
            <v>Greenfield</v>
          </cell>
          <cell r="I1060">
            <v>30</v>
          </cell>
          <cell r="J1060" t="str">
            <v>Indoor</v>
          </cell>
          <cell r="K1060">
            <v>24.731059999999999</v>
          </cell>
          <cell r="L1060">
            <v>56.454329999999999</v>
          </cell>
          <cell r="M1060" t="str">
            <v>AL BATINAH NORTH</v>
          </cell>
          <cell r="N1060" t="str">
            <v>SHINAS</v>
          </cell>
          <cell r="O1060" t="str">
            <v>Al Gawabi</v>
          </cell>
        </row>
        <row r="1061">
          <cell r="D1061" t="str">
            <v>B0202</v>
          </cell>
          <cell r="E1061" t="str">
            <v>OMBN1894</v>
          </cell>
          <cell r="F1061" t="str">
            <v>No</v>
          </cell>
          <cell r="G1061" t="str">
            <v>ALWADYAT_3G@AlWadyat_GU</v>
          </cell>
          <cell r="H1061" t="str">
            <v>Greenfield</v>
          </cell>
          <cell r="I1061">
            <v>29.2</v>
          </cell>
          <cell r="J1061" t="str">
            <v>Indoor</v>
          </cell>
          <cell r="K1061">
            <v>24.781611999999999</v>
          </cell>
          <cell r="L1061">
            <v>56.454813000000001</v>
          </cell>
          <cell r="M1061" t="str">
            <v>AL BATINAH NORTH</v>
          </cell>
          <cell r="N1061" t="str">
            <v>SHINAS</v>
          </cell>
          <cell r="O1061" t="str">
            <v>Al Wadyat</v>
          </cell>
        </row>
        <row r="1062">
          <cell r="D1062" t="str">
            <v>B0189</v>
          </cell>
          <cell r="E1062" t="str">
            <v>OMBN0788</v>
          </cell>
          <cell r="F1062" t="str">
            <v>No</v>
          </cell>
          <cell r="G1062" t="str">
            <v>ASRARBANISAAD_3G@AsrarBaniSaad_GU</v>
          </cell>
          <cell r="H1062" t="str">
            <v>Greenfield</v>
          </cell>
          <cell r="I1062">
            <v>29</v>
          </cell>
          <cell r="J1062" t="str">
            <v>Indoor</v>
          </cell>
          <cell r="K1062">
            <v>24.6052</v>
          </cell>
          <cell r="L1062">
            <v>56.542940000000002</v>
          </cell>
          <cell r="M1062" t="str">
            <v>AL BATINAH NORTH</v>
          </cell>
          <cell r="N1062" t="str">
            <v>SHINAS</v>
          </cell>
          <cell r="O1062" t="str">
            <v>Dawanji</v>
          </cell>
        </row>
        <row r="1063">
          <cell r="D1063" t="str">
            <v>B0023</v>
          </cell>
          <cell r="E1063" t="str">
            <v>OMBN0789</v>
          </cell>
          <cell r="F1063" t="str">
            <v>No</v>
          </cell>
          <cell r="G1063" t="str">
            <v xml:space="preserve">ASWAD_3G  </v>
          </cell>
          <cell r="H1063" t="str">
            <v>Greenfield</v>
          </cell>
          <cell r="I1063">
            <v>30</v>
          </cell>
          <cell r="J1063" t="str">
            <v>Indoor</v>
          </cell>
          <cell r="K1063">
            <v>24.868079999999999</v>
          </cell>
          <cell r="L1063">
            <v>56.326808999999997</v>
          </cell>
          <cell r="M1063" t="str">
            <v>AL BATINAH NORTH</v>
          </cell>
          <cell r="N1063" t="str">
            <v>SHINAS</v>
          </cell>
          <cell r="O1063" t="str">
            <v>Aswad</v>
          </cell>
        </row>
        <row r="1064">
          <cell r="D1064" t="str">
            <v>B0188</v>
          </cell>
          <cell r="E1064" t="str">
            <v>OMBN2606</v>
          </cell>
          <cell r="F1064" t="str">
            <v>No</v>
          </cell>
          <cell r="G1064" t="str">
            <v>DAWANIJ_3G@Dawanij_GU</v>
          </cell>
          <cell r="H1064" t="str">
            <v>Greenfield</v>
          </cell>
          <cell r="I1064">
            <v>30</v>
          </cell>
          <cell r="J1064" t="str">
            <v>Indoor</v>
          </cell>
          <cell r="K1064">
            <v>24.578800000000001</v>
          </cell>
          <cell r="L1064">
            <v>56.543100000000003</v>
          </cell>
          <cell r="M1064" t="str">
            <v>AL BATINAH NORTH</v>
          </cell>
          <cell r="N1064" t="str">
            <v>LIWA</v>
          </cell>
          <cell r="O1064" t="str">
            <v>Dawanji</v>
          </cell>
        </row>
        <row r="1065">
          <cell r="D1065" t="str">
            <v>B0425</v>
          </cell>
          <cell r="E1065" t="str">
            <v>OMBN0089</v>
          </cell>
          <cell r="F1065" t="str">
            <v>No</v>
          </cell>
          <cell r="G1065" t="str">
            <v>Dubai Com 2</v>
          </cell>
          <cell r="H1065" t="str">
            <v>Greenfield</v>
          </cell>
          <cell r="I1065">
            <v>9</v>
          </cell>
          <cell r="J1065" t="str">
            <v>Outdoor</v>
          </cell>
          <cell r="K1065">
            <v>24.79006</v>
          </cell>
          <cell r="L1065">
            <v>56.279420000000002</v>
          </cell>
          <cell r="M1065" t="str">
            <v>AL BATINAH NORTH</v>
          </cell>
          <cell r="N1065" t="str">
            <v>SHINAS</v>
          </cell>
          <cell r="O1065" t="str">
            <v xml:space="preserve">AL-Wajaja Boarder </v>
          </cell>
        </row>
        <row r="1066">
          <cell r="D1066" t="str">
            <v>B0203</v>
          </cell>
          <cell r="E1066" t="str">
            <v>OMBN0790</v>
          </cell>
          <cell r="F1066" t="str">
            <v>No</v>
          </cell>
          <cell r="G1066" t="str">
            <v>Dubai_Com_1_3G</v>
          </cell>
          <cell r="H1066" t="str">
            <v>Greenfield</v>
          </cell>
          <cell r="I1066">
            <v>15</v>
          </cell>
          <cell r="J1066" t="str">
            <v>Indoor</v>
          </cell>
          <cell r="K1066">
            <v>24.786770000000001</v>
          </cell>
          <cell r="L1066">
            <v>56.292610000000003</v>
          </cell>
          <cell r="M1066" t="str">
            <v>AL BATINAH NORTH</v>
          </cell>
          <cell r="N1066" t="str">
            <v>SHINAS</v>
          </cell>
          <cell r="O1066" t="str">
            <v>Ajib</v>
          </cell>
        </row>
        <row r="1067">
          <cell r="D1067" t="str">
            <v>B0190</v>
          </cell>
          <cell r="E1067" t="str">
            <v>OMBN2607</v>
          </cell>
          <cell r="F1067" t="str">
            <v>No</v>
          </cell>
          <cell r="G1067" t="str">
            <v>DUWANIJ2_3G@Duwanij2_GU</v>
          </cell>
          <cell r="H1067" t="str">
            <v>Greenfield</v>
          </cell>
          <cell r="I1067">
            <v>29</v>
          </cell>
          <cell r="J1067" t="str">
            <v>Indoor</v>
          </cell>
          <cell r="K1067">
            <v>24.611467000000001</v>
          </cell>
          <cell r="L1067">
            <v>56.52243</v>
          </cell>
          <cell r="M1067" t="str">
            <v>AL BATINAH NORTH</v>
          </cell>
          <cell r="N1067" t="str">
            <v>SHINAS</v>
          </cell>
          <cell r="O1067" t="str">
            <v>Dawanji</v>
          </cell>
        </row>
        <row r="1068">
          <cell r="D1068" t="str">
            <v>B0207</v>
          </cell>
          <cell r="E1068" t="str">
            <v>OMBN0791</v>
          </cell>
          <cell r="F1068" t="str">
            <v>No</v>
          </cell>
          <cell r="G1068" t="str">
            <v>khadrawin_3G@khadrawin_GU</v>
          </cell>
          <cell r="H1068" t="str">
            <v>Greenfield</v>
          </cell>
          <cell r="I1068">
            <v>30</v>
          </cell>
          <cell r="J1068" t="str">
            <v>Indoor</v>
          </cell>
          <cell r="K1068">
            <v>24.841069999999998</v>
          </cell>
          <cell r="L1068">
            <v>56.418489999999998</v>
          </cell>
          <cell r="M1068" t="str">
            <v>AL BATINAH NORTH</v>
          </cell>
          <cell r="N1068" t="str">
            <v>SHINAS</v>
          </cell>
          <cell r="O1068" t="str">
            <v>Khadrawin</v>
          </cell>
        </row>
        <row r="1069">
          <cell r="D1069" t="str">
            <v>B0208</v>
          </cell>
          <cell r="E1069" t="str">
            <v>OMBN1160</v>
          </cell>
          <cell r="F1069" t="str">
            <v>No</v>
          </cell>
          <cell r="G1069" t="str">
            <v>KhadraWin2_3G@KhadraWin2_GU</v>
          </cell>
          <cell r="H1069" t="str">
            <v>Greenfield</v>
          </cell>
          <cell r="I1069">
            <v>30.5</v>
          </cell>
          <cell r="J1069" t="str">
            <v>Indoor</v>
          </cell>
          <cell r="K1069">
            <v>24.851019000000001</v>
          </cell>
          <cell r="L1069">
            <v>56.406204000000002</v>
          </cell>
          <cell r="M1069" t="str">
            <v>AL BATINAH NORTH</v>
          </cell>
          <cell r="N1069" t="str">
            <v>SHINAS</v>
          </cell>
          <cell r="O1069" t="str">
            <v>Khadrawin</v>
          </cell>
        </row>
        <row r="1070">
          <cell r="D1070" t="str">
            <v>B0025</v>
          </cell>
          <cell r="E1070" t="str">
            <v>OMBN1517</v>
          </cell>
          <cell r="F1070" t="str">
            <v>Yes</v>
          </cell>
          <cell r="G1070" t="str">
            <v>KHATMAT_3G</v>
          </cell>
          <cell r="H1070" t="str">
            <v>Rooftop</v>
          </cell>
          <cell r="I1070">
            <v>4</v>
          </cell>
          <cell r="J1070" t="str">
            <v>Indoor</v>
          </cell>
          <cell r="K1070">
            <v>24.97344</v>
          </cell>
          <cell r="L1070">
            <v>56.363750000000003</v>
          </cell>
          <cell r="M1070" t="str">
            <v>AL BATINAH NORTH</v>
          </cell>
          <cell r="N1070" t="str">
            <v>SHINAS</v>
          </cell>
          <cell r="O1070" t="str">
            <v>Khatmat</v>
          </cell>
        </row>
        <row r="1071">
          <cell r="D1071" t="str">
            <v>B0200</v>
          </cell>
          <cell r="E1071" t="str">
            <v>OMBN2268</v>
          </cell>
          <cell r="F1071" t="str">
            <v>No</v>
          </cell>
          <cell r="G1071" t="str">
            <v>Omani_3G@Omani_GU</v>
          </cell>
          <cell r="H1071" t="str">
            <v>Greenfield</v>
          </cell>
          <cell r="I1071">
            <v>25</v>
          </cell>
          <cell r="J1071" t="str">
            <v>Indoor</v>
          </cell>
          <cell r="K1071">
            <v>24.758064999999998</v>
          </cell>
          <cell r="L1071">
            <v>56.457031999999998</v>
          </cell>
          <cell r="M1071" t="str">
            <v>AL BATINAH NORTH</v>
          </cell>
          <cell r="N1071" t="str">
            <v>SHINAS</v>
          </cell>
          <cell r="O1071" t="str">
            <v>Shinas</v>
          </cell>
        </row>
        <row r="1072">
          <cell r="D1072" t="str">
            <v>B0006</v>
          </cell>
          <cell r="E1072" t="str">
            <v>OMBN2269</v>
          </cell>
          <cell r="F1072" t="str">
            <v>Yes</v>
          </cell>
          <cell r="G1072" t="str">
            <v>Shinas_3G@Shinas_GU</v>
          </cell>
          <cell r="H1072" t="str">
            <v>Greenfield</v>
          </cell>
          <cell r="I1072">
            <v>45</v>
          </cell>
          <cell r="J1072" t="str">
            <v>Indoor</v>
          </cell>
          <cell r="K1072">
            <v>24.746616670000002</v>
          </cell>
          <cell r="L1072">
            <v>56.451700000000002</v>
          </cell>
          <cell r="M1072" t="str">
            <v>AL BATINAH NORTH</v>
          </cell>
          <cell r="N1072" t="str">
            <v>SHINAS</v>
          </cell>
          <cell r="O1072" t="str">
            <v>Shinas</v>
          </cell>
        </row>
        <row r="1073">
          <cell r="D1073" t="str">
            <v>B0199</v>
          </cell>
          <cell r="E1073" t="str">
            <v>OMBN1531</v>
          </cell>
          <cell r="F1073" t="str">
            <v>No</v>
          </cell>
          <cell r="G1073" t="str">
            <v>Shinas2_3G@Shinas2_GU</v>
          </cell>
          <cell r="H1073" t="str">
            <v>Rooftop</v>
          </cell>
          <cell r="I1073">
            <v>6</v>
          </cell>
          <cell r="J1073" t="str">
            <v>Indoor</v>
          </cell>
          <cell r="K1073">
            <v>24.74363</v>
          </cell>
          <cell r="L1073">
            <v>56.464210000000001</v>
          </cell>
          <cell r="M1073" t="str">
            <v>AL BATINAH NORTH</v>
          </cell>
          <cell r="N1073" t="str">
            <v>SHINAS</v>
          </cell>
          <cell r="O1073" t="str">
            <v>Shinas</v>
          </cell>
        </row>
        <row r="1074">
          <cell r="D1074" t="str">
            <v>B0192</v>
          </cell>
          <cell r="E1074" t="str">
            <v>OMBN0457</v>
          </cell>
          <cell r="F1074" t="str">
            <v>No</v>
          </cell>
          <cell r="G1074" t="str">
            <v>SUR_AL_ABRI_3G@SUR_AL_ABRI_3G</v>
          </cell>
          <cell r="H1074" t="str">
            <v>Rooftop</v>
          </cell>
          <cell r="I1074">
            <v>6</v>
          </cell>
          <cell r="J1074" t="str">
            <v>Indoor</v>
          </cell>
          <cell r="K1074">
            <v>24.6542469</v>
          </cell>
          <cell r="L1074">
            <v>56.501561199999998</v>
          </cell>
          <cell r="M1074" t="str">
            <v>AL BATINAH NORTH</v>
          </cell>
          <cell r="N1074" t="str">
            <v>SHINAS</v>
          </cell>
          <cell r="O1074" t="str">
            <v>Sur Al Mazari</v>
          </cell>
        </row>
        <row r="1075">
          <cell r="D1075" t="str">
            <v>B0194</v>
          </cell>
          <cell r="E1075" t="str">
            <v>OMBN0458</v>
          </cell>
          <cell r="F1075" t="str">
            <v>No</v>
          </cell>
          <cell r="G1075" t="str">
            <v>SURALMAZARI2_3G@SurAlMazari2_GU</v>
          </cell>
          <cell r="H1075" t="str">
            <v>Greenfield</v>
          </cell>
          <cell r="I1075">
            <v>30</v>
          </cell>
          <cell r="J1075" t="str">
            <v>Indoor</v>
          </cell>
          <cell r="K1075">
            <v>24.677178999999999</v>
          </cell>
          <cell r="L1075">
            <v>56.477074999999999</v>
          </cell>
          <cell r="M1075" t="str">
            <v>AL BATINAH NORTH</v>
          </cell>
          <cell r="N1075" t="str">
            <v>SHINAS</v>
          </cell>
          <cell r="O1075" t="str">
            <v>Sur Al Mazari</v>
          </cell>
        </row>
        <row r="1076">
          <cell r="D1076" t="str">
            <v>B0193</v>
          </cell>
          <cell r="E1076" t="str">
            <v>OMBN1905</v>
          </cell>
          <cell r="F1076" t="str">
            <v>No</v>
          </cell>
          <cell r="G1076" t="str">
            <v>SURBKHUZAYMA_3G@SurBKhuzayma_GU</v>
          </cell>
          <cell r="H1076" t="str">
            <v>Greenfield</v>
          </cell>
          <cell r="I1076">
            <v>30</v>
          </cell>
          <cell r="J1076" t="str">
            <v>Indoor</v>
          </cell>
          <cell r="K1076">
            <v>24.660499999999999</v>
          </cell>
          <cell r="L1076">
            <v>56.499949999999998</v>
          </cell>
          <cell r="M1076" t="str">
            <v>AL BATINAH NORTH</v>
          </cell>
          <cell r="N1076" t="str">
            <v>SHINAS</v>
          </cell>
          <cell r="O1076" t="str">
            <v>Sur Al Mazari</v>
          </cell>
        </row>
        <row r="1077">
          <cell r="D1077" t="str">
            <v>B0022</v>
          </cell>
          <cell r="E1077" t="str">
            <v>OMBN0101</v>
          </cell>
          <cell r="F1077" t="str">
            <v>Yes</v>
          </cell>
          <cell r="G1077" t="str">
            <v>SURMAZARIE_3G@SurMazarie_GU</v>
          </cell>
          <cell r="H1077" t="str">
            <v>Greenfield</v>
          </cell>
          <cell r="I1077">
            <v>40</v>
          </cell>
          <cell r="J1077" t="str">
            <v>Indoor</v>
          </cell>
          <cell r="K1077">
            <v>24.636500000000002</v>
          </cell>
          <cell r="L1077">
            <v>56.513100000000001</v>
          </cell>
          <cell r="M1077" t="str">
            <v>AL BATINAH NORTH</v>
          </cell>
          <cell r="N1077" t="str">
            <v>SHINAS</v>
          </cell>
          <cell r="O1077" t="str">
            <v>Sur Al Mazari</v>
          </cell>
        </row>
        <row r="1078">
          <cell r="D1078" t="str">
            <v>B0197</v>
          </cell>
          <cell r="E1078" t="str">
            <v>OMBN0807</v>
          </cell>
          <cell r="F1078" t="str">
            <v>No</v>
          </cell>
          <cell r="G1078" t="str">
            <v>WADI_FAIT_3G@WadiFait_GU</v>
          </cell>
          <cell r="H1078" t="str">
            <v>Greenfield</v>
          </cell>
          <cell r="I1078">
            <v>40</v>
          </cell>
          <cell r="J1078" t="str">
            <v>Indoor</v>
          </cell>
          <cell r="K1078">
            <v>24.714179999999999</v>
          </cell>
          <cell r="L1078">
            <v>56.325020000000002</v>
          </cell>
          <cell r="M1078" t="str">
            <v>AL BATINAH NORTH</v>
          </cell>
          <cell r="N1078" t="str">
            <v>SHINAS</v>
          </cell>
          <cell r="O1078" t="str">
            <v>Wadi Fait</v>
          </cell>
        </row>
        <row r="1079">
          <cell r="D1079" t="str">
            <v>S0034</v>
          </cell>
          <cell r="E1079" t="str">
            <v>OMSS0102</v>
          </cell>
          <cell r="F1079" t="str">
            <v>No</v>
          </cell>
          <cell r="G1079" t="str">
            <v>530093_Taybah</v>
          </cell>
          <cell r="H1079" t="str">
            <v>Greenfield</v>
          </cell>
          <cell r="I1079">
            <v>20</v>
          </cell>
          <cell r="J1079" t="str">
            <v>Indoor</v>
          </cell>
          <cell r="K1079">
            <v>22.01078</v>
          </cell>
          <cell r="L1079">
            <v>59.313699999999997</v>
          </cell>
          <cell r="M1079" t="str">
            <v>ASH SHARQIYAH SOUTH</v>
          </cell>
          <cell r="N1079" t="str">
            <v>JAALAN BANI BU ALI</v>
          </cell>
          <cell r="O1079" t="str">
            <v>Jaalan Bani Bu Ali</v>
          </cell>
        </row>
        <row r="1080">
          <cell r="D1080" t="str">
            <v>S0067</v>
          </cell>
          <cell r="E1080" t="str">
            <v>OMSS1907</v>
          </cell>
          <cell r="F1080" t="str">
            <v>No</v>
          </cell>
          <cell r="G1080" t="str">
            <v>531213_SHAENZI</v>
          </cell>
          <cell r="H1080" t="str">
            <v>Greenfield</v>
          </cell>
          <cell r="I1080">
            <v>50</v>
          </cell>
          <cell r="J1080" t="str">
            <v>Indoor</v>
          </cell>
          <cell r="K1080">
            <v>20.568390000000001</v>
          </cell>
          <cell r="L1080">
            <v>58.930889999999998</v>
          </cell>
          <cell r="M1080" t="str">
            <v>ASH SHARQIYAH SOUTH</v>
          </cell>
          <cell r="N1080" t="str">
            <v>MASIRAH</v>
          </cell>
          <cell r="O1080" t="str">
            <v>Masirah</v>
          </cell>
        </row>
        <row r="1081">
          <cell r="D1081" t="str">
            <v>S0003</v>
          </cell>
          <cell r="E1081" t="str">
            <v>OMSS0459</v>
          </cell>
          <cell r="F1081" t="str">
            <v>Yes</v>
          </cell>
          <cell r="G1081" t="str">
            <v>531273_MASIRAH_EXCH</v>
          </cell>
          <cell r="H1081" t="str">
            <v>Greenfield</v>
          </cell>
          <cell r="I1081">
            <v>60</v>
          </cell>
          <cell r="J1081" t="str">
            <v>Indoor</v>
          </cell>
          <cell r="K1081">
            <v>20.636559999999999</v>
          </cell>
          <cell r="L1081">
            <v>58.867750000000001</v>
          </cell>
          <cell r="M1081" t="str">
            <v>ASH SHARQIYAH SOUTH</v>
          </cell>
          <cell r="N1081" t="str">
            <v>MASIRAH</v>
          </cell>
          <cell r="O1081" t="str">
            <v>Masirah</v>
          </cell>
        </row>
        <row r="1082">
          <cell r="D1082" t="str">
            <v>S0072</v>
          </cell>
          <cell r="E1082" t="str">
            <v>OMSS2626</v>
          </cell>
          <cell r="F1082" t="str">
            <v>No</v>
          </cell>
          <cell r="G1082" t="str">
            <v>531603_MASIRAH_Bass</v>
          </cell>
          <cell r="H1082" t="str">
            <v>Rooftop</v>
          </cell>
          <cell r="I1082">
            <v>6</v>
          </cell>
          <cell r="J1082" t="str">
            <v>Indoor</v>
          </cell>
          <cell r="K1082">
            <v>20.661989999999999</v>
          </cell>
          <cell r="L1082">
            <v>58.888249999999999</v>
          </cell>
          <cell r="M1082" t="str">
            <v>ASH SHARQIYAH SOUTH</v>
          </cell>
          <cell r="N1082" t="str">
            <v>MASIRAH</v>
          </cell>
          <cell r="O1082" t="str">
            <v>Masirah</v>
          </cell>
        </row>
        <row r="1083">
          <cell r="D1083" t="str">
            <v>S0046</v>
          </cell>
          <cell r="E1083" t="str">
            <v>OMSS0460</v>
          </cell>
          <cell r="F1083" t="str">
            <v>No</v>
          </cell>
          <cell r="G1083" t="str">
            <v>531673_WADI_SAL</v>
          </cell>
          <cell r="H1083" t="str">
            <v>Greenfield</v>
          </cell>
          <cell r="I1083">
            <v>30.3</v>
          </cell>
          <cell r="J1083" t="str">
            <v>Indoor</v>
          </cell>
          <cell r="K1083">
            <v>22.103390000000001</v>
          </cell>
          <cell r="L1083">
            <v>59.60698</v>
          </cell>
          <cell r="M1083" t="str">
            <v>ASH SHARQIYAH SOUTH</v>
          </cell>
          <cell r="N1083" t="str">
            <v>JAALAN BANI BU ALI</v>
          </cell>
          <cell r="O1083" t="str">
            <v>Jaalan Bani Bu Ali</v>
          </cell>
        </row>
        <row r="1084">
          <cell r="D1084" t="str">
            <v>S0006</v>
          </cell>
          <cell r="E1084" t="str">
            <v>OMSS1165</v>
          </cell>
          <cell r="F1084" t="str">
            <v>No</v>
          </cell>
          <cell r="G1084" t="str">
            <v>533043_B_B_ALI</v>
          </cell>
          <cell r="H1084" t="str">
            <v>Greenfield</v>
          </cell>
          <cell r="I1084">
            <v>36</v>
          </cell>
          <cell r="J1084" t="str">
            <v>Indoor</v>
          </cell>
          <cell r="K1084">
            <v>22.026209999999999</v>
          </cell>
          <cell r="L1084">
            <v>59.339770000000001</v>
          </cell>
          <cell r="M1084" t="str">
            <v>ASH SHARQIYAH SOUTH</v>
          </cell>
          <cell r="N1084" t="str">
            <v>JAALAN BANI BU ALI</v>
          </cell>
          <cell r="O1084" t="str">
            <v>Jaalan Bani Bu Ali</v>
          </cell>
        </row>
        <row r="1085">
          <cell r="D1085" t="str">
            <v>S0040</v>
          </cell>
          <cell r="E1085" t="str">
            <v>OMSS1166</v>
          </cell>
          <cell r="F1085" t="str">
            <v>No</v>
          </cell>
          <cell r="G1085" t="str">
            <v>533053_JAWABI</v>
          </cell>
          <cell r="H1085" t="str">
            <v>Greenfield</v>
          </cell>
          <cell r="I1085">
            <v>60.4</v>
          </cell>
          <cell r="J1085" t="str">
            <v>Indoor</v>
          </cell>
          <cell r="K1085">
            <v>22.031700000000001</v>
          </cell>
          <cell r="L1085">
            <v>59.4848</v>
          </cell>
          <cell r="M1085" t="str">
            <v>ASH SHARQIYAH SOUTH</v>
          </cell>
          <cell r="N1085" t="str">
            <v>JAALAN BANI BU ALI</v>
          </cell>
          <cell r="O1085" t="str">
            <v>Jaalan Bani Bu Ali</v>
          </cell>
        </row>
        <row r="1086">
          <cell r="D1086" t="str">
            <v>S0035</v>
          </cell>
          <cell r="E1086" t="str">
            <v>OMSS1167</v>
          </cell>
          <cell r="F1086" t="str">
            <v>No</v>
          </cell>
          <cell r="G1086" t="str">
            <v>533193_JALAN_BUL</v>
          </cell>
          <cell r="H1086" t="str">
            <v>Rooftop</v>
          </cell>
          <cell r="I1086">
            <v>6</v>
          </cell>
          <cell r="J1086" t="str">
            <v>Indoor</v>
          </cell>
          <cell r="K1086">
            <v>22.016249999999999</v>
          </cell>
          <cell r="L1086">
            <v>59.328569999999999</v>
          </cell>
          <cell r="M1086" t="str">
            <v>ASH SHARQIYAH SOUTH</v>
          </cell>
          <cell r="N1086" t="str">
            <v>JAALAN BANI BU ALI</v>
          </cell>
          <cell r="O1086" t="str">
            <v>Jaalan Bani Bu Ali</v>
          </cell>
        </row>
        <row r="1087">
          <cell r="D1087" t="str">
            <v>S0037</v>
          </cell>
          <cell r="E1087" t="str">
            <v>OMSS0103</v>
          </cell>
          <cell r="F1087" t="str">
            <v>No</v>
          </cell>
          <cell r="G1087" t="str">
            <v>533363_SAIH_AL_ULAA</v>
          </cell>
          <cell r="H1087" t="str">
            <v>Greenfield</v>
          </cell>
          <cell r="I1087">
            <v>25</v>
          </cell>
          <cell r="J1087" t="str">
            <v>Indoor</v>
          </cell>
          <cell r="K1087">
            <v>22.017900000000001</v>
          </cell>
          <cell r="L1087">
            <v>59.365400000000001</v>
          </cell>
          <cell r="M1087" t="str">
            <v>ASH SHARQIYAH SOUTH</v>
          </cell>
          <cell r="N1087" t="str">
            <v>JAALAN BANI BU ALI</v>
          </cell>
          <cell r="O1087" t="str">
            <v>Jaalan Bani Bu Ali</v>
          </cell>
        </row>
        <row r="1088">
          <cell r="D1088" t="str">
            <v>S0005</v>
          </cell>
          <cell r="E1088" t="str">
            <v>OMSS1908</v>
          </cell>
          <cell r="F1088" t="str">
            <v>No</v>
          </cell>
          <cell r="G1088" t="str">
            <v>533373_AL_ASHKHARA</v>
          </cell>
          <cell r="H1088" t="str">
            <v>Greenfield</v>
          </cell>
          <cell r="I1088">
            <v>40</v>
          </cell>
          <cell r="J1088" t="str">
            <v>Indoor</v>
          </cell>
          <cell r="K1088">
            <v>21.853370000000002</v>
          </cell>
          <cell r="L1088">
            <v>59.563119999999998</v>
          </cell>
          <cell r="M1088" t="str">
            <v>ASH SHARQIYAH SOUTH</v>
          </cell>
          <cell r="N1088" t="str">
            <v>JAALAN BANI BU ALI</v>
          </cell>
          <cell r="O1088" t="str">
            <v>Ashkhara</v>
          </cell>
        </row>
        <row r="1089">
          <cell r="D1089" t="str">
            <v>S0033</v>
          </cell>
          <cell r="E1089" t="str">
            <v>OMSS1533</v>
          </cell>
          <cell r="F1089" t="str">
            <v>No</v>
          </cell>
          <cell r="G1089" t="str">
            <v>533473_BB_ALI_CITY</v>
          </cell>
          <cell r="H1089" t="str">
            <v>Greenfield</v>
          </cell>
          <cell r="I1089">
            <v>25</v>
          </cell>
          <cell r="J1089" t="str">
            <v>Indoor</v>
          </cell>
          <cell r="K1089">
            <v>22.007819999999999</v>
          </cell>
          <cell r="L1089">
            <v>59.326880000000003</v>
          </cell>
          <cell r="M1089" t="str">
            <v>ASH SHARQIYAH SOUTH</v>
          </cell>
          <cell r="N1089" t="str">
            <v>JAALAN BANI BU ALI</v>
          </cell>
          <cell r="O1089" t="str">
            <v>Jaalan Bani Bu Ali</v>
          </cell>
        </row>
        <row r="1090">
          <cell r="D1090" t="str">
            <v>S0051</v>
          </cell>
          <cell r="E1090" t="str">
            <v>OMSS1909</v>
          </cell>
          <cell r="F1090" t="str">
            <v>No</v>
          </cell>
          <cell r="G1090" t="str">
            <v>533643_BU_FSHAIGHAH</v>
          </cell>
          <cell r="H1090" t="str">
            <v>Greenfield</v>
          </cell>
          <cell r="I1090">
            <v>30</v>
          </cell>
          <cell r="J1090" t="str">
            <v>Indoor</v>
          </cell>
          <cell r="K1090">
            <v>22.251899999999999</v>
          </cell>
          <cell r="L1090">
            <v>59.640599999999999</v>
          </cell>
          <cell r="M1090" t="str">
            <v>ASH SHARQIYAH SOUTH</v>
          </cell>
          <cell r="N1090" t="str">
            <v>JAALAN BANI BU ALI</v>
          </cell>
          <cell r="O1090" t="str">
            <v>Jaalan Bani Bu Ali</v>
          </cell>
        </row>
        <row r="1091">
          <cell r="D1091" t="str">
            <v>S0029</v>
          </cell>
          <cell r="E1091" t="str">
            <v>OMSS2285</v>
          </cell>
          <cell r="F1091" t="str">
            <v>No</v>
          </cell>
          <cell r="G1091" t="str">
            <v>533693_ASHKHARA2</v>
          </cell>
          <cell r="H1091" t="str">
            <v>Greenfield</v>
          </cell>
          <cell r="I1091">
            <v>30</v>
          </cell>
          <cell r="J1091" t="str">
            <v>Indoor</v>
          </cell>
          <cell r="K1091">
            <v>21.843779999999999</v>
          </cell>
          <cell r="L1091">
            <v>59.572969999999998</v>
          </cell>
          <cell r="M1091" t="str">
            <v>ASH SHARQIYAH SOUTH</v>
          </cell>
          <cell r="N1091" t="str">
            <v>JAALAN BANI BU ALI</v>
          </cell>
          <cell r="O1091" t="str">
            <v>Ashkhara</v>
          </cell>
        </row>
        <row r="1092">
          <cell r="D1092" t="str">
            <v>S0038</v>
          </cell>
          <cell r="E1092" t="str">
            <v>OMSS2286</v>
          </cell>
          <cell r="F1092" t="str">
            <v>No</v>
          </cell>
          <cell r="G1092" t="str">
            <v>533733_JALAN_BUIL_2</v>
          </cell>
          <cell r="H1092" t="str">
            <v>Greenfield</v>
          </cell>
          <cell r="I1092">
            <v>22</v>
          </cell>
          <cell r="J1092" t="str">
            <v>Indoor</v>
          </cell>
          <cell r="K1092">
            <v>22.01867</v>
          </cell>
          <cell r="L1092">
            <v>59.332790000000003</v>
          </cell>
          <cell r="M1092" t="str">
            <v>ASH SHARQIYAH SOUTH</v>
          </cell>
          <cell r="N1092" t="str">
            <v>JAALAN BANI BU ALI</v>
          </cell>
          <cell r="O1092" t="str">
            <v>Jaalan Bani Bu Ali</v>
          </cell>
        </row>
        <row r="1093">
          <cell r="D1093" t="str">
            <v>S0039</v>
          </cell>
          <cell r="E1093" t="str">
            <v>OMSS0808</v>
          </cell>
          <cell r="F1093" t="str">
            <v>No</v>
          </cell>
          <cell r="G1093" t="str">
            <v>533783_SAIH_AL_ULA2</v>
          </cell>
          <cell r="H1093" t="str">
            <v>Greenfield</v>
          </cell>
          <cell r="I1093">
            <v>30</v>
          </cell>
          <cell r="J1093" t="str">
            <v>Indoor</v>
          </cell>
          <cell r="K1093">
            <v>22.02617</v>
          </cell>
          <cell r="L1093">
            <v>59.359200000000001</v>
          </cell>
          <cell r="M1093" t="str">
            <v>ASH SHARQIYAH SOUTH</v>
          </cell>
          <cell r="N1093" t="str">
            <v>JAALAN BANI BU ALI</v>
          </cell>
          <cell r="O1093" t="str">
            <v>Jaalan Bani Bu Ali</v>
          </cell>
        </row>
        <row r="1094">
          <cell r="D1094" t="str">
            <v>S0026</v>
          </cell>
          <cell r="E1094" t="str">
            <v>OMSS0809</v>
          </cell>
          <cell r="F1094" t="str">
            <v>No</v>
          </cell>
          <cell r="G1094" t="str">
            <v>535833_SHANNA_PORT_3G</v>
          </cell>
          <cell r="H1094" t="str">
            <v>Greenfield</v>
          </cell>
          <cell r="I1094">
            <v>60</v>
          </cell>
          <cell r="J1094" t="str">
            <v>Indoor</v>
          </cell>
          <cell r="K1094">
            <v>20.749828999999998</v>
          </cell>
          <cell r="L1094">
            <v>58.734048000000001</v>
          </cell>
          <cell r="M1094" t="str">
            <v>ASH SHARQIYAH SOUTH</v>
          </cell>
          <cell r="N1094" t="str">
            <v>MASIRAH</v>
          </cell>
          <cell r="O1094" t="str">
            <v>Masirah</v>
          </cell>
        </row>
        <row r="1095">
          <cell r="D1095" t="str">
            <v>S0068</v>
          </cell>
          <cell r="E1095" t="str">
            <v>OMSS2287</v>
          </cell>
          <cell r="F1095" t="str">
            <v>No</v>
          </cell>
          <cell r="G1095" t="str">
            <v>535863_MASIRAH_Hotel</v>
          </cell>
          <cell r="H1095" t="str">
            <v>Rooftop</v>
          </cell>
          <cell r="I1095">
            <v>6</v>
          </cell>
          <cell r="J1095" t="str">
            <v>Indoor</v>
          </cell>
          <cell r="K1095">
            <v>20.59929</v>
          </cell>
          <cell r="L1095">
            <v>58.903219999999997</v>
          </cell>
          <cell r="M1095" t="str">
            <v>ASH SHARQIYAH SOUTH</v>
          </cell>
          <cell r="N1095" t="str">
            <v>MASIRAH</v>
          </cell>
          <cell r="O1095" t="str">
            <v>Masirah</v>
          </cell>
        </row>
        <row r="1096">
          <cell r="D1096" t="str">
            <v>S0070</v>
          </cell>
          <cell r="E1096" t="str">
            <v>OMSS2628</v>
          </cell>
          <cell r="F1096" t="str">
            <v>No</v>
          </cell>
          <cell r="G1096" t="str">
            <v>535873_MASIRAH</v>
          </cell>
          <cell r="H1096" t="str">
            <v>Greenfield</v>
          </cell>
          <cell r="I1096">
            <v>20</v>
          </cell>
          <cell r="J1096" t="str">
            <v>Indoor</v>
          </cell>
          <cell r="K1096">
            <v>20.660499999999999</v>
          </cell>
          <cell r="L1096">
            <v>58.880699999999997</v>
          </cell>
          <cell r="M1096" t="str">
            <v>ASH SHARQIYAH SOUTH</v>
          </cell>
          <cell r="N1096" t="str">
            <v>MASIRAH</v>
          </cell>
          <cell r="O1096" t="str">
            <v>Masirah</v>
          </cell>
        </row>
        <row r="1097">
          <cell r="D1097" t="str">
            <v>S0028</v>
          </cell>
          <cell r="E1097" t="str">
            <v>OMSS1535</v>
          </cell>
          <cell r="F1097" t="str">
            <v>No</v>
          </cell>
          <cell r="G1097" t="str">
            <v>540373_AL_JIFRAN</v>
          </cell>
          <cell r="H1097" t="str">
            <v>Greenfield</v>
          </cell>
          <cell r="I1097">
            <v>35</v>
          </cell>
          <cell r="J1097" t="str">
            <v>Indoor</v>
          </cell>
          <cell r="K1097">
            <v>21.736319999999999</v>
          </cell>
          <cell r="L1097">
            <v>59.482489999999999</v>
          </cell>
          <cell r="M1097" t="str">
            <v>ASH SHARQIYAH SOUTH</v>
          </cell>
          <cell r="N1097" t="str">
            <v>JAALAN BANI BU ALI</v>
          </cell>
          <cell r="O1097" t="str">
            <v>Ashkhara</v>
          </cell>
        </row>
        <row r="1098">
          <cell r="D1098" t="str">
            <v>S0032</v>
          </cell>
          <cell r="E1098" t="str">
            <v>OMSS1536</v>
          </cell>
          <cell r="F1098" t="str">
            <v>No</v>
          </cell>
          <cell r="G1098" t="str">
            <v>542373_SAIH_ALQURHA</v>
          </cell>
          <cell r="H1098" t="str">
            <v>Greenfield</v>
          </cell>
          <cell r="I1098">
            <v>30</v>
          </cell>
          <cell r="J1098" t="str">
            <v>Indoor</v>
          </cell>
          <cell r="K1098">
            <v>22.00339</v>
          </cell>
          <cell r="L1098">
            <v>59.338700000000003</v>
          </cell>
          <cell r="M1098" t="str">
            <v>ASH SHARQIYAH SOUTH</v>
          </cell>
          <cell r="N1098" t="str">
            <v>JAALAN BANI BU ALI</v>
          </cell>
          <cell r="O1098" t="str">
            <v>Jaalan Bani Bu Ali</v>
          </cell>
        </row>
        <row r="1099">
          <cell r="D1099" t="str">
            <v>S0036</v>
          </cell>
          <cell r="E1099" t="str">
            <v>OMSS0810</v>
          </cell>
          <cell r="F1099" t="str">
            <v>No</v>
          </cell>
          <cell r="G1099" t="str">
            <v>543143_SAIH_ALZUBIRI</v>
          </cell>
          <cell r="H1099" t="str">
            <v>Greenfield</v>
          </cell>
          <cell r="I1099">
            <v>25</v>
          </cell>
          <cell r="J1099" t="str">
            <v>Indoor</v>
          </cell>
          <cell r="K1099">
            <v>22.017620000000001</v>
          </cell>
          <cell r="L1099">
            <v>59.344209999999997</v>
          </cell>
          <cell r="M1099" t="str">
            <v>ASH SHARQIYAH SOUTH</v>
          </cell>
          <cell r="N1099" t="str">
            <v>JAALAN BANI BU ALI</v>
          </cell>
          <cell r="O1099" t="str">
            <v>Jaalan Bani Bu Ali</v>
          </cell>
        </row>
        <row r="1100">
          <cell r="D1100" t="str">
            <v>S0031</v>
          </cell>
          <cell r="E1100" t="str">
            <v>OMSS1537</v>
          </cell>
          <cell r="F1100" t="str">
            <v>No</v>
          </cell>
          <cell r="G1100" t="str">
            <v>543153_SAIH_ALERSHAN2</v>
          </cell>
          <cell r="H1100" t="str">
            <v>Greenfield</v>
          </cell>
          <cell r="I1100">
            <v>40</v>
          </cell>
          <cell r="J1100" t="str">
            <v>Indoor</v>
          </cell>
          <cell r="K1100">
            <v>21.99532</v>
          </cell>
          <cell r="L1100">
            <v>59.327599999999997</v>
          </cell>
          <cell r="M1100" t="str">
            <v>ASH SHARQIYAH SOUTH</v>
          </cell>
          <cell r="N1100" t="str">
            <v>JAALAN BANI BU ALI</v>
          </cell>
          <cell r="O1100" t="str">
            <v>Jaalan Bani Bu Ali</v>
          </cell>
        </row>
        <row r="1101">
          <cell r="D1101" t="str">
            <v>S0044</v>
          </cell>
          <cell r="E1101" t="str">
            <v>OMSS2629</v>
          </cell>
          <cell r="F1101" t="str">
            <v>No</v>
          </cell>
          <cell r="G1101" t="str">
            <v>543163_GUWAILAH</v>
          </cell>
          <cell r="H1101" t="str">
            <v>Greenfield</v>
          </cell>
          <cell r="I1101">
            <v>30</v>
          </cell>
          <cell r="J1101" t="str">
            <v>Indoor</v>
          </cell>
          <cell r="K1101">
            <v>22.04935</v>
          </cell>
          <cell r="L1101">
            <v>59.409269999999999</v>
          </cell>
          <cell r="M1101" t="str">
            <v>ASH SHARQIYAH SOUTH</v>
          </cell>
          <cell r="N1101" t="str">
            <v>JAALAN BANI BU ALI</v>
          </cell>
          <cell r="O1101" t="str">
            <v>Jaalan Bani Bu Ali</v>
          </cell>
        </row>
        <row r="1102">
          <cell r="D1102" t="str">
            <v>S0066</v>
          </cell>
          <cell r="E1102" t="str">
            <v>OMSS2640</v>
          </cell>
          <cell r="F1102" t="str">
            <v>No</v>
          </cell>
          <cell r="G1102" t="str">
            <v>543603_MARSIS</v>
          </cell>
          <cell r="H1102" t="str">
            <v>Greenfield</v>
          </cell>
          <cell r="I1102">
            <v>40</v>
          </cell>
          <cell r="J1102" t="str">
            <v>Indoor</v>
          </cell>
          <cell r="K1102">
            <v>20.452020000000001</v>
          </cell>
          <cell r="L1102">
            <v>58.803530000000002</v>
          </cell>
          <cell r="M1102" t="str">
            <v>ASH SHARQIYAH SOUTH</v>
          </cell>
          <cell r="N1102" t="str">
            <v>MASIRAH</v>
          </cell>
          <cell r="O1102" t="str">
            <v>Masirah</v>
          </cell>
        </row>
        <row r="1103">
          <cell r="D1103" t="str">
            <v>S0065</v>
          </cell>
          <cell r="E1103" t="str">
            <v>OMSS0825</v>
          </cell>
          <cell r="F1103" t="str">
            <v>No</v>
          </cell>
          <cell r="G1103" t="str">
            <v>543953_SUR_MASIRAH</v>
          </cell>
          <cell r="H1103" t="str">
            <v>Greenfield</v>
          </cell>
          <cell r="I1103">
            <v>60</v>
          </cell>
          <cell r="J1103" t="str">
            <v>Indoor</v>
          </cell>
          <cell r="K1103">
            <v>20.413912</v>
          </cell>
          <cell r="L1103">
            <v>58.734164</v>
          </cell>
          <cell r="M1103" t="str">
            <v>ASH SHARQIYAH SOUTH</v>
          </cell>
          <cell r="N1103" t="str">
            <v>MASIRAH</v>
          </cell>
          <cell r="O1103" t="str">
            <v>Masirah</v>
          </cell>
        </row>
        <row r="1104">
          <cell r="D1104" t="str">
            <v>S0427</v>
          </cell>
          <cell r="E1104" t="str">
            <v>OMSS2301</v>
          </cell>
          <cell r="F1104" t="str">
            <v>No</v>
          </cell>
          <cell r="G1104" t="str">
            <v>AL HEDAH &amp; AL BANDER</v>
          </cell>
          <cell r="H1104" t="str">
            <v>Greenfield</v>
          </cell>
          <cell r="I1104">
            <v>30</v>
          </cell>
          <cell r="J1104" t="str">
            <v>Indoor</v>
          </cell>
          <cell r="K1104">
            <v>22.123757000000001</v>
          </cell>
          <cell r="L1104">
            <v>59.720064999999998</v>
          </cell>
          <cell r="M1104" t="str">
            <v>ASH SHARQIYAH SOUTH</v>
          </cell>
          <cell r="N1104" t="str">
            <v>JAALAN BANI BU ALI</v>
          </cell>
          <cell r="O1104" t="str">
            <v>Jaalan Bani Bu Ali</v>
          </cell>
        </row>
        <row r="1105">
          <cell r="D1105" t="str">
            <v>S0412</v>
          </cell>
          <cell r="E1105" t="str">
            <v>OMSS0119</v>
          </cell>
          <cell r="F1105" t="str">
            <v>No</v>
          </cell>
          <cell r="G1105" t="str">
            <v>ASHKHARA_RD</v>
          </cell>
          <cell r="H1105" t="str">
            <v>Greenfield</v>
          </cell>
          <cell r="I1105">
            <v>45</v>
          </cell>
          <cell r="J1105" t="str">
            <v>Indoor</v>
          </cell>
          <cell r="K1105">
            <v>21.964400000000001</v>
          </cell>
          <cell r="L1105">
            <v>59.464399999999998</v>
          </cell>
          <cell r="M1105" t="str">
            <v>ASH SHARQIYAH SOUTH</v>
          </cell>
          <cell r="N1105" t="str">
            <v>JAALAN BANI BU ALI</v>
          </cell>
          <cell r="O1105" t="str">
            <v>Jaalan Bani Bu Ali</v>
          </cell>
        </row>
        <row r="1106">
          <cell r="D1106" t="str">
            <v>S0406</v>
          </cell>
          <cell r="E1106" t="str">
            <v>OMSS1552</v>
          </cell>
          <cell r="F1106" t="str">
            <v>No</v>
          </cell>
          <cell r="G1106" t="str">
            <v>KHUWAYMAH</v>
          </cell>
          <cell r="H1106" t="str">
            <v>Greenfield</v>
          </cell>
          <cell r="I1106">
            <v>50</v>
          </cell>
          <cell r="J1106" t="str">
            <v>Indoor</v>
          </cell>
          <cell r="K1106">
            <v>21.396609999999999</v>
          </cell>
          <cell r="L1106">
            <v>59.207779000000002</v>
          </cell>
          <cell r="M1106" t="str">
            <v>ASH SHARQIYAH SOUTH</v>
          </cell>
          <cell r="N1106" t="str">
            <v>JAALAN BANI BU ALI</v>
          </cell>
          <cell r="O1106" t="str">
            <v>Jaalan Bani Bu Ali</v>
          </cell>
        </row>
        <row r="1107">
          <cell r="D1107" t="str">
            <v>S0413</v>
          </cell>
          <cell r="E1107" t="str">
            <v>OMSS0476</v>
          </cell>
          <cell r="F1107" t="str">
            <v>No</v>
          </cell>
          <cell r="G1107" t="str">
            <v>RAS NAGH</v>
          </cell>
          <cell r="H1107" t="str">
            <v>Greenfield</v>
          </cell>
          <cell r="I1107">
            <v>50</v>
          </cell>
          <cell r="J1107" t="str">
            <v>Indoor</v>
          </cell>
          <cell r="K1107">
            <v>20.476510000000001</v>
          </cell>
          <cell r="L1107">
            <v>58.900613999999997</v>
          </cell>
          <cell r="M1107" t="str">
            <v>ASH SHARQIYAH SOUTH</v>
          </cell>
          <cell r="N1107" t="str">
            <v>MASIRAH</v>
          </cell>
          <cell r="O1107" t="str">
            <v>Masirah</v>
          </cell>
        </row>
        <row r="1108">
          <cell r="D1108" t="str">
            <v>S0414</v>
          </cell>
          <cell r="E1108" t="str">
            <v>OMSS0826</v>
          </cell>
          <cell r="F1108" t="str">
            <v>No</v>
          </cell>
          <cell r="G1108" t="str">
            <v>RAS_KIDAH</v>
          </cell>
          <cell r="H1108" t="str">
            <v>Greenfield</v>
          </cell>
          <cell r="I1108">
            <v>55</v>
          </cell>
          <cell r="J1108" t="str">
            <v>Indoor</v>
          </cell>
          <cell r="K1108">
            <v>20.274477000000001</v>
          </cell>
          <cell r="L1108">
            <v>58.773980000000002</v>
          </cell>
          <cell r="M1108" t="str">
            <v>ASH SHARQIYAH SOUTH</v>
          </cell>
          <cell r="N1108" t="str">
            <v>MASIRAH</v>
          </cell>
          <cell r="O1108" t="str">
            <v>Masirah</v>
          </cell>
        </row>
        <row r="1109">
          <cell r="D1109" t="str">
            <v>S0442</v>
          </cell>
          <cell r="E1109" t="str">
            <v>OMSS1553</v>
          </cell>
          <cell r="F1109" t="str">
            <v>No</v>
          </cell>
          <cell r="G1109" t="str">
            <v>WADI_AL_JINABAH_USO</v>
          </cell>
          <cell r="H1109" t="str">
            <v>Greenfield</v>
          </cell>
          <cell r="I1109">
            <v>60</v>
          </cell>
          <cell r="J1109" t="str">
            <v>Indoor</v>
          </cell>
          <cell r="K1109">
            <v>21.740922099999999</v>
          </cell>
          <cell r="L1109">
            <v>59.316821599999997</v>
          </cell>
          <cell r="M1109" t="str">
            <v>ASH SHARQIYAH SOUTH</v>
          </cell>
          <cell r="N1109" t="str">
            <v>JAALAN BANI BU ALI</v>
          </cell>
          <cell r="O1109" t="str">
            <v>Jaalan Bani Bu Ali</v>
          </cell>
        </row>
        <row r="1110">
          <cell r="D1110" t="str">
            <v>M0815</v>
          </cell>
          <cell r="E1110" t="str">
            <v>OMMA1180</v>
          </cell>
          <cell r="F1110" t="str">
            <v>No</v>
          </cell>
          <cell r="G1110" t="str">
            <v>AINT_VILLAGE_3G</v>
          </cell>
          <cell r="H1110" t="str">
            <v>Greenfield</v>
          </cell>
          <cell r="I1110">
            <v>4</v>
          </cell>
          <cell r="J1110" t="str">
            <v>Indoor</v>
          </cell>
          <cell r="K1110">
            <v>23.632324000000001</v>
          </cell>
          <cell r="L1110">
            <v>58.550384000000001</v>
          </cell>
          <cell r="M1110" t="str">
            <v>MUSCAT</v>
          </cell>
          <cell r="N1110" t="str">
            <v>GREATER MUTTRAH</v>
          </cell>
          <cell r="O1110" t="str">
            <v>Darsait</v>
          </cell>
        </row>
        <row r="1111">
          <cell r="D1111" t="str">
            <v>M0540</v>
          </cell>
          <cell r="E1111" t="str">
            <v>OMMA2935</v>
          </cell>
          <cell r="F1111" t="str">
            <v>No</v>
          </cell>
          <cell r="G1111" t="str">
            <v>AL_ILAM_STREET_3G</v>
          </cell>
          <cell r="H1111" t="str">
            <v>Rooftop</v>
          </cell>
          <cell r="I1111">
            <v>6</v>
          </cell>
          <cell r="J1111" t="str">
            <v>Indoor</v>
          </cell>
          <cell r="K1111" t="str">
            <v>23.6096572</v>
          </cell>
          <cell r="L1111" t="str">
            <v>58.4848028</v>
          </cell>
          <cell r="M1111" t="str">
            <v>MUSCAT</v>
          </cell>
          <cell r="N1111" t="str">
            <v>BOUSHER</v>
          </cell>
          <cell r="O1111" t="str">
            <v>MSQ</v>
          </cell>
        </row>
        <row r="1112">
          <cell r="D1112" t="str">
            <v>M0668</v>
          </cell>
          <cell r="E1112" t="str">
            <v>OMMA1181</v>
          </cell>
          <cell r="F1112" t="str">
            <v>No</v>
          </cell>
          <cell r="G1112" t="str">
            <v>CAP_COM_CENTR_2_3G</v>
          </cell>
          <cell r="H1112" t="str">
            <v>Rooftop</v>
          </cell>
          <cell r="I1112">
            <v>6</v>
          </cell>
          <cell r="J1112" t="str">
            <v>Indoor</v>
          </cell>
          <cell r="K1112">
            <v>23.61551</v>
          </cell>
          <cell r="L1112">
            <v>58.496720000000003</v>
          </cell>
          <cell r="M1112" t="str">
            <v>MUSCAT</v>
          </cell>
          <cell r="N1112" t="str">
            <v>BOUSHER</v>
          </cell>
          <cell r="O1112" t="str">
            <v>Qurum</v>
          </cell>
        </row>
        <row r="1113">
          <cell r="D1113" t="str">
            <v>M0664</v>
          </cell>
          <cell r="E1113" t="str">
            <v>OMMA1927</v>
          </cell>
          <cell r="F1113" t="str">
            <v>No</v>
          </cell>
          <cell r="G1113" t="str">
            <v>CAP_COM_CENTR_3_3G</v>
          </cell>
          <cell r="H1113" t="str">
            <v>Rooftop</v>
          </cell>
          <cell r="I1113">
            <v>6</v>
          </cell>
          <cell r="J1113" t="str">
            <v>Indoor</v>
          </cell>
          <cell r="K1113">
            <v>23.614650000000001</v>
          </cell>
          <cell r="L1113">
            <v>58.499209999999998</v>
          </cell>
          <cell r="M1113" t="str">
            <v>MUSCAT</v>
          </cell>
          <cell r="N1113" t="str">
            <v>BOUSHER</v>
          </cell>
          <cell r="O1113" t="str">
            <v>Qurum</v>
          </cell>
        </row>
        <row r="1114">
          <cell r="D1114" t="str">
            <v>M0663</v>
          </cell>
          <cell r="E1114" t="str">
            <v>OMMA1554</v>
          </cell>
          <cell r="F1114" t="str">
            <v>No</v>
          </cell>
          <cell r="G1114" t="str">
            <v>Darsait_2_3G</v>
          </cell>
          <cell r="H1114" t="str">
            <v>Greenfield</v>
          </cell>
          <cell r="I1114">
            <v>25</v>
          </cell>
          <cell r="J1114" t="str">
            <v>Indoor</v>
          </cell>
          <cell r="K1114">
            <v>23.61412</v>
          </cell>
          <cell r="L1114">
            <v>58.537550000000003</v>
          </cell>
          <cell r="M1114" t="str">
            <v>MUSCAT</v>
          </cell>
          <cell r="N1114" t="str">
            <v>GREATER MUTTRAH</v>
          </cell>
          <cell r="O1114" t="str">
            <v>Darsait</v>
          </cell>
        </row>
        <row r="1115">
          <cell r="D1115" t="str">
            <v>M0665</v>
          </cell>
          <cell r="E1115" t="str">
            <v>OMMA0829</v>
          </cell>
          <cell r="F1115" t="str">
            <v>No</v>
          </cell>
          <cell r="G1115" t="str">
            <v>DARSAIT_ROAD2_3G</v>
          </cell>
          <cell r="H1115" t="str">
            <v>Greenfield</v>
          </cell>
          <cell r="I1115">
            <v>6</v>
          </cell>
          <cell r="J1115" t="str">
            <v>Indoor</v>
          </cell>
          <cell r="K1115">
            <v>23.615127000000001</v>
          </cell>
          <cell r="L1115">
            <v>58.532310000000003</v>
          </cell>
          <cell r="M1115" t="str">
            <v>MUSCAT</v>
          </cell>
          <cell r="N1115" t="str">
            <v>GREATER MUTTRAH</v>
          </cell>
          <cell r="O1115" t="str">
            <v>Darsait</v>
          </cell>
        </row>
        <row r="1116">
          <cell r="D1116" t="str">
            <v>M0693</v>
          </cell>
          <cell r="E1116" t="str">
            <v>OMMA2641</v>
          </cell>
          <cell r="F1116" t="str">
            <v>No</v>
          </cell>
          <cell r="G1116" t="str">
            <v>DARSAIT_VILLAGE_3G</v>
          </cell>
          <cell r="H1116" t="str">
            <v>Rooftop</v>
          </cell>
          <cell r="I1116">
            <v>12</v>
          </cell>
          <cell r="J1116" t="str">
            <v>Indoor</v>
          </cell>
          <cell r="K1116">
            <v>23.628740000000001</v>
          </cell>
          <cell r="L1116">
            <v>58.541240000000002</v>
          </cell>
          <cell r="M1116" t="str">
            <v>MUSCAT</v>
          </cell>
          <cell r="N1116" t="str">
            <v>GREATER MUTTRAH</v>
          </cell>
          <cell r="O1116" t="str">
            <v>Darsait</v>
          </cell>
        </row>
        <row r="1117">
          <cell r="D1117" t="str">
            <v>M0681</v>
          </cell>
          <cell r="E1117" t="str">
            <v>OMMA1929</v>
          </cell>
          <cell r="F1117" t="str">
            <v>No</v>
          </cell>
          <cell r="G1117" t="str">
            <v>FLOUR_MIL_900_1_3G</v>
          </cell>
          <cell r="H1117" t="str">
            <v>Rooftop</v>
          </cell>
          <cell r="I1117">
            <v>6</v>
          </cell>
          <cell r="J1117" t="str">
            <v>Indoor</v>
          </cell>
          <cell r="K1117">
            <v>23.622389999999999</v>
          </cell>
          <cell r="L1117">
            <v>58.548960000000001</v>
          </cell>
          <cell r="M1117" t="str">
            <v>MUSCAT</v>
          </cell>
          <cell r="N1117" t="str">
            <v>GREATER MUTTRAH</v>
          </cell>
          <cell r="O1117" t="str">
            <v>Mutrah</v>
          </cell>
        </row>
        <row r="1118">
          <cell r="D1118" t="str">
            <v>M0001</v>
          </cell>
          <cell r="E1118" t="str">
            <v>OMMA0831</v>
          </cell>
          <cell r="F1118" t="str">
            <v>Yes</v>
          </cell>
          <cell r="G1118" t="str">
            <v>GT_MUTRAH_3G</v>
          </cell>
          <cell r="H1118" t="str">
            <v>Rooftop</v>
          </cell>
          <cell r="I1118">
            <v>6</v>
          </cell>
          <cell r="J1118" t="str">
            <v>Indoor</v>
          </cell>
          <cell r="K1118">
            <v>23.604279999999999</v>
          </cell>
          <cell r="L1118">
            <v>58.545630000000003</v>
          </cell>
          <cell r="M1118" t="str">
            <v>MUSCAT</v>
          </cell>
          <cell r="N1118" t="str">
            <v>GREATER MUTTRAH</v>
          </cell>
          <cell r="O1118" t="str">
            <v>CBD</v>
          </cell>
        </row>
        <row r="1119">
          <cell r="D1119" t="str">
            <v>M0691</v>
          </cell>
          <cell r="E1119" t="str">
            <v>OMMA1930</v>
          </cell>
          <cell r="F1119" t="str">
            <v>No</v>
          </cell>
          <cell r="G1119" t="str">
            <v>GULF_HOTEL_3G</v>
          </cell>
          <cell r="H1119" t="str">
            <v>Rooftop</v>
          </cell>
          <cell r="I1119">
            <v>4</v>
          </cell>
          <cell r="J1119" t="str">
            <v>Indoor</v>
          </cell>
          <cell r="K1119">
            <v>23.628499999999999</v>
          </cell>
          <cell r="L1119">
            <v>58.483139999999999</v>
          </cell>
          <cell r="M1119" t="str">
            <v>MUSCAT</v>
          </cell>
          <cell r="N1119" t="str">
            <v>BOUSHER</v>
          </cell>
          <cell r="O1119" t="str">
            <v>Qurum</v>
          </cell>
        </row>
        <row r="1120">
          <cell r="D1120" t="str">
            <v>M0627</v>
          </cell>
          <cell r="E1120" t="str">
            <v>OMMA0477</v>
          </cell>
          <cell r="F1120" t="str">
            <v>No</v>
          </cell>
          <cell r="G1120" t="str">
            <v>HONDA_SHOW_ROOM_3G</v>
          </cell>
          <cell r="H1120" t="str">
            <v>Rooftop</v>
          </cell>
          <cell r="I1120">
            <v>6</v>
          </cell>
          <cell r="J1120" t="str">
            <v>Indoor</v>
          </cell>
          <cell r="K1120">
            <v>23.59526</v>
          </cell>
          <cell r="L1120">
            <v>58.520650000000003</v>
          </cell>
          <cell r="M1120" t="str">
            <v>MUSCAT</v>
          </cell>
          <cell r="N1120" t="str">
            <v>BOUSHER</v>
          </cell>
          <cell r="O1120" t="str">
            <v>Wattaya</v>
          </cell>
        </row>
        <row r="1121">
          <cell r="D1121" t="str">
            <v>M0680</v>
          </cell>
          <cell r="E1121" t="str">
            <v>OMMA1931</v>
          </cell>
          <cell r="F1121" t="str">
            <v>No</v>
          </cell>
          <cell r="G1121" t="str">
            <v>JIBRU_MUTTRAH_3G</v>
          </cell>
          <cell r="H1121" t="str">
            <v>Greenfield</v>
          </cell>
          <cell r="I1121">
            <v>6</v>
          </cell>
          <cell r="J1121" t="str">
            <v>Indoor</v>
          </cell>
          <cell r="K1121">
            <v>23.620799999999999</v>
          </cell>
          <cell r="L1121">
            <v>58.555</v>
          </cell>
          <cell r="M1121" t="str">
            <v>MUSCAT</v>
          </cell>
          <cell r="N1121" t="str">
            <v>GREATER MUTTRAH</v>
          </cell>
          <cell r="O1121" t="str">
            <v>Mutrah</v>
          </cell>
        </row>
        <row r="1122">
          <cell r="D1122" t="str">
            <v>M1058</v>
          </cell>
          <cell r="E1122" t="str">
            <v>OMMA1556</v>
          </cell>
          <cell r="F1122" t="str">
            <v>No</v>
          </cell>
          <cell r="G1122" t="str">
            <v>Mackey1</v>
          </cell>
          <cell r="H1122" t="str">
            <v>Rooftop</v>
          </cell>
          <cell r="I1122">
            <v>4</v>
          </cell>
          <cell r="J1122" t="str">
            <v>Outdoor</v>
          </cell>
          <cell r="K1122">
            <v>23.633289999999999</v>
          </cell>
          <cell r="L1122">
            <v>58.485500000000002</v>
          </cell>
          <cell r="M1122" t="str">
            <v>MUSCAT</v>
          </cell>
          <cell r="N1122" t="str">
            <v>BOUSHER</v>
          </cell>
          <cell r="O1122" t="str">
            <v>Qurum</v>
          </cell>
        </row>
        <row r="1123">
          <cell r="D1123" t="str">
            <v>M1059</v>
          </cell>
          <cell r="E1123" t="str">
            <v>OMMA0832</v>
          </cell>
          <cell r="F1123" t="str">
            <v>No</v>
          </cell>
          <cell r="G1123" t="str">
            <v>Mackey2</v>
          </cell>
          <cell r="H1123" t="str">
            <v>Rooftop</v>
          </cell>
          <cell r="I1123">
            <v>4</v>
          </cell>
          <cell r="J1123" t="str">
            <v>Outdoor</v>
          </cell>
          <cell r="K1123">
            <v>23.632784999999998</v>
          </cell>
          <cell r="L1123">
            <v>58.485363999999997</v>
          </cell>
          <cell r="M1123" t="str">
            <v>MUSCAT</v>
          </cell>
          <cell r="N1123" t="str">
            <v>BOUSHER</v>
          </cell>
          <cell r="O1123" t="str">
            <v>Qurum</v>
          </cell>
        </row>
        <row r="1124">
          <cell r="D1124" t="str">
            <v>M0529</v>
          </cell>
          <cell r="E1124" t="str">
            <v>OMMA0120</v>
          </cell>
          <cell r="F1124" t="str">
            <v>No</v>
          </cell>
          <cell r="G1124" t="str">
            <v>MUSCAT_PRIV_SCH_3G</v>
          </cell>
          <cell r="H1124" t="str">
            <v>Greenfield</v>
          </cell>
          <cell r="I1124">
            <v>30</v>
          </cell>
          <cell r="J1124" t="str">
            <v>Indoor</v>
          </cell>
          <cell r="K1124">
            <v>23.605630000000001</v>
          </cell>
          <cell r="L1124">
            <v>58.489350000000002</v>
          </cell>
          <cell r="M1124" t="str">
            <v>MUSCAT</v>
          </cell>
          <cell r="N1124" t="str">
            <v>BOUSHER</v>
          </cell>
          <cell r="O1124" t="str">
            <v>Qurum</v>
          </cell>
        </row>
        <row r="1125">
          <cell r="D1125" t="str">
            <v>M0661</v>
          </cell>
          <cell r="E1125" t="str">
            <v>OMMA1557</v>
          </cell>
          <cell r="F1125" t="str">
            <v>No</v>
          </cell>
          <cell r="G1125" t="str">
            <v>MUTRAH_2_3G</v>
          </cell>
          <cell r="H1125" t="str">
            <v>Rooftop</v>
          </cell>
          <cell r="I1125">
            <v>6</v>
          </cell>
          <cell r="J1125" t="str">
            <v>Indoor</v>
          </cell>
          <cell r="K1125">
            <v>23.612909999999999</v>
          </cell>
          <cell r="L1125">
            <v>58.556959999999997</v>
          </cell>
          <cell r="M1125" t="str">
            <v>MUSCAT</v>
          </cell>
          <cell r="N1125" t="str">
            <v>GREATER MUTTRAH</v>
          </cell>
          <cell r="O1125" t="str">
            <v>Mutrah</v>
          </cell>
        </row>
        <row r="1126">
          <cell r="D1126" t="str">
            <v>M0669</v>
          </cell>
          <cell r="E1126" t="str">
            <v>OMMA1570</v>
          </cell>
          <cell r="F1126" t="str">
            <v>No</v>
          </cell>
          <cell r="G1126" t="str">
            <v>MUTRAH_3_3G</v>
          </cell>
          <cell r="H1126" t="str">
            <v>Rooftop</v>
          </cell>
          <cell r="I1126">
            <v>6</v>
          </cell>
          <cell r="J1126" t="str">
            <v>Indoor</v>
          </cell>
          <cell r="K1126">
            <v>23.616168999999999</v>
          </cell>
          <cell r="L1126">
            <v>58.562942</v>
          </cell>
          <cell r="M1126" t="str">
            <v>MUSCAT</v>
          </cell>
          <cell r="N1126" t="str">
            <v>GREATER MUTTRAH</v>
          </cell>
          <cell r="O1126" t="str">
            <v>Mutrah</v>
          </cell>
        </row>
        <row r="1127">
          <cell r="D1127" t="str">
            <v>M0682</v>
          </cell>
          <cell r="E1127" t="str">
            <v>OMMA0494</v>
          </cell>
          <cell r="F1127" t="str">
            <v>No</v>
          </cell>
          <cell r="G1127" t="str">
            <v>MUTRAH_CORNICHE_3G</v>
          </cell>
          <cell r="H1127" t="str">
            <v>Rooftop</v>
          </cell>
          <cell r="I1127">
            <v>6</v>
          </cell>
          <cell r="J1127" t="str">
            <v>Outdoor</v>
          </cell>
          <cell r="K1127">
            <v>23.622800000000002</v>
          </cell>
          <cell r="L1127">
            <v>58.561300000000003</v>
          </cell>
          <cell r="M1127" t="str">
            <v>MUSCAT</v>
          </cell>
          <cell r="N1127" t="str">
            <v>GREATER MUTTRAH</v>
          </cell>
          <cell r="O1127" t="str">
            <v>Mutrah</v>
          </cell>
        </row>
        <row r="1128">
          <cell r="D1128" t="str">
            <v>M0013</v>
          </cell>
          <cell r="E1128" t="str">
            <v>OMMA2316</v>
          </cell>
          <cell r="F1128" t="str">
            <v>Yes</v>
          </cell>
          <cell r="G1128" t="str">
            <v>MUTRAH_EXCH_3G</v>
          </cell>
          <cell r="H1128" t="str">
            <v>Rooftop</v>
          </cell>
          <cell r="I1128">
            <v>10</v>
          </cell>
          <cell r="J1128" t="str">
            <v>Indoor</v>
          </cell>
          <cell r="K1128">
            <v>23.619132</v>
          </cell>
          <cell r="L1128">
            <v>58.565510000000003</v>
          </cell>
          <cell r="M1128" t="str">
            <v>MUSCAT</v>
          </cell>
          <cell r="N1128" t="str">
            <v>GREATER MUTTRAH</v>
          </cell>
          <cell r="O1128" t="str">
            <v>Mutrah</v>
          </cell>
        </row>
        <row r="1129">
          <cell r="D1129" t="str">
            <v>M0675</v>
          </cell>
          <cell r="E1129" t="str">
            <v>OMMA0495</v>
          </cell>
          <cell r="F1129" t="str">
            <v>No</v>
          </cell>
          <cell r="G1129" t="str">
            <v>OLD_QURUM_1_3G</v>
          </cell>
          <cell r="H1129" t="str">
            <v>Rooftop</v>
          </cell>
          <cell r="I1129">
            <v>6</v>
          </cell>
          <cell r="J1129" t="str">
            <v>Indoor</v>
          </cell>
          <cell r="K1129">
            <v>23.6191</v>
          </cell>
          <cell r="L1129">
            <v>58.496110000000002</v>
          </cell>
          <cell r="M1129" t="str">
            <v>MUSCAT</v>
          </cell>
          <cell r="N1129" t="str">
            <v>BOUSHER</v>
          </cell>
          <cell r="O1129" t="str">
            <v>Qurum</v>
          </cell>
        </row>
        <row r="1130">
          <cell r="D1130" t="str">
            <v>M0683</v>
          </cell>
          <cell r="E1130" t="str">
            <v>OMMA1941</v>
          </cell>
          <cell r="F1130" t="str">
            <v>No</v>
          </cell>
          <cell r="G1130" t="str">
            <v>OLD_QURUM_5_3G</v>
          </cell>
          <cell r="H1130" t="str">
            <v>Rooftop</v>
          </cell>
          <cell r="I1130">
            <v>6</v>
          </cell>
          <cell r="J1130" t="str">
            <v>Indoor</v>
          </cell>
          <cell r="K1130">
            <v>23.622890000000002</v>
          </cell>
          <cell r="L1130">
            <v>58.495489999999997</v>
          </cell>
          <cell r="M1130" t="str">
            <v>MUSCAT</v>
          </cell>
          <cell r="N1130" t="str">
            <v>BOUSHER</v>
          </cell>
          <cell r="O1130" t="str">
            <v>Qurum</v>
          </cell>
        </row>
        <row r="1131">
          <cell r="D1131" t="str">
            <v>M0678</v>
          </cell>
          <cell r="E1131" t="str">
            <v>OMMA1196</v>
          </cell>
          <cell r="F1131" t="str">
            <v>No</v>
          </cell>
          <cell r="G1131" t="str">
            <v>PDO2_3G</v>
          </cell>
          <cell r="H1131" t="str">
            <v>Rooftop</v>
          </cell>
          <cell r="I1131">
            <v>6</v>
          </cell>
          <cell r="J1131" t="str">
            <v>Indoor</v>
          </cell>
          <cell r="K1131">
            <v>23.620419999999999</v>
          </cell>
          <cell r="L1131">
            <v>58.508090000000003</v>
          </cell>
          <cell r="M1131" t="str">
            <v>MUSCAT</v>
          </cell>
          <cell r="N1131" t="str">
            <v>BOUSHER</v>
          </cell>
          <cell r="O1131" t="str">
            <v>Qurum</v>
          </cell>
        </row>
        <row r="1132">
          <cell r="D1132" t="str">
            <v>M0660</v>
          </cell>
          <cell r="E1132" t="str">
            <v>OMMA2318</v>
          </cell>
          <cell r="F1132" t="str">
            <v>No</v>
          </cell>
          <cell r="G1132" t="str">
            <v>Qurm_ROP_3G</v>
          </cell>
          <cell r="H1132" t="str">
            <v>Rooftop</v>
          </cell>
          <cell r="I1132">
            <v>6</v>
          </cell>
          <cell r="J1132" t="str">
            <v>Outdoor</v>
          </cell>
          <cell r="K1132">
            <v>23.612079999999999</v>
          </cell>
          <cell r="L1132">
            <v>58.494169999999997</v>
          </cell>
          <cell r="M1132" t="str">
            <v>MUSCAT</v>
          </cell>
          <cell r="N1132" t="str">
            <v>BOUSHER</v>
          </cell>
          <cell r="O1132" t="str">
            <v>Qurum</v>
          </cell>
        </row>
        <row r="1133">
          <cell r="D1133" t="str">
            <v>M0686</v>
          </cell>
          <cell r="E1133" t="str">
            <v>OMMA0496</v>
          </cell>
          <cell r="F1133" t="str">
            <v>No</v>
          </cell>
          <cell r="G1133" t="str">
            <v>QURUM_HEIGHTS_2_3G</v>
          </cell>
          <cell r="H1133" t="str">
            <v>Rooftop</v>
          </cell>
          <cell r="I1133">
            <v>6</v>
          </cell>
          <cell r="J1133" t="str">
            <v>Indoor</v>
          </cell>
          <cell r="K1133">
            <v>23.624169999999999</v>
          </cell>
          <cell r="L1133">
            <v>58.492319999999999</v>
          </cell>
          <cell r="M1133" t="str">
            <v>MUSCAT</v>
          </cell>
          <cell r="N1133" t="str">
            <v>BOUSHER</v>
          </cell>
          <cell r="O1133" t="str">
            <v>Qurum</v>
          </cell>
        </row>
        <row r="1134">
          <cell r="D1134" t="str">
            <v>M0695</v>
          </cell>
          <cell r="E1134" t="str">
            <v>OMMA2660</v>
          </cell>
          <cell r="F1134" t="str">
            <v>No</v>
          </cell>
          <cell r="G1134" t="str">
            <v>QURUM_HEIGHTS_3G</v>
          </cell>
          <cell r="H1134" t="str">
            <v>Rooftop</v>
          </cell>
          <cell r="I1134">
            <v>6</v>
          </cell>
          <cell r="J1134" t="str">
            <v>Indoor</v>
          </cell>
          <cell r="K1134">
            <v>23.63205</v>
          </cell>
          <cell r="L1134">
            <v>58.487110000000001</v>
          </cell>
          <cell r="M1134" t="str">
            <v>MUSCAT</v>
          </cell>
          <cell r="N1134" t="str">
            <v>BOUSHER</v>
          </cell>
          <cell r="O1134" t="str">
            <v>Qurum</v>
          </cell>
        </row>
        <row r="1135">
          <cell r="D1135" t="str">
            <v>M1035</v>
          </cell>
          <cell r="E1135" t="str">
            <v>OMMA1942</v>
          </cell>
          <cell r="F1135" t="str">
            <v>No</v>
          </cell>
          <cell r="G1135" t="str">
            <v>QURUM_HEIGHTS_4_3G</v>
          </cell>
          <cell r="H1135" t="str">
            <v>Rooftop</v>
          </cell>
          <cell r="I1135">
            <v>6</v>
          </cell>
          <cell r="J1135" t="str">
            <v>Outdoor</v>
          </cell>
          <cell r="K1135">
            <v>23.629529999999999</v>
          </cell>
          <cell r="L1135">
            <v>58.489490000000004</v>
          </cell>
          <cell r="M1135" t="str">
            <v>MUSCAT</v>
          </cell>
          <cell r="N1135" t="str">
            <v>BOUSHER</v>
          </cell>
          <cell r="O1135" t="str">
            <v>Qurum</v>
          </cell>
        </row>
        <row r="1136">
          <cell r="D1136" t="str">
            <v>M0676</v>
          </cell>
          <cell r="E1136" t="str">
            <v>OMMA1197</v>
          </cell>
          <cell r="F1136" t="str">
            <v>No</v>
          </cell>
          <cell r="G1136" t="str">
            <v>QURUM_PARK_2_3G</v>
          </cell>
          <cell r="H1136" t="str">
            <v>Greenfield</v>
          </cell>
          <cell r="I1136">
            <v>12.9</v>
          </cell>
          <cell r="J1136" t="str">
            <v>Indoor</v>
          </cell>
          <cell r="K1136">
            <v>23.619399999999999</v>
          </cell>
          <cell r="L1136">
            <v>58.491729999999997</v>
          </cell>
          <cell r="M1136" t="str">
            <v>MUSCAT</v>
          </cell>
          <cell r="N1136" t="str">
            <v>BOUSHER</v>
          </cell>
          <cell r="O1136" t="str">
            <v>Qurum</v>
          </cell>
        </row>
        <row r="1137">
          <cell r="D1137" t="str">
            <v>M0509</v>
          </cell>
          <cell r="E1137" t="str">
            <v>OMMA0497</v>
          </cell>
          <cell r="F1137" t="str">
            <v>No</v>
          </cell>
          <cell r="G1137" t="str">
            <v>RABIAT_AL_QURUM_3G</v>
          </cell>
          <cell r="H1137" t="str">
            <v>Greenfield</v>
          </cell>
          <cell r="I1137">
            <v>35</v>
          </cell>
          <cell r="J1137" t="str">
            <v>Indoor</v>
          </cell>
          <cell r="K1137">
            <v>23.601669000000001</v>
          </cell>
          <cell r="L1137">
            <v>58.494169999999997</v>
          </cell>
          <cell r="M1137" t="str">
            <v>MUSCAT</v>
          </cell>
          <cell r="N1137" t="str">
            <v>BOUSHER</v>
          </cell>
          <cell r="O1137" t="str">
            <v>Qurum</v>
          </cell>
        </row>
        <row r="1138">
          <cell r="D1138" t="str">
            <v>M0658</v>
          </cell>
          <cell r="E1138" t="str">
            <v>OMMA0846</v>
          </cell>
          <cell r="F1138" t="str">
            <v>No</v>
          </cell>
          <cell r="G1138" t="str">
            <v>RAMIS_HOUSE_3G</v>
          </cell>
          <cell r="H1138" t="str">
            <v>Rooftop</v>
          </cell>
          <cell r="I1138">
            <v>6</v>
          </cell>
          <cell r="J1138" t="str">
            <v>Indoor</v>
          </cell>
          <cell r="K1138">
            <v>23.611599999999999</v>
          </cell>
          <cell r="L1138">
            <v>58.496099999999998</v>
          </cell>
          <cell r="M1138" t="str">
            <v>MUSCAT</v>
          </cell>
          <cell r="N1138" t="str">
            <v>BOUSHER</v>
          </cell>
          <cell r="O1138" t="str">
            <v>Qurum</v>
          </cell>
        </row>
        <row r="1139">
          <cell r="D1139" t="str">
            <v>M0639</v>
          </cell>
          <cell r="E1139" t="str">
            <v>OMMA0498</v>
          </cell>
          <cell r="F1139" t="str">
            <v>No</v>
          </cell>
          <cell r="G1139" t="str">
            <v>RUMAILA_BUILD_3G</v>
          </cell>
          <cell r="H1139" t="str">
            <v>Rooftop</v>
          </cell>
          <cell r="I1139">
            <v>6</v>
          </cell>
          <cell r="J1139" t="str">
            <v>Indoor</v>
          </cell>
          <cell r="K1139">
            <v>23.599989999999998</v>
          </cell>
          <cell r="L1139">
            <v>58.519660000000002</v>
          </cell>
          <cell r="M1139" t="str">
            <v>MUSCAT</v>
          </cell>
          <cell r="N1139" t="str">
            <v>BOUSHER</v>
          </cell>
          <cell r="O1139" t="str">
            <v>Wattaya</v>
          </cell>
        </row>
        <row r="1140">
          <cell r="D1140" t="str">
            <v>M0679</v>
          </cell>
          <cell r="E1140" t="str">
            <v>OMMA2662</v>
          </cell>
          <cell r="F1140" t="str">
            <v>No</v>
          </cell>
          <cell r="G1140" t="str">
            <v>SUR_AL_LAWATIA_3G</v>
          </cell>
          <cell r="H1140" t="str">
            <v>Rooftop</v>
          </cell>
          <cell r="I1140">
            <v>6</v>
          </cell>
          <cell r="J1140" t="str">
            <v>Indoor</v>
          </cell>
          <cell r="K1140">
            <v>23.620529999999999</v>
          </cell>
          <cell r="L1140">
            <v>58.562570000000001</v>
          </cell>
          <cell r="M1140" t="str">
            <v>MUSCAT</v>
          </cell>
          <cell r="N1140" t="str">
            <v>GREATER MUTTRAH</v>
          </cell>
          <cell r="O1140" t="str">
            <v>Mutrah</v>
          </cell>
        </row>
        <row r="1141">
          <cell r="D1141" t="str">
            <v>M0645</v>
          </cell>
          <cell r="E1141" t="str">
            <v>OMMA0848</v>
          </cell>
          <cell r="F1141" t="str">
            <v>No</v>
          </cell>
          <cell r="G1141" t="str">
            <v>TOYOTA_SHO_ROOM_3G</v>
          </cell>
          <cell r="H1141" t="str">
            <v>Rooftop</v>
          </cell>
          <cell r="I1141">
            <v>6</v>
          </cell>
          <cell r="J1141" t="str">
            <v>Indoor</v>
          </cell>
          <cell r="K1141">
            <v>23.60397</v>
          </cell>
          <cell r="L1141">
            <v>58.514530000000001</v>
          </cell>
          <cell r="M1141" t="str">
            <v>MUSCAT</v>
          </cell>
          <cell r="N1141" t="str">
            <v>BOUSHER</v>
          </cell>
          <cell r="O1141" t="str">
            <v>Wattaya</v>
          </cell>
        </row>
        <row r="1142">
          <cell r="D1142" t="str">
            <v>M0672</v>
          </cell>
          <cell r="E1142" t="str">
            <v>OMMA2664</v>
          </cell>
          <cell r="F1142" t="str">
            <v>No</v>
          </cell>
          <cell r="G1142" t="str">
            <v>WATAYAH_NORTH_1_3G</v>
          </cell>
          <cell r="H1142" t="str">
            <v>Rooftop</v>
          </cell>
          <cell r="I1142">
            <v>6</v>
          </cell>
          <cell r="J1142" t="str">
            <v>Indoor</v>
          </cell>
          <cell r="K1142">
            <v>23.617149999999999</v>
          </cell>
          <cell r="L1142">
            <v>58.506720000000001</v>
          </cell>
          <cell r="M1142" t="str">
            <v>MUSCAT</v>
          </cell>
          <cell r="N1142" t="str">
            <v>BOUSHER</v>
          </cell>
          <cell r="O1142" t="str">
            <v>Wattaya</v>
          </cell>
        </row>
        <row r="1143">
          <cell r="D1143" t="str">
            <v>M0643</v>
          </cell>
          <cell r="E1143" t="str">
            <v>OMMA0499</v>
          </cell>
          <cell r="F1143" t="str">
            <v>No</v>
          </cell>
          <cell r="G1143" t="str">
            <v>Wattaya_RA_3G</v>
          </cell>
          <cell r="H1143" t="str">
            <v>Rooftop</v>
          </cell>
          <cell r="I1143">
            <v>4</v>
          </cell>
          <cell r="J1143" t="str">
            <v>Indoor</v>
          </cell>
          <cell r="K1143">
            <v>23.602702000000001</v>
          </cell>
          <cell r="L1143">
            <v>58.511042000000003</v>
          </cell>
          <cell r="M1143" t="str">
            <v>MUSCAT</v>
          </cell>
          <cell r="N1143" t="str">
            <v>BOUSHER</v>
          </cell>
          <cell r="O1143" t="str">
            <v>Wattaya</v>
          </cell>
        </row>
        <row r="1144">
          <cell r="D1144" t="str">
            <v>M0653</v>
          </cell>
          <cell r="E1144" t="str">
            <v>OMMA0849</v>
          </cell>
          <cell r="F1144" t="str">
            <v>No</v>
          </cell>
          <cell r="G1144" t="str">
            <v>Wattaya_Stadium_Shelter_3G</v>
          </cell>
          <cell r="H1144" t="str">
            <v>Greenfield</v>
          </cell>
          <cell r="I1144">
            <v>42</v>
          </cell>
          <cell r="J1144" t="str">
            <v>Indoor</v>
          </cell>
          <cell r="K1144">
            <v>23.608070000000001</v>
          </cell>
          <cell r="L1144">
            <v>58.505679999999998</v>
          </cell>
          <cell r="M1144" t="str">
            <v>MUSCAT</v>
          </cell>
          <cell r="N1144" t="str">
            <v>BOUSHER</v>
          </cell>
          <cell r="O1144" t="str">
            <v>Wattaya</v>
          </cell>
        </row>
        <row r="1145">
          <cell r="D1145" t="str">
            <v>M0677</v>
          </cell>
          <cell r="E1145" t="str">
            <v>OMMA1573</v>
          </cell>
          <cell r="F1145" t="str">
            <v>No</v>
          </cell>
          <cell r="G1145" t="str">
            <v>WHITE_HOUSE_3G</v>
          </cell>
          <cell r="H1145" t="str">
            <v>Rooftop</v>
          </cell>
          <cell r="I1145">
            <v>6</v>
          </cell>
          <cell r="J1145" t="str">
            <v>Indoor</v>
          </cell>
          <cell r="K1145">
            <v>23.619949999999999</v>
          </cell>
          <cell r="L1145">
            <v>58.502659999999999</v>
          </cell>
          <cell r="M1145" t="str">
            <v>MUSCAT</v>
          </cell>
          <cell r="N1145" t="str">
            <v>BOUSHER</v>
          </cell>
          <cell r="O1145" t="str">
            <v>Qurum</v>
          </cell>
        </row>
        <row r="1146">
          <cell r="D1146" t="str">
            <v>M1125</v>
          </cell>
          <cell r="E1146" t="str">
            <v>OMMA0500</v>
          </cell>
          <cell r="F1146" t="str">
            <v>No</v>
          </cell>
          <cell r="G1146" t="str">
            <v>PDO_CLUB_3_3G</v>
          </cell>
          <cell r="H1146" t="str">
            <v>Greenfield</v>
          </cell>
          <cell r="I1146">
            <v>30</v>
          </cell>
          <cell r="J1146" t="str">
            <v>Indoor</v>
          </cell>
          <cell r="K1146">
            <v>23.64151</v>
          </cell>
          <cell r="L1146">
            <v>58.505429999999997</v>
          </cell>
          <cell r="M1146" t="str">
            <v>MUSCAT</v>
          </cell>
          <cell r="N1146" t="str">
            <v>BOUSHER</v>
          </cell>
          <cell r="O1146" t="str">
            <v>Qurum</v>
          </cell>
        </row>
        <row r="1147">
          <cell r="D1147" t="str">
            <v>M0673</v>
          </cell>
          <cell r="E1147" t="str">
            <v>OMMA2951</v>
          </cell>
          <cell r="F1147" t="str">
            <v>No</v>
          </cell>
          <cell r="G1147" t="str">
            <v>WATTAYA_ROP_3G</v>
          </cell>
          <cell r="H1147" t="str">
            <v>Rooftop</v>
          </cell>
          <cell r="I1147">
            <v>3</v>
          </cell>
          <cell r="J1147" t="str">
            <v>Indoor</v>
          </cell>
          <cell r="K1147">
            <v>23.617373000000001</v>
          </cell>
          <cell r="L1147">
            <v>58.516911</v>
          </cell>
          <cell r="M1147" t="str">
            <v>MUSCAT</v>
          </cell>
          <cell r="N1147" t="str">
            <v>BOUSHER</v>
          </cell>
          <cell r="O1147" t="str">
            <v>Wattaya</v>
          </cell>
        </row>
        <row r="1148">
          <cell r="D1148" t="str">
            <v>T0717</v>
          </cell>
          <cell r="E1148" t="str">
            <v>OMZA2320</v>
          </cell>
          <cell r="F1148" t="str">
            <v>No</v>
          </cell>
          <cell r="G1148" t="str">
            <v>020152_56_Zolah</v>
          </cell>
          <cell r="H1148" t="str">
            <v>Greenfield</v>
          </cell>
          <cell r="I1148">
            <v>40</v>
          </cell>
          <cell r="J1148" t="str">
            <v>Outdoor</v>
          </cell>
          <cell r="K1148">
            <v>23.482800000000001</v>
          </cell>
          <cell r="L1148">
            <v>56.263109999999998</v>
          </cell>
          <cell r="M1148" t="str">
            <v>AD DHAHIRAH</v>
          </cell>
          <cell r="N1148" t="str">
            <v>DANK</v>
          </cell>
          <cell r="O1148" t="str">
            <v>Abu Khabi</v>
          </cell>
        </row>
        <row r="1149">
          <cell r="D1149" t="str">
            <v>T0428</v>
          </cell>
          <cell r="E1149" t="str">
            <v>OMBS2678</v>
          </cell>
          <cell r="F1149" t="str">
            <v>No</v>
          </cell>
          <cell r="G1149" t="str">
            <v>029490_49_Korti</v>
          </cell>
          <cell r="H1149" t="str">
            <v>Greenfield</v>
          </cell>
          <cell r="I1149">
            <v>15</v>
          </cell>
          <cell r="J1149" t="str">
            <v>Indoor</v>
          </cell>
          <cell r="K1149">
            <v>23.39865</v>
          </cell>
          <cell r="L1149">
            <v>57.179000000000002</v>
          </cell>
          <cell r="M1149" t="str">
            <v>AL BATINAH SOUTH</v>
          </cell>
          <cell r="N1149" t="str">
            <v>AR RUSTAQ</v>
          </cell>
          <cell r="O1149" t="str">
            <v>Rustaq</v>
          </cell>
        </row>
        <row r="1150">
          <cell r="D1150" t="str">
            <v>T0081</v>
          </cell>
          <cell r="E1150" t="str">
            <v>OMBS1960</v>
          </cell>
          <cell r="F1150" t="str">
            <v>No</v>
          </cell>
          <cell r="G1150" t="str">
            <v>AL_HAMTAYN_3G</v>
          </cell>
          <cell r="H1150" t="str">
            <v>Greenfield</v>
          </cell>
          <cell r="I1150">
            <v>20</v>
          </cell>
          <cell r="J1150" t="str">
            <v>Indoor</v>
          </cell>
          <cell r="K1150">
            <v>23.442319999999999</v>
          </cell>
          <cell r="L1150">
            <v>57.520057000000001</v>
          </cell>
          <cell r="M1150" t="str">
            <v>AL BATINAH SOUTH</v>
          </cell>
          <cell r="N1150" t="str">
            <v>AR RUSTAQ</v>
          </cell>
          <cell r="O1150" t="str">
            <v>Rustaq</v>
          </cell>
        </row>
        <row r="1151">
          <cell r="D1151" t="str">
            <v>T0102</v>
          </cell>
          <cell r="E1151" t="str">
            <v>OMBS2336</v>
          </cell>
          <cell r="F1151" t="str">
            <v>No</v>
          </cell>
          <cell r="G1151" t="str">
            <v>Al_Hazm_3G@Al_Hazm_GU</v>
          </cell>
          <cell r="H1151" t="str">
            <v>Greenfield</v>
          </cell>
          <cell r="I1151">
            <v>30</v>
          </cell>
          <cell r="J1151" t="str">
            <v>Indoor</v>
          </cell>
          <cell r="K1151">
            <v>23.563189999999999</v>
          </cell>
          <cell r="L1151">
            <v>57.451430000000002</v>
          </cell>
          <cell r="M1151" t="str">
            <v>AL BATINAH SOUTH</v>
          </cell>
          <cell r="N1151" t="str">
            <v>AR RUSTAQ</v>
          </cell>
          <cell r="O1151" t="str">
            <v>Rustaq</v>
          </cell>
        </row>
        <row r="1152">
          <cell r="D1152" t="str">
            <v>T0089</v>
          </cell>
          <cell r="E1152" t="str">
            <v>OMBS2337</v>
          </cell>
          <cell r="F1152" t="str">
            <v>No</v>
          </cell>
          <cell r="G1152" t="str">
            <v>Al_Madinah_3G</v>
          </cell>
          <cell r="H1152" t="str">
            <v>Greenfield</v>
          </cell>
          <cell r="I1152">
            <v>40</v>
          </cell>
          <cell r="J1152" t="str">
            <v>Indoor</v>
          </cell>
          <cell r="K1152">
            <v>23.481544</v>
          </cell>
          <cell r="L1152">
            <v>57.309623000000002</v>
          </cell>
          <cell r="M1152" t="str">
            <v>AL BATINAH SOUTH</v>
          </cell>
          <cell r="N1152" t="str">
            <v>AR RUSTAQ</v>
          </cell>
          <cell r="O1152" t="str">
            <v>Rustaq</v>
          </cell>
        </row>
        <row r="1153">
          <cell r="D1153" t="str">
            <v>T0084</v>
          </cell>
          <cell r="E1153" t="str">
            <v>OMBS0510</v>
          </cell>
          <cell r="F1153" t="str">
            <v>No</v>
          </cell>
          <cell r="G1153" t="str">
            <v>Al_Murri_3G</v>
          </cell>
          <cell r="H1153" t="str">
            <v>Greenfield</v>
          </cell>
          <cell r="I1153">
            <v>40</v>
          </cell>
          <cell r="J1153" t="str">
            <v>Indoor</v>
          </cell>
          <cell r="K1153">
            <v>23.45823</v>
          </cell>
          <cell r="L1153">
            <v>57.032359999999997</v>
          </cell>
          <cell r="M1153" t="str">
            <v>AL BATINAH SOUTH</v>
          </cell>
          <cell r="N1153" t="str">
            <v>AR RUSTAQ</v>
          </cell>
          <cell r="O1153" t="str">
            <v>Rustaq</v>
          </cell>
        </row>
        <row r="1154">
          <cell r="D1154" t="str">
            <v>T0053</v>
          </cell>
          <cell r="E1154" t="str">
            <v>OMBS0146</v>
          </cell>
          <cell r="F1154" t="str">
            <v>No</v>
          </cell>
          <cell r="G1154" t="str">
            <v>AL_NAID_3G</v>
          </cell>
          <cell r="H1154" t="str">
            <v>Greenfield</v>
          </cell>
          <cell r="I1154">
            <v>20</v>
          </cell>
          <cell r="J1154" t="str">
            <v>Indoor</v>
          </cell>
          <cell r="K1154">
            <v>23.240880000000001</v>
          </cell>
          <cell r="L1154">
            <v>57.333010000000002</v>
          </cell>
          <cell r="M1154" t="str">
            <v>AL BATINAH SOUTH</v>
          </cell>
          <cell r="N1154" t="str">
            <v>AR RUSTAQ</v>
          </cell>
          <cell r="O1154" t="str">
            <v>Rustaq</v>
          </cell>
        </row>
        <row r="1155">
          <cell r="D1155" t="str">
            <v>T0082</v>
          </cell>
          <cell r="E1155" t="str">
            <v>OMBS0863</v>
          </cell>
          <cell r="F1155" t="str">
            <v>No</v>
          </cell>
          <cell r="G1155" t="str">
            <v>AL_WUQAYBAH_3G</v>
          </cell>
          <cell r="H1155" t="str">
            <v>Greenfield</v>
          </cell>
          <cell r="I1155">
            <v>20</v>
          </cell>
          <cell r="J1155" t="str">
            <v>Indoor</v>
          </cell>
          <cell r="K1155">
            <v>23.449466999999999</v>
          </cell>
          <cell r="L1155">
            <v>57.571351999999997</v>
          </cell>
          <cell r="M1155" t="str">
            <v>AL BATINAH SOUTH</v>
          </cell>
          <cell r="N1155" t="str">
            <v>AR RUSTAQ</v>
          </cell>
          <cell r="O1155" t="str">
            <v>Rustaq</v>
          </cell>
        </row>
        <row r="1156">
          <cell r="D1156" t="str">
            <v>T0052</v>
          </cell>
          <cell r="E1156" t="str">
            <v>OMBS1589</v>
          </cell>
          <cell r="F1156" t="str">
            <v>No</v>
          </cell>
          <cell r="G1156" t="str">
            <v>AlBashouq_3G</v>
          </cell>
          <cell r="H1156" t="str">
            <v>Greenfield</v>
          </cell>
          <cell r="I1156">
            <v>35</v>
          </cell>
          <cell r="J1156" t="str">
            <v>Indoor</v>
          </cell>
          <cell r="K1156">
            <v>23.235910000000001</v>
          </cell>
          <cell r="L1156">
            <v>57.307042000000003</v>
          </cell>
          <cell r="M1156" t="str">
            <v>AL BATINAH SOUTH</v>
          </cell>
          <cell r="N1156" t="str">
            <v>AR RUSTAQ</v>
          </cell>
          <cell r="O1156" t="str">
            <v>Rustaq</v>
          </cell>
        </row>
        <row r="1157">
          <cell r="D1157" t="str">
            <v>T0419</v>
          </cell>
          <cell r="E1157" t="str">
            <v>OMBS0511</v>
          </cell>
          <cell r="F1157" t="str">
            <v>No</v>
          </cell>
          <cell r="G1157" t="str">
            <v>AlGail_U900</v>
          </cell>
          <cell r="H1157" t="str">
            <v>Greenfield</v>
          </cell>
          <cell r="I1157">
            <v>35</v>
          </cell>
          <cell r="J1157" t="str">
            <v>Indoor</v>
          </cell>
          <cell r="K1157">
            <v>23.462810000000001</v>
          </cell>
          <cell r="L1157">
            <v>57.593380000000003</v>
          </cell>
          <cell r="M1157" t="str">
            <v>AL BATINAH SOUTH</v>
          </cell>
          <cell r="N1157" t="str">
            <v>AR RUSTAQ</v>
          </cell>
          <cell r="O1157" t="str">
            <v>Al Gail</v>
          </cell>
        </row>
        <row r="1158">
          <cell r="D1158" t="str">
            <v>T0075</v>
          </cell>
          <cell r="E1158" t="str">
            <v>OMBS2338</v>
          </cell>
          <cell r="F1158" t="str">
            <v>No</v>
          </cell>
          <cell r="G1158" t="str">
            <v>AlHala_3G</v>
          </cell>
          <cell r="H1158" t="str">
            <v>Greenfield</v>
          </cell>
          <cell r="I1158">
            <v>28</v>
          </cell>
          <cell r="J1158" t="str">
            <v>Indoor</v>
          </cell>
          <cell r="K1158">
            <v>23.422723000000001</v>
          </cell>
          <cell r="L1158">
            <v>57.436621000000002</v>
          </cell>
          <cell r="M1158" t="str">
            <v>AL BATINAH SOUTH</v>
          </cell>
          <cell r="N1158" t="str">
            <v>AR RUSTAQ</v>
          </cell>
          <cell r="O1158" t="str">
            <v>Rustaq</v>
          </cell>
        </row>
        <row r="1159">
          <cell r="D1159" t="str">
            <v>T0061</v>
          </cell>
          <cell r="E1159" t="str">
            <v>OMBS1961</v>
          </cell>
          <cell r="F1159" t="str">
            <v>No</v>
          </cell>
          <cell r="G1159" t="str">
            <v>ALMARJI_3G</v>
          </cell>
          <cell r="H1159" t="str">
            <v>Greenfield</v>
          </cell>
          <cell r="I1159">
            <v>30</v>
          </cell>
          <cell r="J1159" t="str">
            <v>Indoor</v>
          </cell>
          <cell r="K1159">
            <v>23.394400000000001</v>
          </cell>
          <cell r="L1159">
            <v>57.237231999999999</v>
          </cell>
          <cell r="M1159" t="str">
            <v>AL BATINAH SOUTH</v>
          </cell>
          <cell r="N1159" t="str">
            <v>AR RUSTAQ</v>
          </cell>
          <cell r="O1159" t="str">
            <v>Rustaq</v>
          </cell>
        </row>
        <row r="1160">
          <cell r="D1160" t="str">
            <v>T0064</v>
          </cell>
          <cell r="E1160" t="str">
            <v>OMBS0147</v>
          </cell>
          <cell r="F1160" t="str">
            <v>No</v>
          </cell>
          <cell r="G1160" t="str">
            <v>Ayn_Al_Kisfah_3G</v>
          </cell>
          <cell r="H1160" t="str">
            <v>Greenfield</v>
          </cell>
          <cell r="I1160">
            <v>20</v>
          </cell>
          <cell r="J1160" t="str">
            <v>Indoor</v>
          </cell>
          <cell r="K1160">
            <v>23.396435</v>
          </cell>
          <cell r="L1160">
            <v>57.415726999999997</v>
          </cell>
          <cell r="M1160" t="str">
            <v>AL BATINAH SOUTH</v>
          </cell>
          <cell r="N1160" t="str">
            <v>AR RUSTAQ</v>
          </cell>
          <cell r="O1160" t="str">
            <v>Rustaq</v>
          </cell>
        </row>
        <row r="1161">
          <cell r="D1161" t="str">
            <v>T0070</v>
          </cell>
          <cell r="E1161" t="str">
            <v>OMBS0512</v>
          </cell>
          <cell r="F1161" t="str">
            <v>No</v>
          </cell>
          <cell r="G1161" t="str">
            <v>DAHAAS_3G@DAHAAS_GU</v>
          </cell>
          <cell r="H1161" t="str">
            <v>Greenfield</v>
          </cell>
          <cell r="I1161">
            <v>25</v>
          </cell>
          <cell r="J1161" t="str">
            <v>Indoor</v>
          </cell>
          <cell r="K1161">
            <v>23.41498</v>
          </cell>
          <cell r="L1161">
            <v>57.342080000000003</v>
          </cell>
          <cell r="M1161" t="str">
            <v>AL BATINAH SOUTH</v>
          </cell>
          <cell r="N1161" t="str">
            <v>AR RUSTAQ</v>
          </cell>
          <cell r="O1161" t="str">
            <v>Rustaq</v>
          </cell>
        </row>
        <row r="1162">
          <cell r="D1162" t="str">
            <v>T0087</v>
          </cell>
          <cell r="E1162" t="str">
            <v>OMBS2679</v>
          </cell>
          <cell r="F1162" t="str">
            <v>No</v>
          </cell>
          <cell r="G1162" t="str">
            <v>DHAR_AL_KHAR_3G</v>
          </cell>
          <cell r="H1162" t="str">
            <v>Greenfield</v>
          </cell>
          <cell r="I1162">
            <v>20</v>
          </cell>
          <cell r="J1162" t="str">
            <v>Indoor</v>
          </cell>
          <cell r="K1162">
            <v>23.480027</v>
          </cell>
          <cell r="L1162">
            <v>57.373317999999998</v>
          </cell>
          <cell r="M1162" t="str">
            <v>AL BATINAH SOUTH</v>
          </cell>
          <cell r="N1162" t="str">
            <v>AR RUSTAQ</v>
          </cell>
          <cell r="O1162" t="str">
            <v>Rustaq</v>
          </cell>
        </row>
        <row r="1163">
          <cell r="D1163" t="str">
            <v>T0065</v>
          </cell>
          <cell r="E1163" t="str">
            <v>OMBS2680</v>
          </cell>
          <cell r="F1163" t="str">
            <v>No</v>
          </cell>
          <cell r="G1163" t="str">
            <v>FalajAlHadithah_3G</v>
          </cell>
          <cell r="H1163" t="str">
            <v>Greenfield</v>
          </cell>
          <cell r="I1163">
            <v>30</v>
          </cell>
          <cell r="J1163" t="str">
            <v>Indoor</v>
          </cell>
          <cell r="K1163">
            <v>23.399159999999998</v>
          </cell>
          <cell r="L1163">
            <v>57.401600000000002</v>
          </cell>
          <cell r="M1163" t="str">
            <v>AL BATINAH SOUTH</v>
          </cell>
          <cell r="N1163" t="str">
            <v>AR RUSTAQ</v>
          </cell>
          <cell r="O1163" t="str">
            <v>Rustaq</v>
          </cell>
        </row>
        <row r="1164">
          <cell r="D1164" t="str">
            <v>T0088</v>
          </cell>
          <cell r="E1164" t="str">
            <v>OMBS0148</v>
          </cell>
          <cell r="F1164" t="str">
            <v>No</v>
          </cell>
          <cell r="G1164" t="str">
            <v>FALAJALSHRAH_3G@FALAJALSHRAH_GU</v>
          </cell>
          <cell r="H1164" t="str">
            <v>Greenfield</v>
          </cell>
          <cell r="I1164">
            <v>20</v>
          </cell>
          <cell r="J1164" t="str">
            <v>Indoor</v>
          </cell>
          <cell r="K1164">
            <v>23.481207000000001</v>
          </cell>
          <cell r="L1164">
            <v>57.450499999999998</v>
          </cell>
          <cell r="M1164" t="str">
            <v>AL BATINAH SOUTH</v>
          </cell>
          <cell r="N1164" t="str">
            <v>AR RUSTAQ</v>
          </cell>
          <cell r="O1164" t="str">
            <v>Rustaq</v>
          </cell>
        </row>
        <row r="1165">
          <cell r="D1165" t="str">
            <v>T0076</v>
          </cell>
          <cell r="E1165" t="str">
            <v>OMBS0149</v>
          </cell>
          <cell r="F1165" t="str">
            <v>No</v>
          </cell>
          <cell r="G1165" t="str">
            <v>Iraqi_3G</v>
          </cell>
          <cell r="H1165" t="str">
            <v>Greenfield</v>
          </cell>
          <cell r="I1165">
            <v>20</v>
          </cell>
          <cell r="J1165" t="str">
            <v>Indoor</v>
          </cell>
          <cell r="K1165">
            <v>23.427969000000001</v>
          </cell>
          <cell r="L1165">
            <v>57.390498000000001</v>
          </cell>
          <cell r="M1165" t="str">
            <v>AL BATINAH SOUTH</v>
          </cell>
          <cell r="N1165" t="str">
            <v>AR RUSTAQ</v>
          </cell>
          <cell r="O1165" t="str">
            <v>Rustaq</v>
          </cell>
        </row>
        <row r="1166">
          <cell r="D1166" t="str">
            <v>T0101</v>
          </cell>
          <cell r="E1166" t="str">
            <v>OMBS0864</v>
          </cell>
          <cell r="F1166" t="str">
            <v>No</v>
          </cell>
          <cell r="G1166" t="str">
            <v>Jama_3G@Jama_GU</v>
          </cell>
          <cell r="H1166" t="str">
            <v>Greenfield</v>
          </cell>
          <cell r="I1166">
            <v>12</v>
          </cell>
          <cell r="J1166" t="str">
            <v>Indoor</v>
          </cell>
          <cell r="K1166">
            <v>23.554666999999998</v>
          </cell>
          <cell r="L1166">
            <v>57.558996999999998</v>
          </cell>
          <cell r="M1166" t="str">
            <v>AL BATINAH SOUTH</v>
          </cell>
          <cell r="N1166" t="str">
            <v>AR RUSTAQ</v>
          </cell>
          <cell r="O1166" t="str">
            <v>Rustaq</v>
          </cell>
        </row>
        <row r="1167">
          <cell r="D1167" t="str">
            <v>T0099</v>
          </cell>
          <cell r="E1167" t="str">
            <v>OMBS1590</v>
          </cell>
          <cell r="F1167" t="str">
            <v>No</v>
          </cell>
          <cell r="G1167" t="str">
            <v>JamaRoad_3G</v>
          </cell>
          <cell r="H1167" t="str">
            <v>Greenfield</v>
          </cell>
          <cell r="I1167">
            <v>30</v>
          </cell>
          <cell r="J1167" t="str">
            <v>Indoor</v>
          </cell>
          <cell r="K1167">
            <v>23.545010000000001</v>
          </cell>
          <cell r="L1167">
            <v>57.528979999999997</v>
          </cell>
          <cell r="M1167" t="str">
            <v>AL BATINAH SOUTH</v>
          </cell>
          <cell r="N1167" t="str">
            <v>AR RUSTAQ</v>
          </cell>
          <cell r="O1167" t="str">
            <v>Rustaq</v>
          </cell>
        </row>
        <row r="1168">
          <cell r="D1168" t="str">
            <v>T0074</v>
          </cell>
          <cell r="E1168" t="str">
            <v>OMBS0865</v>
          </cell>
          <cell r="F1168" t="str">
            <v>No</v>
          </cell>
          <cell r="G1168" t="str">
            <v>Khafdi_3G</v>
          </cell>
          <cell r="H1168" t="str">
            <v>Greenfield</v>
          </cell>
          <cell r="I1168">
            <v>30</v>
          </cell>
          <cell r="J1168" t="str">
            <v>Indoor</v>
          </cell>
          <cell r="K1168">
            <v>23.422933</v>
          </cell>
          <cell r="L1168">
            <v>57.296683000000002</v>
          </cell>
          <cell r="M1168" t="str">
            <v>AL BATINAH SOUTH</v>
          </cell>
          <cell r="N1168" t="str">
            <v>AR RUSTAQ</v>
          </cell>
          <cell r="O1168" t="str">
            <v>Rustaq</v>
          </cell>
        </row>
        <row r="1169">
          <cell r="D1169" t="str">
            <v>T0425</v>
          </cell>
          <cell r="E1169" t="str">
            <v>OMBS0513</v>
          </cell>
          <cell r="F1169" t="str">
            <v>No</v>
          </cell>
          <cell r="G1169" t="str">
            <v>Madrooj_U900</v>
          </cell>
          <cell r="H1169" t="str">
            <v>Greenfield</v>
          </cell>
          <cell r="I1169">
            <v>20</v>
          </cell>
          <cell r="J1169" t="str">
            <v>Indoor</v>
          </cell>
          <cell r="K1169">
            <v>23.254954999999999</v>
          </cell>
          <cell r="L1169">
            <v>57.298962000000003</v>
          </cell>
          <cell r="M1169" t="str">
            <v>AL BATINAH SOUTH</v>
          </cell>
          <cell r="N1169" t="str">
            <v>AR RUSTAQ</v>
          </cell>
          <cell r="O1169" t="str">
            <v>Rustaq</v>
          </cell>
        </row>
        <row r="1170">
          <cell r="D1170" t="str">
            <v>T0092</v>
          </cell>
          <cell r="E1170" t="str">
            <v>OMBS2339</v>
          </cell>
          <cell r="F1170" t="str">
            <v>No</v>
          </cell>
          <cell r="G1170" t="str">
            <v>MAIDAH_3G@MAIDAH_GU</v>
          </cell>
          <cell r="H1170" t="str">
            <v>Greenfield</v>
          </cell>
          <cell r="I1170">
            <v>12</v>
          </cell>
          <cell r="J1170" t="str">
            <v>Indoor</v>
          </cell>
          <cell r="K1170">
            <v>23.487500000000001</v>
          </cell>
          <cell r="L1170">
            <v>57.461500000000001</v>
          </cell>
          <cell r="M1170" t="str">
            <v>AL BATINAH SOUTH</v>
          </cell>
          <cell r="N1170" t="str">
            <v>AR RUSTAQ</v>
          </cell>
          <cell r="O1170" t="str">
            <v>Rustaq</v>
          </cell>
        </row>
        <row r="1171">
          <cell r="D1171" t="str">
            <v>T0093</v>
          </cell>
          <cell r="E1171" t="str">
            <v>OMBS0866</v>
          </cell>
          <cell r="F1171" t="str">
            <v>No</v>
          </cell>
          <cell r="G1171" t="str">
            <v>Misfah_H_3G</v>
          </cell>
          <cell r="H1171" t="str">
            <v>Greenfield</v>
          </cell>
          <cell r="I1171">
            <v>30</v>
          </cell>
          <cell r="J1171" t="str">
            <v>Indoor</v>
          </cell>
          <cell r="K1171">
            <v>23.518042999999999</v>
          </cell>
          <cell r="L1171">
            <v>57.485784000000002</v>
          </cell>
          <cell r="M1171" t="str">
            <v>AL BATINAH SOUTH</v>
          </cell>
          <cell r="N1171" t="str">
            <v>AR RUSTAQ</v>
          </cell>
          <cell r="O1171" t="str">
            <v>Rustaq</v>
          </cell>
        </row>
        <row r="1172">
          <cell r="D1172" t="str">
            <v>T0062</v>
          </cell>
          <cell r="E1172" t="str">
            <v>OMBS1591</v>
          </cell>
          <cell r="F1172" t="str">
            <v>No</v>
          </cell>
          <cell r="G1172" t="str">
            <v>NATIONAL_COMPANY_RUSTAQ_3G</v>
          </cell>
          <cell r="H1172" t="str">
            <v>Greenfield</v>
          </cell>
          <cell r="I1172">
            <v>20</v>
          </cell>
          <cell r="J1172" t="str">
            <v>Indoor</v>
          </cell>
          <cell r="K1172">
            <v>23.394333</v>
          </cell>
          <cell r="L1172">
            <v>57.30133</v>
          </cell>
          <cell r="M1172" t="str">
            <v>AL BATINAH SOUTH</v>
          </cell>
          <cell r="N1172" t="str">
            <v>AR RUSTAQ</v>
          </cell>
          <cell r="O1172" t="str">
            <v>Rustaq</v>
          </cell>
        </row>
        <row r="1173">
          <cell r="D1173" t="str">
            <v>T0078</v>
          </cell>
          <cell r="E1173" t="str">
            <v>OMBS0150</v>
          </cell>
          <cell r="F1173" t="str">
            <v>No</v>
          </cell>
          <cell r="G1173" t="str">
            <v>Nzooh_3G</v>
          </cell>
          <cell r="H1173" t="str">
            <v>Greenfield</v>
          </cell>
          <cell r="I1173">
            <v>35</v>
          </cell>
          <cell r="J1173" t="str">
            <v>Indoor</v>
          </cell>
          <cell r="K1173">
            <v>23.477959999999999</v>
          </cell>
          <cell r="L1173">
            <v>57.29383</v>
          </cell>
          <cell r="M1173" t="str">
            <v>AL BATINAH SOUTH</v>
          </cell>
          <cell r="N1173" t="str">
            <v>AR RUSTAQ</v>
          </cell>
          <cell r="O1173" t="str">
            <v>Rustaq</v>
          </cell>
        </row>
        <row r="1174">
          <cell r="D1174" t="str">
            <v>T0466</v>
          </cell>
          <cell r="E1174" t="str">
            <v>OMBS2340</v>
          </cell>
          <cell r="F1174" t="str">
            <v>No</v>
          </cell>
          <cell r="G1174" t="str">
            <v>OM_USO_107_AL WASUM</v>
          </cell>
          <cell r="H1174" t="str">
            <v>Greenfield</v>
          </cell>
          <cell r="I1174">
            <v>30</v>
          </cell>
          <cell r="J1174" t="str">
            <v>Outdoor</v>
          </cell>
          <cell r="K1174">
            <v>23.414134000000001</v>
          </cell>
          <cell r="L1174">
            <v>57.238019999999999</v>
          </cell>
          <cell r="M1174" t="str">
            <v>AL BATINAH SOUTH</v>
          </cell>
          <cell r="N1174" t="str">
            <v>AR RUSTAQ</v>
          </cell>
          <cell r="O1174" t="str">
            <v>Rustaq</v>
          </cell>
        </row>
        <row r="1175">
          <cell r="D1175" t="str">
            <v>T0467</v>
          </cell>
          <cell r="E1175" t="str">
            <v>OMBS0867</v>
          </cell>
          <cell r="F1175" t="str">
            <v>No</v>
          </cell>
          <cell r="G1175" t="str">
            <v>OM_USO_109_AL GHUBAYRAH</v>
          </cell>
          <cell r="H1175" t="str">
            <v>Greenfield</v>
          </cell>
          <cell r="I1175">
            <v>15</v>
          </cell>
          <cell r="J1175" t="str">
            <v>Outdoor</v>
          </cell>
          <cell r="K1175">
            <v>23.251840999999999</v>
          </cell>
          <cell r="L1175">
            <v>57.388150000000003</v>
          </cell>
          <cell r="M1175" t="str">
            <v>AL BATINAH SOUTH</v>
          </cell>
          <cell r="N1175" t="str">
            <v>AR RUSTAQ</v>
          </cell>
          <cell r="O1175" t="str">
            <v>Rustaq</v>
          </cell>
        </row>
        <row r="1176">
          <cell r="D1176" t="str">
            <v>T0468</v>
          </cell>
          <cell r="E1176" t="str">
            <v>OMBS2341</v>
          </cell>
          <cell r="F1176" t="str">
            <v>No</v>
          </cell>
          <cell r="G1176" t="str">
            <v>OM_USO_110_AL MAIDAH</v>
          </cell>
          <cell r="H1176" t="str">
            <v>Greenfield</v>
          </cell>
          <cell r="I1176">
            <v>15</v>
          </cell>
          <cell r="J1176" t="str">
            <v>Outdoor</v>
          </cell>
          <cell r="K1176">
            <v>23.4267</v>
          </cell>
          <cell r="L1176">
            <v>57.525098</v>
          </cell>
          <cell r="M1176" t="str">
            <v>AL BATINAH SOUTH</v>
          </cell>
          <cell r="N1176" t="str">
            <v>AR RUSTAQ</v>
          </cell>
          <cell r="O1176" t="str">
            <v>Rustaq</v>
          </cell>
        </row>
        <row r="1177">
          <cell r="D1177" t="str">
            <v>T0106</v>
          </cell>
          <cell r="E1177" t="str">
            <v>OMBS1962</v>
          </cell>
          <cell r="F1177" t="str">
            <v>No</v>
          </cell>
          <cell r="G1177" t="str">
            <v>RAFO2_3G@RAFO2_GU</v>
          </cell>
          <cell r="H1177" t="str">
            <v>Greenfield</v>
          </cell>
          <cell r="I1177">
            <v>30</v>
          </cell>
          <cell r="J1177" t="str">
            <v>Indoor</v>
          </cell>
          <cell r="K1177">
            <v>23.617146999999999</v>
          </cell>
          <cell r="L1177">
            <v>57.514122999999998</v>
          </cell>
          <cell r="M1177" t="str">
            <v>AL BATINAH SOUTH</v>
          </cell>
          <cell r="N1177" t="str">
            <v>AL MUSANAAH</v>
          </cell>
          <cell r="O1177" t="str">
            <v>Musannah</v>
          </cell>
        </row>
        <row r="1178">
          <cell r="D1178" t="str">
            <v>T0002</v>
          </cell>
          <cell r="E1178" t="str">
            <v>OMBS1963</v>
          </cell>
          <cell r="F1178" t="str">
            <v>Yes</v>
          </cell>
          <cell r="G1178" t="str">
            <v>Rustaq_exch_3G@Rustaq_exch_GU</v>
          </cell>
          <cell r="H1178" t="str">
            <v>Greenfield</v>
          </cell>
          <cell r="I1178">
            <v>20.55</v>
          </cell>
          <cell r="J1178" t="str">
            <v>Indoor</v>
          </cell>
          <cell r="K1178">
            <v>23.422957724980499</v>
          </cell>
          <cell r="L1178">
            <v>57.422356023926497</v>
          </cell>
          <cell r="M1178" t="str">
            <v>AL BATINAH SOUTH</v>
          </cell>
          <cell r="N1178" t="str">
            <v>AR RUSTAQ</v>
          </cell>
          <cell r="O1178" t="str">
            <v>Rustaq</v>
          </cell>
        </row>
        <row r="1179">
          <cell r="D1179" t="str">
            <v>T0059</v>
          </cell>
          <cell r="E1179" t="str">
            <v>OMBS0514</v>
          </cell>
          <cell r="F1179" t="str">
            <v>No</v>
          </cell>
          <cell r="G1179" t="str">
            <v>Rustaq_land_3G@Rustq_Land_GU</v>
          </cell>
          <cell r="H1179" t="str">
            <v>Greenfield</v>
          </cell>
          <cell r="I1179">
            <v>30</v>
          </cell>
          <cell r="J1179" t="str">
            <v>Indoor</v>
          </cell>
          <cell r="K1179">
            <v>23.391200000000001</v>
          </cell>
          <cell r="L1179">
            <v>57.428400000000003</v>
          </cell>
          <cell r="M1179" t="str">
            <v>AL BATINAH SOUTH</v>
          </cell>
          <cell r="N1179" t="str">
            <v>AR RUSTAQ</v>
          </cell>
          <cell r="O1179" t="str">
            <v>Rustaq</v>
          </cell>
        </row>
        <row r="1180">
          <cell r="D1180" t="str">
            <v>T0072</v>
          </cell>
          <cell r="E1180" t="str">
            <v>OMBS0151</v>
          </cell>
          <cell r="F1180" t="str">
            <v>No</v>
          </cell>
          <cell r="G1180" t="str">
            <v>Rustaq_U900</v>
          </cell>
          <cell r="H1180" t="str">
            <v>Greenfield</v>
          </cell>
          <cell r="I1180">
            <v>20</v>
          </cell>
          <cell r="J1180" t="str">
            <v>Indoor</v>
          </cell>
          <cell r="K1180">
            <v>23.420116700000001</v>
          </cell>
          <cell r="L1180">
            <v>57.421216999999999</v>
          </cell>
          <cell r="M1180" t="str">
            <v>AL BATINAH SOUTH</v>
          </cell>
          <cell r="N1180" t="str">
            <v>AR RUSTAQ</v>
          </cell>
          <cell r="O1180" t="str">
            <v>Rustaq</v>
          </cell>
        </row>
        <row r="1181">
          <cell r="D1181" t="str">
            <v>T0080</v>
          </cell>
          <cell r="E1181" t="str">
            <v>OMBS1964</v>
          </cell>
          <cell r="F1181" t="str">
            <v>No</v>
          </cell>
          <cell r="G1181" t="str">
            <v>Rustaq3_3G@Rustaq3_GU</v>
          </cell>
          <cell r="H1181" t="str">
            <v>Rooftop</v>
          </cell>
          <cell r="I1181">
            <v>6</v>
          </cell>
          <cell r="J1181" t="str">
            <v>Indoor</v>
          </cell>
          <cell r="K1181">
            <v>23.436025999999998</v>
          </cell>
          <cell r="L1181">
            <v>57.420580000000001</v>
          </cell>
          <cell r="M1181" t="str">
            <v>AL BATINAH SOUTH</v>
          </cell>
          <cell r="N1181" t="str">
            <v>AR RUSTAQ</v>
          </cell>
          <cell r="O1181" t="str">
            <v>Rustaq</v>
          </cell>
        </row>
        <row r="1182">
          <cell r="D1182" t="str">
            <v>T0083</v>
          </cell>
          <cell r="E1182" t="str">
            <v>OMBS2342</v>
          </cell>
          <cell r="F1182" t="str">
            <v>No</v>
          </cell>
          <cell r="G1182" t="str">
            <v>RUSTAQHILL_3G@RUSTAQHILL_GU</v>
          </cell>
          <cell r="H1182" t="str">
            <v>Greenfield</v>
          </cell>
          <cell r="I1182">
            <v>10</v>
          </cell>
          <cell r="J1182" t="str">
            <v>Indoor</v>
          </cell>
          <cell r="K1182">
            <v>23.449852</v>
          </cell>
          <cell r="L1182">
            <v>57.430379000000002</v>
          </cell>
          <cell r="M1182" t="str">
            <v>AL BATINAH SOUTH</v>
          </cell>
          <cell r="N1182" t="str">
            <v>AR RUSTAQ</v>
          </cell>
          <cell r="O1182" t="str">
            <v>Rustaq</v>
          </cell>
        </row>
        <row r="1183">
          <cell r="D1183" t="str">
            <v>T0086</v>
          </cell>
          <cell r="E1183" t="str">
            <v>OMBS2681</v>
          </cell>
          <cell r="F1183" t="str">
            <v>No</v>
          </cell>
          <cell r="G1183" t="str">
            <v>RUSTAQHILL2_3G@RUSTAQHILL2_GU</v>
          </cell>
          <cell r="H1183" t="str">
            <v>Greenfield</v>
          </cell>
          <cell r="I1183">
            <v>15</v>
          </cell>
          <cell r="J1183" t="str">
            <v>Indoor</v>
          </cell>
          <cell r="K1183">
            <v>23.466799999999999</v>
          </cell>
          <cell r="L1183">
            <v>57.436999999999998</v>
          </cell>
          <cell r="M1183" t="str">
            <v>AL BATINAH SOUTH</v>
          </cell>
          <cell r="N1183" t="str">
            <v>AR RUSTAQ</v>
          </cell>
          <cell r="O1183" t="str">
            <v>Rustaq</v>
          </cell>
        </row>
        <row r="1184">
          <cell r="D1184" t="str">
            <v>T0060</v>
          </cell>
          <cell r="E1184" t="str">
            <v>OMBS0530</v>
          </cell>
          <cell r="F1184" t="str">
            <v>No</v>
          </cell>
          <cell r="G1184" t="str">
            <v>RustaqNew_3G@RustaqNew_GU</v>
          </cell>
          <cell r="H1184" t="str">
            <v>Rooftop</v>
          </cell>
          <cell r="I1184">
            <v>6</v>
          </cell>
          <cell r="J1184" t="str">
            <v>Indoor</v>
          </cell>
          <cell r="K1184">
            <v>23.391300000000001</v>
          </cell>
          <cell r="L1184">
            <v>57.423499999999997</v>
          </cell>
          <cell r="M1184" t="str">
            <v>AL BATINAH SOUTH</v>
          </cell>
          <cell r="N1184" t="str">
            <v>AR RUSTAQ</v>
          </cell>
          <cell r="O1184" t="str">
            <v>Rustaq</v>
          </cell>
        </row>
        <row r="1185">
          <cell r="D1185" t="str">
            <v>T0069</v>
          </cell>
          <cell r="E1185" t="str">
            <v>OMBS0162</v>
          </cell>
          <cell r="F1185" t="str">
            <v>No</v>
          </cell>
          <cell r="G1185" t="str">
            <v>SAI_3G</v>
          </cell>
          <cell r="H1185" t="str">
            <v>Greenfield</v>
          </cell>
          <cell r="I1185">
            <v>35</v>
          </cell>
          <cell r="J1185" t="str">
            <v>Indoor</v>
          </cell>
          <cell r="K1185">
            <v>23.414100000000001</v>
          </cell>
          <cell r="L1185">
            <v>57.26146</v>
          </cell>
          <cell r="M1185" t="str">
            <v>AL BATINAH SOUTH</v>
          </cell>
          <cell r="N1185" t="str">
            <v>AR RUSTAQ</v>
          </cell>
          <cell r="O1185" t="str">
            <v>Rustaq</v>
          </cell>
        </row>
        <row r="1186">
          <cell r="D1186" t="str">
            <v>T0077</v>
          </cell>
          <cell r="E1186" t="str">
            <v>OMBS1225</v>
          </cell>
          <cell r="F1186" t="str">
            <v>No</v>
          </cell>
          <cell r="G1186" t="str">
            <v>Sawadhar_3G</v>
          </cell>
          <cell r="H1186" t="str">
            <v>Greenfield</v>
          </cell>
          <cell r="I1186">
            <v>15</v>
          </cell>
          <cell r="J1186" t="str">
            <v>Indoor</v>
          </cell>
          <cell r="K1186">
            <v>23.43038</v>
          </cell>
          <cell r="L1186">
            <v>57.323329999999999</v>
          </cell>
          <cell r="M1186" t="str">
            <v>AL BATINAH SOUTH</v>
          </cell>
          <cell r="N1186" t="str">
            <v>AR RUSTAQ</v>
          </cell>
          <cell r="O1186" t="str">
            <v>Rustaq</v>
          </cell>
        </row>
        <row r="1187">
          <cell r="D1187" t="str">
            <v>T0091</v>
          </cell>
          <cell r="E1187" t="str">
            <v>OMBS1981</v>
          </cell>
          <cell r="F1187" t="str">
            <v>No</v>
          </cell>
          <cell r="G1187" t="str">
            <v>Seea_3G</v>
          </cell>
          <cell r="H1187" t="str">
            <v>Greenfield</v>
          </cell>
          <cell r="I1187">
            <v>30</v>
          </cell>
          <cell r="J1187" t="str">
            <v>Indoor</v>
          </cell>
          <cell r="K1187">
            <v>23.48742</v>
          </cell>
          <cell r="L1187">
            <v>57.114449999999998</v>
          </cell>
          <cell r="M1187" t="str">
            <v>AL BATINAH SOUTH</v>
          </cell>
          <cell r="N1187" t="str">
            <v>AR RUSTAQ</v>
          </cell>
          <cell r="O1187" t="str">
            <v>Rustaq</v>
          </cell>
        </row>
        <row r="1188">
          <cell r="D1188" t="str">
            <v>T0426</v>
          </cell>
          <cell r="E1188" t="str">
            <v>OMBS1226</v>
          </cell>
          <cell r="F1188" t="str">
            <v>No</v>
          </cell>
          <cell r="G1188" t="str">
            <v>Shakhar</v>
          </cell>
          <cell r="H1188" t="str">
            <v>Greenfield</v>
          </cell>
          <cell r="I1188">
            <v>45</v>
          </cell>
          <cell r="J1188" t="str">
            <v>Indoor</v>
          </cell>
          <cell r="K1188">
            <v>23.46332</v>
          </cell>
          <cell r="L1188">
            <v>57.054960000000001</v>
          </cell>
          <cell r="M1188" t="str">
            <v>AL BATINAH SOUTH</v>
          </cell>
          <cell r="N1188" t="str">
            <v>AR RUSTAQ</v>
          </cell>
          <cell r="O1188" t="str">
            <v>Rustaq</v>
          </cell>
        </row>
        <row r="1189">
          <cell r="D1189" t="str">
            <v>T0010</v>
          </cell>
          <cell r="E1189" t="str">
            <v>OMBS1227</v>
          </cell>
          <cell r="F1189" t="str">
            <v>No</v>
          </cell>
          <cell r="G1189" t="str">
            <v>Shubaika_3G@Shubaika_GU</v>
          </cell>
          <cell r="H1189" t="str">
            <v>Greenfield</v>
          </cell>
          <cell r="I1189">
            <v>50</v>
          </cell>
          <cell r="J1189" t="str">
            <v>Indoor</v>
          </cell>
          <cell r="K1189">
            <v>23.54007</v>
          </cell>
          <cell r="L1189">
            <v>57.473460000000003</v>
          </cell>
          <cell r="M1189" t="str">
            <v>AL BATINAH SOUTH</v>
          </cell>
          <cell r="N1189" t="str">
            <v>AR RUSTAQ</v>
          </cell>
          <cell r="O1189" t="str">
            <v>Rustaq</v>
          </cell>
        </row>
        <row r="1190">
          <cell r="D1190" t="str">
            <v>T0068</v>
          </cell>
          <cell r="E1190" t="str">
            <v>OMBS0531</v>
          </cell>
          <cell r="F1190" t="str">
            <v>No</v>
          </cell>
          <cell r="G1190" t="str">
            <v>Sini_3G</v>
          </cell>
          <cell r="H1190" t="str">
            <v>Greenfield</v>
          </cell>
          <cell r="I1190">
            <v>30</v>
          </cell>
          <cell r="J1190" t="str">
            <v>Indoor</v>
          </cell>
          <cell r="K1190">
            <v>23.414041000000001</v>
          </cell>
          <cell r="L1190">
            <v>57.131737999999999</v>
          </cell>
          <cell r="M1190" t="str">
            <v>AL BATINAH SOUTH</v>
          </cell>
          <cell r="N1190" t="str">
            <v>AR RUSTAQ</v>
          </cell>
          <cell r="O1190" t="str">
            <v>Rustaq</v>
          </cell>
        </row>
        <row r="1191">
          <cell r="D1191" t="str">
            <v>T0066</v>
          </cell>
          <cell r="E1191" t="str">
            <v>OMBS1603</v>
          </cell>
          <cell r="F1191" t="str">
            <v>No</v>
          </cell>
          <cell r="G1191" t="str">
            <v>Sini2_3G</v>
          </cell>
          <cell r="H1191" t="str">
            <v>Greenfield</v>
          </cell>
          <cell r="I1191">
            <v>20.3</v>
          </cell>
          <cell r="J1191" t="str">
            <v>Indoor</v>
          </cell>
          <cell r="K1191">
            <v>23.408919999999998</v>
          </cell>
          <cell r="L1191">
            <v>57.117600000000003</v>
          </cell>
          <cell r="M1191" t="str">
            <v>AL BATINAH SOUTH</v>
          </cell>
          <cell r="N1191" t="str">
            <v>AR RUSTAQ</v>
          </cell>
          <cell r="O1191" t="str">
            <v>Rustaq</v>
          </cell>
        </row>
        <row r="1192">
          <cell r="D1192" t="str">
            <v>T0058</v>
          </cell>
          <cell r="E1192" t="str">
            <v>OMBS1604</v>
          </cell>
          <cell r="F1192" t="str">
            <v>No</v>
          </cell>
          <cell r="G1192" t="str">
            <v>Tabaqah_3G@Tabaqah_GU</v>
          </cell>
          <cell r="H1192" t="str">
            <v>Greenfield</v>
          </cell>
          <cell r="I1192">
            <v>20.3</v>
          </cell>
          <cell r="J1192" t="str">
            <v>Indoor</v>
          </cell>
          <cell r="K1192">
            <v>23.389800999999999</v>
          </cell>
          <cell r="L1192">
            <v>57.318876000000003</v>
          </cell>
          <cell r="M1192" t="str">
            <v>AL BATINAH SOUTH</v>
          </cell>
          <cell r="N1192" t="str">
            <v>AR RUSTAQ</v>
          </cell>
          <cell r="O1192" t="str">
            <v>Rustaq</v>
          </cell>
        </row>
        <row r="1193">
          <cell r="D1193" t="str">
            <v>T0063</v>
          </cell>
          <cell r="E1193" t="str">
            <v>OMBS0884</v>
          </cell>
          <cell r="F1193" t="str">
            <v>No</v>
          </cell>
          <cell r="G1193" t="str">
            <v>Tawi_al_wadi_3G@Tawi_al_wadi_GU</v>
          </cell>
          <cell r="H1193" t="str">
            <v>Greenfield</v>
          </cell>
          <cell r="I1193">
            <v>30</v>
          </cell>
          <cell r="J1193" t="str">
            <v>Indoor</v>
          </cell>
          <cell r="K1193">
            <v>23.396100000000001</v>
          </cell>
          <cell r="L1193">
            <v>57.436100000000003</v>
          </cell>
          <cell r="M1193" t="str">
            <v>AL BATINAH SOUTH</v>
          </cell>
          <cell r="N1193" t="str">
            <v>AR RUSTAQ</v>
          </cell>
          <cell r="O1193" t="str">
            <v>Rustaq</v>
          </cell>
        </row>
        <row r="1194">
          <cell r="D1194" t="str">
            <v>T0073</v>
          </cell>
          <cell r="E1194" t="str">
            <v>OMBS1982</v>
          </cell>
          <cell r="F1194" t="str">
            <v>No</v>
          </cell>
          <cell r="G1194" t="str">
            <v>Tayeb_3G</v>
          </cell>
          <cell r="H1194" t="str">
            <v>Greenfield</v>
          </cell>
          <cell r="I1194">
            <v>40</v>
          </cell>
          <cell r="J1194" t="str">
            <v>Indoor</v>
          </cell>
          <cell r="K1194">
            <v>23.422170000000001</v>
          </cell>
          <cell r="L1194">
            <v>57.16583</v>
          </cell>
          <cell r="M1194" t="str">
            <v>AL BATINAH SOUTH</v>
          </cell>
          <cell r="N1194" t="str">
            <v>AR RUSTAQ</v>
          </cell>
          <cell r="O1194" t="str">
            <v>Rustaq</v>
          </cell>
        </row>
        <row r="1195">
          <cell r="D1195" t="str">
            <v>T0436</v>
          </cell>
          <cell r="E1195" t="str">
            <v>OMBS1983</v>
          </cell>
          <cell r="F1195" t="str">
            <v>No</v>
          </cell>
          <cell r="G1195" t="str">
            <v>Wadi Sahtan2_3G</v>
          </cell>
          <cell r="H1195" t="str">
            <v>Greenfield</v>
          </cell>
          <cell r="I1195">
            <v>35</v>
          </cell>
          <cell r="J1195" t="str">
            <v>Indoor</v>
          </cell>
          <cell r="K1195">
            <v>23.308502000000001</v>
          </cell>
          <cell r="L1195">
            <v>57.320526000000001</v>
          </cell>
          <cell r="M1195" t="str">
            <v>AL BATINAH SOUTH</v>
          </cell>
          <cell r="N1195" t="str">
            <v>AR RUSTAQ</v>
          </cell>
          <cell r="O1195" t="str">
            <v>Rustaq</v>
          </cell>
        </row>
        <row r="1196">
          <cell r="D1196" t="str">
            <v>T0055</v>
          </cell>
          <cell r="E1196" t="str">
            <v>OMBS1228</v>
          </cell>
          <cell r="F1196" t="str">
            <v>No</v>
          </cell>
          <cell r="G1196" t="str">
            <v>Wadi_Sahtan_3G@Wadi_Sahtan_GU</v>
          </cell>
          <cell r="H1196" t="str">
            <v>Greenfield</v>
          </cell>
          <cell r="I1196">
            <v>20</v>
          </cell>
          <cell r="J1196" t="str">
            <v>Indoor</v>
          </cell>
          <cell r="K1196">
            <v>23.288879000000001</v>
          </cell>
          <cell r="L1196">
            <v>57.327542000000001</v>
          </cell>
          <cell r="M1196" t="str">
            <v>AL BATINAH SOUTH</v>
          </cell>
          <cell r="N1196" t="str">
            <v>AR RUSTAQ</v>
          </cell>
          <cell r="O1196" t="str">
            <v>Rustaq</v>
          </cell>
        </row>
        <row r="1197">
          <cell r="D1197" t="str">
            <v>T0085</v>
          </cell>
          <cell r="E1197" t="str">
            <v>OMBS1605</v>
          </cell>
          <cell r="F1197" t="str">
            <v>No</v>
          </cell>
          <cell r="G1197" t="str">
            <v>WadiBaniHenia_3G</v>
          </cell>
          <cell r="H1197" t="str">
            <v>Greenfield</v>
          </cell>
          <cell r="I1197">
            <v>20</v>
          </cell>
          <cell r="J1197" t="str">
            <v>Indoor</v>
          </cell>
          <cell r="K1197">
            <v>23.465933</v>
          </cell>
          <cell r="L1197">
            <v>57.310867000000002</v>
          </cell>
          <cell r="M1197" t="str">
            <v>AL BATINAH SOUTH</v>
          </cell>
          <cell r="N1197" t="str">
            <v>AR RUSTAQ</v>
          </cell>
          <cell r="O1197" t="str">
            <v>Rustaq</v>
          </cell>
        </row>
        <row r="1198">
          <cell r="D1198" t="str">
            <v>T0057</v>
          </cell>
          <cell r="E1198" t="str">
            <v>OMBS1229</v>
          </cell>
          <cell r="F1198" t="str">
            <v>No</v>
          </cell>
          <cell r="G1198" t="str">
            <v>Yaqq_3G</v>
          </cell>
          <cell r="H1198" t="str">
            <v>Greenfield</v>
          </cell>
          <cell r="I1198">
            <v>20</v>
          </cell>
          <cell r="J1198" t="str">
            <v>Indoor</v>
          </cell>
          <cell r="K1198">
            <v>23.38466</v>
          </cell>
          <cell r="L1198">
            <v>57.198099999999997</v>
          </cell>
          <cell r="M1198" t="str">
            <v>AL BATINAH SOUTH</v>
          </cell>
          <cell r="N1198" t="str">
            <v>AR RUSTAQ</v>
          </cell>
          <cell r="O1198" t="str">
            <v>Rustaq</v>
          </cell>
        </row>
        <row r="1199">
          <cell r="D1199" t="str">
            <v>K0079</v>
          </cell>
          <cell r="E1199" t="str">
            <v>OMDA1230</v>
          </cell>
          <cell r="F1199" t="str">
            <v>No</v>
          </cell>
          <cell r="G1199" t="str">
            <v>443983_AL_HAFER</v>
          </cell>
          <cell r="H1199" t="str">
            <v>Greenfield</v>
          </cell>
          <cell r="I1199">
            <v>40</v>
          </cell>
          <cell r="J1199" t="str">
            <v>Indoor</v>
          </cell>
          <cell r="K1199">
            <v>22.656728000000001</v>
          </cell>
          <cell r="L1199">
            <v>56.838779000000002</v>
          </cell>
          <cell r="M1199" t="str">
            <v>DAKHLIYAH</v>
          </cell>
          <cell r="N1199" t="str">
            <v>BAHLA</v>
          </cell>
          <cell r="O1199" t="str">
            <v>Bahla</v>
          </cell>
        </row>
        <row r="1200">
          <cell r="D1200" t="str">
            <v>H0013</v>
          </cell>
          <cell r="E1200" t="str">
            <v>OMZA0532</v>
          </cell>
          <cell r="F1200" t="str">
            <v>No</v>
          </cell>
          <cell r="G1200" t="str">
            <v>632103_SUBAYKHI</v>
          </cell>
          <cell r="H1200" t="str">
            <v>Greenfield</v>
          </cell>
          <cell r="I1200">
            <v>60</v>
          </cell>
          <cell r="J1200" t="str">
            <v>Indoor</v>
          </cell>
          <cell r="K1200">
            <v>23.326207</v>
          </cell>
          <cell r="L1200">
            <v>56.325301000000003</v>
          </cell>
          <cell r="M1200" t="str">
            <v>AD DHAHIRAH</v>
          </cell>
          <cell r="N1200" t="str">
            <v>IBRI</v>
          </cell>
          <cell r="O1200" t="str">
            <v>Ibri</v>
          </cell>
        </row>
        <row r="1201">
          <cell r="D1201" t="str">
            <v>H0008</v>
          </cell>
          <cell r="E1201" t="str">
            <v>OMZA2354</v>
          </cell>
          <cell r="F1201" t="str">
            <v>No</v>
          </cell>
          <cell r="G1201" t="str">
            <v>632193_KHATWA</v>
          </cell>
          <cell r="H1201" t="str">
            <v>Greenfield</v>
          </cell>
          <cell r="I1201">
            <v>15</v>
          </cell>
          <cell r="J1201" t="str">
            <v>Indoor</v>
          </cell>
          <cell r="K1201">
            <v>23.504299</v>
          </cell>
          <cell r="L1201">
            <v>56.467249000000002</v>
          </cell>
          <cell r="M1201" t="str">
            <v>AD DHAHIRAH</v>
          </cell>
          <cell r="N1201" t="str">
            <v>DANK</v>
          </cell>
          <cell r="O1201" t="str">
            <v>Sufalat Fida</v>
          </cell>
        </row>
        <row r="1202">
          <cell r="D1202" t="str">
            <v>H0002</v>
          </cell>
          <cell r="E1202" t="str">
            <v>OMZA1606</v>
          </cell>
          <cell r="F1202" t="str">
            <v>No</v>
          </cell>
          <cell r="G1202" t="str">
            <v>632213_DHANK_EX</v>
          </cell>
          <cell r="H1202" t="str">
            <v>Greenfield</v>
          </cell>
          <cell r="I1202">
            <v>24</v>
          </cell>
          <cell r="J1202" t="str">
            <v>Indoor</v>
          </cell>
          <cell r="K1202">
            <v>23.551993</v>
          </cell>
          <cell r="L1202">
            <v>56.244826000000003</v>
          </cell>
          <cell r="M1202" t="str">
            <v>AD DHAHIRAH</v>
          </cell>
          <cell r="N1202" t="str">
            <v>DANK</v>
          </cell>
          <cell r="O1202" t="str">
            <v>Dhank</v>
          </cell>
        </row>
        <row r="1203">
          <cell r="D1203" t="str">
            <v>H0009</v>
          </cell>
          <cell r="E1203" t="str">
            <v>OMZA1607</v>
          </cell>
          <cell r="F1203" t="str">
            <v>No</v>
          </cell>
          <cell r="G1203" t="str">
            <v>632313_DOUT</v>
          </cell>
          <cell r="H1203" t="str">
            <v>Greenfield</v>
          </cell>
          <cell r="I1203">
            <v>40</v>
          </cell>
          <cell r="J1203" t="str">
            <v>Indoor</v>
          </cell>
          <cell r="K1203">
            <v>23.536653000000001</v>
          </cell>
          <cell r="L1203">
            <v>56.378751000000001</v>
          </cell>
          <cell r="M1203" t="str">
            <v>AD DHAHIRAH</v>
          </cell>
          <cell r="N1203" t="str">
            <v>DANK</v>
          </cell>
          <cell r="O1203" t="str">
            <v>Dhank</v>
          </cell>
        </row>
        <row r="1204">
          <cell r="D1204" t="str">
            <v>H0051</v>
          </cell>
          <cell r="E1204" t="str">
            <v>OMZA1984</v>
          </cell>
          <cell r="F1204" t="str">
            <v>No</v>
          </cell>
          <cell r="G1204" t="str">
            <v>632323_KHABSAT_U900</v>
          </cell>
          <cell r="H1204" t="str">
            <v>Greenfield</v>
          </cell>
          <cell r="I1204">
            <v>75</v>
          </cell>
          <cell r="J1204" t="str">
            <v>Indoor</v>
          </cell>
          <cell r="K1204">
            <v>22.902021000000001</v>
          </cell>
          <cell r="L1204">
            <v>56.625284999999998</v>
          </cell>
          <cell r="M1204" t="str">
            <v>AD DHAHIRAH</v>
          </cell>
          <cell r="N1204" t="str">
            <v>IBRI</v>
          </cell>
          <cell r="O1204" t="str">
            <v>Khabsat</v>
          </cell>
        </row>
        <row r="1205">
          <cell r="D1205" t="str">
            <v>U0077</v>
          </cell>
          <cell r="E1205" t="str">
            <v>OMDH2355</v>
          </cell>
          <cell r="F1205" t="str">
            <v>No</v>
          </cell>
          <cell r="G1205" t="str">
            <v>632483_SHAMS_OIL_FIELD</v>
          </cell>
          <cell r="H1205" t="str">
            <v>Greenfield</v>
          </cell>
          <cell r="I1205">
            <v>40</v>
          </cell>
          <cell r="J1205" t="str">
            <v>Indoor</v>
          </cell>
          <cell r="K1205">
            <v>23.477573</v>
          </cell>
          <cell r="L1205">
            <v>55.812781999999999</v>
          </cell>
          <cell r="M1205" t="str">
            <v>BURAIMI</v>
          </cell>
          <cell r="N1205" t="str">
            <v>AS SUNAYNAH</v>
          </cell>
          <cell r="O1205" t="str">
            <v>Sunaynah</v>
          </cell>
        </row>
        <row r="1206">
          <cell r="D1206" t="str">
            <v>H0003</v>
          </cell>
          <cell r="E1206" t="str">
            <v>OMZA1985</v>
          </cell>
          <cell r="F1206" t="str">
            <v>No</v>
          </cell>
          <cell r="G1206" t="str">
            <v>632623_TANAM-1_3G</v>
          </cell>
          <cell r="H1206" t="str">
            <v>Greenfield</v>
          </cell>
          <cell r="I1206">
            <v>50</v>
          </cell>
          <cell r="J1206" t="str">
            <v>Indoor</v>
          </cell>
          <cell r="K1206">
            <v>23.144309</v>
          </cell>
          <cell r="L1206">
            <v>56.473722000000002</v>
          </cell>
          <cell r="M1206" t="str">
            <v>AD DHAHIRAH</v>
          </cell>
          <cell r="N1206" t="str">
            <v>IBRI</v>
          </cell>
          <cell r="O1206" t="str">
            <v>Ibri</v>
          </cell>
        </row>
        <row r="1207">
          <cell r="D1207" t="str">
            <v>H0073</v>
          </cell>
          <cell r="E1207" t="str">
            <v>OMZA1231</v>
          </cell>
          <cell r="F1207" t="str">
            <v>No</v>
          </cell>
          <cell r="G1207" t="str">
            <v>632643_IBRI_CENTRE_3G</v>
          </cell>
          <cell r="H1207" t="str">
            <v>Rooftop</v>
          </cell>
          <cell r="I1207">
            <v>6</v>
          </cell>
          <cell r="J1207" t="str">
            <v>Indoor</v>
          </cell>
          <cell r="K1207">
            <v>23.217393000000001</v>
          </cell>
          <cell r="L1207">
            <v>56.492477999999998</v>
          </cell>
          <cell r="M1207" t="str">
            <v>AD DHAHIRAH</v>
          </cell>
          <cell r="N1207" t="str">
            <v>IBRI</v>
          </cell>
          <cell r="O1207" t="str">
            <v>Ibri</v>
          </cell>
        </row>
        <row r="1208">
          <cell r="D1208" t="str">
            <v>H0030</v>
          </cell>
          <cell r="E1208" t="str">
            <v>OMZA0533</v>
          </cell>
          <cell r="F1208" t="str">
            <v>No</v>
          </cell>
          <cell r="G1208" t="str">
            <v>632653_DHANK_NEW</v>
          </cell>
          <cell r="H1208" t="str">
            <v>Rooftop</v>
          </cell>
          <cell r="I1208">
            <v>6</v>
          </cell>
          <cell r="J1208" t="str">
            <v>Indoor</v>
          </cell>
          <cell r="K1208">
            <v>23.558440999999998</v>
          </cell>
          <cell r="L1208">
            <v>56.251345000000001</v>
          </cell>
          <cell r="M1208" t="str">
            <v>AD DHAHIRAH</v>
          </cell>
          <cell r="N1208" t="str">
            <v>DANK</v>
          </cell>
          <cell r="O1208" t="str">
            <v>Dhank</v>
          </cell>
        </row>
        <row r="1209">
          <cell r="D1209" t="str">
            <v>H0045</v>
          </cell>
          <cell r="E1209" t="str">
            <v>OMZA2697</v>
          </cell>
          <cell r="F1209" t="str">
            <v>No</v>
          </cell>
          <cell r="G1209" t="str">
            <v>632763_WADI_ASWAD</v>
          </cell>
          <cell r="H1209" t="str">
            <v>Greenfield</v>
          </cell>
          <cell r="I1209">
            <v>40</v>
          </cell>
          <cell r="J1209" t="str">
            <v>Indoor</v>
          </cell>
          <cell r="K1209">
            <v>22.738738999999999</v>
          </cell>
          <cell r="L1209">
            <v>56.618398999999997</v>
          </cell>
          <cell r="M1209" t="str">
            <v>AD DHAHIRAH</v>
          </cell>
          <cell r="N1209" t="str">
            <v>IBRI</v>
          </cell>
          <cell r="O1209" t="str">
            <v>Ibri</v>
          </cell>
        </row>
        <row r="1210">
          <cell r="D1210" t="str">
            <v>H0109</v>
          </cell>
          <cell r="E1210" t="str">
            <v>OMZA2698</v>
          </cell>
          <cell r="F1210" t="str">
            <v>No</v>
          </cell>
          <cell r="G1210" t="str">
            <v>632803_AL_MAZIM</v>
          </cell>
          <cell r="H1210" t="str">
            <v>Greenfield</v>
          </cell>
          <cell r="I1210">
            <v>40</v>
          </cell>
          <cell r="J1210" t="str">
            <v>Indoor</v>
          </cell>
          <cell r="K1210">
            <v>23.399830999999999</v>
          </cell>
          <cell r="L1210">
            <v>56.287610999999998</v>
          </cell>
          <cell r="M1210" t="str">
            <v>AD DHAHIRAH</v>
          </cell>
          <cell r="N1210" t="str">
            <v>IBRI</v>
          </cell>
          <cell r="O1210" t="str">
            <v>Ibri</v>
          </cell>
        </row>
        <row r="1211">
          <cell r="D1211" t="str">
            <v>H0054</v>
          </cell>
          <cell r="E1211" t="str">
            <v>OMZA1232</v>
          </cell>
          <cell r="F1211" t="str">
            <v>No</v>
          </cell>
          <cell r="G1211" t="str">
            <v>632973_KHATMAH</v>
          </cell>
          <cell r="H1211" t="str">
            <v>Greenfield</v>
          </cell>
          <cell r="I1211">
            <v>50</v>
          </cell>
          <cell r="J1211" t="str">
            <v>Indoor</v>
          </cell>
          <cell r="K1211">
            <v>22.988614999999999</v>
          </cell>
          <cell r="L1211">
            <v>56.677349</v>
          </cell>
          <cell r="M1211" t="str">
            <v>AD DHAHIRAH</v>
          </cell>
          <cell r="N1211" t="str">
            <v>IBRI</v>
          </cell>
          <cell r="O1211" t="str">
            <v>Ibri</v>
          </cell>
        </row>
        <row r="1212">
          <cell r="D1212" t="str">
            <v>H0027</v>
          </cell>
          <cell r="E1212" t="str">
            <v>OMZA0885</v>
          </cell>
          <cell r="F1212" t="str">
            <v>No</v>
          </cell>
          <cell r="G1212" t="str">
            <v>638093_ALAYAH_DHANK</v>
          </cell>
          <cell r="H1212" t="str">
            <v>Greenfield</v>
          </cell>
          <cell r="I1212">
            <v>30</v>
          </cell>
          <cell r="J1212" t="str">
            <v>Indoor</v>
          </cell>
          <cell r="K1212">
            <v>23.543925999999999</v>
          </cell>
          <cell r="L1212">
            <v>56.275967999999999</v>
          </cell>
          <cell r="M1212" t="str">
            <v>AD DHAHIRAH</v>
          </cell>
          <cell r="N1212" t="str">
            <v>DANK</v>
          </cell>
          <cell r="O1212" t="str">
            <v>Dhank</v>
          </cell>
        </row>
        <row r="1213">
          <cell r="D1213" t="str">
            <v>H0031</v>
          </cell>
          <cell r="E1213" t="str">
            <v>OMZA1986</v>
          </cell>
          <cell r="F1213" t="str">
            <v>No</v>
          </cell>
          <cell r="G1213" t="str">
            <v>638843_Amuaadha_3G</v>
          </cell>
          <cell r="H1213" t="str">
            <v>Greenfield</v>
          </cell>
          <cell r="I1213">
            <v>30</v>
          </cell>
          <cell r="J1213" t="str">
            <v>Indoor</v>
          </cell>
          <cell r="K1213">
            <v>23.568351</v>
          </cell>
          <cell r="L1213">
            <v>56.261732000000002</v>
          </cell>
          <cell r="M1213" t="str">
            <v>AD DHAHIRAH</v>
          </cell>
          <cell r="N1213" t="str">
            <v>DANK</v>
          </cell>
          <cell r="O1213" t="str">
            <v>Dhank</v>
          </cell>
        </row>
        <row r="1214">
          <cell r="D1214" t="str">
            <v>H0028</v>
          </cell>
          <cell r="E1214" t="str">
            <v>OMZA0534</v>
          </cell>
          <cell r="F1214" t="str">
            <v>No</v>
          </cell>
          <cell r="G1214" t="str">
            <v>640083_SEFALLAH</v>
          </cell>
          <cell r="H1214" t="str">
            <v>Greenfield</v>
          </cell>
          <cell r="I1214">
            <v>30</v>
          </cell>
          <cell r="J1214" t="str">
            <v>Indoor</v>
          </cell>
          <cell r="K1214">
            <v>23.544753</v>
          </cell>
          <cell r="L1214">
            <v>56.260269000000001</v>
          </cell>
          <cell r="M1214" t="str">
            <v>AD DHAHIRAH</v>
          </cell>
          <cell r="N1214" t="str">
            <v>DANK</v>
          </cell>
          <cell r="O1214" t="str">
            <v>Dank</v>
          </cell>
        </row>
        <row r="1215">
          <cell r="D1215" t="str">
            <v>H0016</v>
          </cell>
          <cell r="E1215" t="str">
            <v>OMZA1987</v>
          </cell>
          <cell r="F1215" t="str">
            <v>No</v>
          </cell>
          <cell r="G1215" t="str">
            <v>641003_AFLAJ_EXCH</v>
          </cell>
          <cell r="H1215" t="str">
            <v>Greenfield</v>
          </cell>
          <cell r="I1215">
            <v>30</v>
          </cell>
          <cell r="J1215" t="str">
            <v>Indoor</v>
          </cell>
          <cell r="K1215">
            <v>23.416710999999999</v>
          </cell>
          <cell r="L1215">
            <v>56.244661999999998</v>
          </cell>
          <cell r="M1215" t="str">
            <v>AD DHAHIRAH</v>
          </cell>
          <cell r="N1215" t="str">
            <v>IBRI</v>
          </cell>
          <cell r="O1215" t="str">
            <v>Ibri</v>
          </cell>
        </row>
        <row r="1216">
          <cell r="D1216" t="str">
            <v>H0026</v>
          </cell>
          <cell r="E1216" t="str">
            <v>OMZA0535</v>
          </cell>
          <cell r="F1216" t="str">
            <v>No</v>
          </cell>
          <cell r="G1216" t="str">
            <v>641363_BUSAYLI</v>
          </cell>
          <cell r="H1216" t="str">
            <v>Greenfield</v>
          </cell>
          <cell r="I1216">
            <v>60</v>
          </cell>
          <cell r="J1216" t="str">
            <v>Indoor</v>
          </cell>
          <cell r="K1216">
            <v>23.506976999999999</v>
          </cell>
          <cell r="L1216">
            <v>56.172952000000002</v>
          </cell>
          <cell r="M1216" t="str">
            <v>AD DHAHIRAH</v>
          </cell>
          <cell r="N1216" t="str">
            <v>DANK</v>
          </cell>
          <cell r="O1216" t="str">
            <v>Dhank</v>
          </cell>
        </row>
        <row r="1217">
          <cell r="D1217" t="str">
            <v>U0078</v>
          </cell>
          <cell r="E1217" t="str">
            <v>OMDH1608</v>
          </cell>
          <cell r="F1217" t="str">
            <v>No</v>
          </cell>
          <cell r="G1217" t="str">
            <v>641873_SUNAYNAH2</v>
          </cell>
          <cell r="H1217" t="str">
            <v>Greenfield</v>
          </cell>
          <cell r="I1217">
            <v>20</v>
          </cell>
          <cell r="J1217" t="str">
            <v>Indoor</v>
          </cell>
          <cell r="K1217">
            <v>23.600854000000002</v>
          </cell>
          <cell r="L1217">
            <v>55.970075999999999</v>
          </cell>
          <cell r="M1217" t="str">
            <v>BURAIMI</v>
          </cell>
          <cell r="N1217" t="str">
            <v>AS SUNAYNAH</v>
          </cell>
          <cell r="O1217" t="str">
            <v>Sunaynah</v>
          </cell>
        </row>
        <row r="1218">
          <cell r="D1218" t="str">
            <v>H0029</v>
          </cell>
          <cell r="E1218" t="str">
            <v>OMZA0550</v>
          </cell>
          <cell r="F1218" t="str">
            <v>No</v>
          </cell>
          <cell r="G1218" t="str">
            <v>643253_DOUT2</v>
          </cell>
          <cell r="H1218" t="str">
            <v>Greenfield</v>
          </cell>
          <cell r="I1218">
            <v>6</v>
          </cell>
          <cell r="J1218" t="str">
            <v>Outdoor</v>
          </cell>
          <cell r="K1218">
            <v>23.548622000000002</v>
          </cell>
          <cell r="L1218">
            <v>56.349988000000003</v>
          </cell>
          <cell r="M1218" t="str">
            <v>AD DHAHIRAH</v>
          </cell>
          <cell r="N1218" t="str">
            <v>DANK</v>
          </cell>
          <cell r="O1218" t="str">
            <v>Dhank</v>
          </cell>
        </row>
        <row r="1219">
          <cell r="D1219" t="str">
            <v>H0102</v>
          </cell>
          <cell r="E1219" t="str">
            <v>OMZA1631</v>
          </cell>
          <cell r="F1219" t="str">
            <v>No</v>
          </cell>
          <cell r="G1219" t="str">
            <v>643353_AL_JIFRAH</v>
          </cell>
          <cell r="H1219" t="str">
            <v>Greenfield</v>
          </cell>
          <cell r="I1219">
            <v>30</v>
          </cell>
          <cell r="J1219" t="str">
            <v>Indoor</v>
          </cell>
          <cell r="K1219">
            <v>23.331164999999999</v>
          </cell>
          <cell r="L1219">
            <v>56.415796999999998</v>
          </cell>
          <cell r="M1219" t="str">
            <v>AD DHAHIRAH</v>
          </cell>
          <cell r="N1219" t="str">
            <v>IBRI</v>
          </cell>
          <cell r="O1219" t="str">
            <v>Ibri</v>
          </cell>
        </row>
        <row r="1220">
          <cell r="D1220" t="str">
            <v>H0043</v>
          </cell>
          <cell r="E1220" t="str">
            <v>OMZA0903</v>
          </cell>
          <cell r="F1220" t="str">
            <v>No</v>
          </cell>
          <cell r="G1220" t="str">
            <v>644723_ASWAD_GHARBEYAH</v>
          </cell>
          <cell r="H1220" t="str">
            <v>Greenfield</v>
          </cell>
          <cell r="I1220">
            <v>30</v>
          </cell>
          <cell r="J1220" t="str">
            <v>Indoor</v>
          </cell>
          <cell r="K1220">
            <v>22.682862</v>
          </cell>
          <cell r="L1220">
            <v>56.523901000000002</v>
          </cell>
          <cell r="M1220" t="str">
            <v>AD DHAHIRAH</v>
          </cell>
          <cell r="N1220" t="str">
            <v>IBRI</v>
          </cell>
          <cell r="O1220" t="str">
            <v>Ibri</v>
          </cell>
        </row>
        <row r="1221">
          <cell r="D1221" t="str">
            <v>H0199</v>
          </cell>
          <cell r="E1221" t="str">
            <v>OMZA2367</v>
          </cell>
          <cell r="F1221" t="str">
            <v>No</v>
          </cell>
          <cell r="G1221" t="str">
            <v>645303_SIBA</v>
          </cell>
          <cell r="H1221" t="str">
            <v>Greenfield</v>
          </cell>
          <cell r="I1221">
            <v>20</v>
          </cell>
          <cell r="J1221" t="str">
            <v>Outdoor</v>
          </cell>
          <cell r="K1221">
            <v>22.732678</v>
          </cell>
          <cell r="L1221">
            <v>56.700031000000003</v>
          </cell>
          <cell r="M1221" t="str">
            <v>AD DHAHIRAH</v>
          </cell>
          <cell r="N1221" t="str">
            <v>IBRI</v>
          </cell>
          <cell r="O1221" t="str">
            <v>Ibri</v>
          </cell>
        </row>
        <row r="1222">
          <cell r="D1222" t="str">
            <v>U0005</v>
          </cell>
          <cell r="E1222" t="str">
            <v>OMDH0904</v>
          </cell>
          <cell r="F1222" t="str">
            <v>Yes</v>
          </cell>
          <cell r="G1222" t="str">
            <v>726153_SUNAYNAH</v>
          </cell>
          <cell r="H1222" t="str">
            <v>Greenfield</v>
          </cell>
          <cell r="I1222">
            <v>40</v>
          </cell>
          <cell r="J1222" t="str">
            <v>Indoor</v>
          </cell>
          <cell r="K1222">
            <v>23.619821000000002</v>
          </cell>
          <cell r="L1222">
            <v>55.954861000000001</v>
          </cell>
          <cell r="M1222" t="str">
            <v>BURAIMI</v>
          </cell>
          <cell r="N1222" t="str">
            <v>AS SUNAYNAH</v>
          </cell>
          <cell r="O1222" t="str">
            <v>Sunaynah</v>
          </cell>
        </row>
        <row r="1223">
          <cell r="D1223" t="str">
            <v>U0100</v>
          </cell>
          <cell r="E1223" t="str">
            <v>OMDH1632</v>
          </cell>
          <cell r="F1223" t="str">
            <v>No</v>
          </cell>
          <cell r="G1223" t="str">
            <v>AlWajan_2G</v>
          </cell>
          <cell r="H1223" t="str">
            <v>Greenfield</v>
          </cell>
          <cell r="I1223">
            <v>6</v>
          </cell>
          <cell r="J1223" t="str">
            <v>Indoor</v>
          </cell>
          <cell r="K1223">
            <v>23.632287999999999</v>
          </cell>
          <cell r="L1223">
            <v>55.576763999999997</v>
          </cell>
          <cell r="M1223" t="str">
            <v>BURAIMI</v>
          </cell>
          <cell r="N1223" t="str">
            <v>AS SUNAYNAH</v>
          </cell>
          <cell r="O1223" t="str">
            <v>IBRI</v>
          </cell>
        </row>
        <row r="1224">
          <cell r="D1224" t="str">
            <v>H0429</v>
          </cell>
          <cell r="E1224" t="str">
            <v>OMZA2703</v>
          </cell>
          <cell r="F1224" t="str">
            <v>No</v>
          </cell>
          <cell r="G1224" t="str">
            <v>BUSAILY RD</v>
          </cell>
          <cell r="H1224" t="str">
            <v>Greenfield</v>
          </cell>
          <cell r="I1224">
            <v>30</v>
          </cell>
          <cell r="J1224" t="str">
            <v>Indoor</v>
          </cell>
          <cell r="K1224">
            <v>23.583048999999999</v>
          </cell>
          <cell r="L1224">
            <v>56.049852999999999</v>
          </cell>
          <cell r="M1224" t="str">
            <v>AD DHAHIRAH</v>
          </cell>
          <cell r="N1224" t="str">
            <v>DANK</v>
          </cell>
          <cell r="O1224" t="str">
            <v>Sunaynah</v>
          </cell>
        </row>
        <row r="1225">
          <cell r="D1225" t="str">
            <v>H0568</v>
          </cell>
          <cell r="E1225" t="str">
            <v>OMZA2942</v>
          </cell>
          <cell r="F1225" t="str">
            <v>No</v>
          </cell>
          <cell r="G1225" t="str">
            <v>DHANK MOI</v>
          </cell>
          <cell r="H1225" t="str">
            <v>Greenfield</v>
          </cell>
          <cell r="I1225">
            <v>70</v>
          </cell>
          <cell r="J1225" t="str">
            <v>Indoor</v>
          </cell>
          <cell r="K1225">
            <v>23.555918999999999</v>
          </cell>
          <cell r="L1225">
            <v>56.288919999999997</v>
          </cell>
          <cell r="M1225" t="str">
            <v>AD DHAHIRAH</v>
          </cell>
          <cell r="N1225" t="str">
            <v>DANK</v>
          </cell>
          <cell r="O1225" t="str">
            <v>Dhank</v>
          </cell>
        </row>
        <row r="1226">
          <cell r="D1226" t="str">
            <v>H0474</v>
          </cell>
          <cell r="E1226" t="str">
            <v>OMZA2368</v>
          </cell>
          <cell r="F1226" t="str">
            <v>No</v>
          </cell>
          <cell r="G1226" t="str">
            <v>DHANK_ENT</v>
          </cell>
          <cell r="H1226" t="str">
            <v>Greenfield</v>
          </cell>
          <cell r="I1226">
            <v>30</v>
          </cell>
          <cell r="J1226" t="str">
            <v>Indoor</v>
          </cell>
          <cell r="K1226">
            <v>23.536974000000001</v>
          </cell>
          <cell r="L1226">
            <v>56.227986000000001</v>
          </cell>
          <cell r="M1226" t="str">
            <v>AD DHAHIRAH</v>
          </cell>
          <cell r="N1226" t="str">
            <v>DANK</v>
          </cell>
          <cell r="O1226" t="str">
            <v>Dhank</v>
          </cell>
        </row>
        <row r="1227">
          <cell r="D1227" t="str">
            <v>H0433</v>
          </cell>
          <cell r="E1227" t="str">
            <v>OMZA0176</v>
          </cell>
          <cell r="F1227" t="str">
            <v>No</v>
          </cell>
          <cell r="G1227" t="str">
            <v>GHUNUMAH</v>
          </cell>
          <cell r="H1227" t="str">
            <v>Greenfield</v>
          </cell>
          <cell r="I1227">
            <v>30</v>
          </cell>
          <cell r="J1227" t="str">
            <v>Indoor</v>
          </cell>
          <cell r="K1227">
            <v>22.839033000000001</v>
          </cell>
          <cell r="L1227">
            <v>56.753608999999997</v>
          </cell>
          <cell r="M1227" t="str">
            <v>AD DHAHIRAH</v>
          </cell>
          <cell r="N1227" t="str">
            <v>IBRI</v>
          </cell>
          <cell r="O1227" t="str">
            <v>Ibri</v>
          </cell>
        </row>
        <row r="1228">
          <cell r="D1228" t="str">
            <v>H0528</v>
          </cell>
          <cell r="E1228" t="str">
            <v>OMZA3008</v>
          </cell>
          <cell r="F1228" t="str">
            <v>No</v>
          </cell>
          <cell r="G1228" t="str">
            <v>SAIHOMD</v>
          </cell>
          <cell r="H1228" t="str">
            <v>Greenfield</v>
          </cell>
          <cell r="I1228">
            <v>15</v>
          </cell>
          <cell r="J1228" t="str">
            <v>Outdoor</v>
          </cell>
          <cell r="K1228">
            <v>23.536566000000001</v>
          </cell>
          <cell r="L1228">
            <v>56.439833</v>
          </cell>
          <cell r="M1228" t="str">
            <v>AD DHAHIRAH</v>
          </cell>
          <cell r="N1228" t="str">
            <v>DANK</v>
          </cell>
          <cell r="O1228" t="str">
            <v>Al Widay</v>
          </cell>
        </row>
        <row r="1229">
          <cell r="D1229" t="str">
            <v>H0463</v>
          </cell>
          <cell r="E1229" t="str">
            <v>OMZA0177</v>
          </cell>
          <cell r="F1229" t="str">
            <v>No</v>
          </cell>
          <cell r="G1229" t="str">
            <v>TIEJUN_GRD</v>
          </cell>
          <cell r="H1229" t="str">
            <v>Greenfield</v>
          </cell>
          <cell r="I1229">
            <v>20</v>
          </cell>
          <cell r="J1229" t="str">
            <v>Indoor</v>
          </cell>
          <cell r="K1229">
            <v>23.362183000000002</v>
          </cell>
          <cell r="L1229">
            <v>56.277222000000002</v>
          </cell>
          <cell r="M1229" t="str">
            <v>AD DHAHIRAH</v>
          </cell>
          <cell r="N1229" t="str">
            <v>IBRI</v>
          </cell>
          <cell r="O1229" t="str">
            <v>Ibri</v>
          </cell>
        </row>
        <row r="1230">
          <cell r="D1230" t="str">
            <v>H0411</v>
          </cell>
          <cell r="E1230" t="str">
            <v>OMZA0178</v>
          </cell>
          <cell r="F1230" t="str">
            <v>No</v>
          </cell>
          <cell r="G1230" t="str">
            <v>WADI KHOUS</v>
          </cell>
          <cell r="H1230" t="str">
            <v>Greenfield</v>
          </cell>
          <cell r="I1230">
            <v>15</v>
          </cell>
          <cell r="J1230" t="str">
            <v>Outdoor</v>
          </cell>
          <cell r="K1230">
            <v>23.505322</v>
          </cell>
          <cell r="L1230">
            <v>56.434708999999998</v>
          </cell>
          <cell r="M1230" t="str">
            <v>AD DHAHIRAH</v>
          </cell>
          <cell r="N1230" t="str">
            <v>DANK</v>
          </cell>
          <cell r="O1230" t="str">
            <v>Dhank</v>
          </cell>
        </row>
        <row r="1231">
          <cell r="D1231" t="str">
            <v>H0423</v>
          </cell>
          <cell r="E1231" t="str">
            <v>OMZA1633</v>
          </cell>
          <cell r="F1231" t="str">
            <v>No</v>
          </cell>
          <cell r="G1231" t="str">
            <v>WADI_ASWAD_SOUTH</v>
          </cell>
          <cell r="H1231" t="str">
            <v>Greenfield</v>
          </cell>
          <cell r="I1231">
            <v>35</v>
          </cell>
          <cell r="J1231" t="str">
            <v>Indoor</v>
          </cell>
          <cell r="K1231">
            <v>22.827639999999999</v>
          </cell>
          <cell r="L1231">
            <v>56.604480000000002</v>
          </cell>
          <cell r="M1231" t="str">
            <v>AD DHAHIRAH</v>
          </cell>
          <cell r="N1231" t="str">
            <v>IBRI</v>
          </cell>
          <cell r="O1231" t="str">
            <v>Ibri</v>
          </cell>
        </row>
        <row r="1232">
          <cell r="D1232" t="str">
            <v>U0125</v>
          </cell>
          <cell r="E1232" t="str">
            <v>OMDH0551</v>
          </cell>
          <cell r="F1232" t="str">
            <v>No</v>
          </cell>
          <cell r="G1232" t="str">
            <v>020083_43_AlShuahyMini</v>
          </cell>
          <cell r="H1232" t="str">
            <v>Greenfield</v>
          </cell>
          <cell r="I1232">
            <v>25</v>
          </cell>
          <cell r="J1232" t="str">
            <v>Outdoor</v>
          </cell>
          <cell r="K1232">
            <v>24.626799999999999</v>
          </cell>
          <cell r="L1232">
            <v>56.078400000000002</v>
          </cell>
          <cell r="M1232" t="str">
            <v>BURAIMI</v>
          </cell>
          <cell r="N1232" t="str">
            <v>MAHADAH</v>
          </cell>
          <cell r="O1232" t="str">
            <v>Ash Shuwayhah</v>
          </cell>
        </row>
        <row r="1233">
          <cell r="D1233" t="str">
            <v>U0415</v>
          </cell>
          <cell r="E1233" t="str">
            <v>OMDH0180</v>
          </cell>
          <cell r="F1233" t="str">
            <v>No</v>
          </cell>
          <cell r="G1233" t="str">
            <v>020095_41_AlSumaini</v>
          </cell>
          <cell r="H1233" t="str">
            <v>Greenfield</v>
          </cell>
          <cell r="I1233">
            <v>45</v>
          </cell>
          <cell r="J1233" t="str">
            <v>Indoor</v>
          </cell>
          <cell r="K1233">
            <v>24.66666</v>
          </cell>
          <cell r="L1233">
            <v>55.856400999999998</v>
          </cell>
          <cell r="M1233" t="str">
            <v>BURAIMI</v>
          </cell>
          <cell r="N1233" t="str">
            <v>MAHADAH</v>
          </cell>
          <cell r="O1233" t="str">
            <v>Al Sumaini</v>
          </cell>
        </row>
        <row r="1234">
          <cell r="D1234" t="str">
            <v>U0413</v>
          </cell>
          <cell r="E1234" t="str">
            <v>OMDH1247</v>
          </cell>
          <cell r="F1234" t="str">
            <v>No</v>
          </cell>
          <cell r="G1234" t="str">
            <v>020202_34_Mahadha-RawadhaR1</v>
          </cell>
          <cell r="H1234" t="str">
            <v>Greenfield</v>
          </cell>
          <cell r="I1234">
            <v>20</v>
          </cell>
          <cell r="J1234" t="str">
            <v>Indoor</v>
          </cell>
          <cell r="K1234">
            <v>24.510090000000002</v>
          </cell>
          <cell r="L1234">
            <v>56.033549999999998</v>
          </cell>
          <cell r="M1234" t="str">
            <v>BURAIMI</v>
          </cell>
          <cell r="N1234" t="str">
            <v>MAHADAH</v>
          </cell>
          <cell r="O1234" t="str">
            <v>Mahada</v>
          </cell>
        </row>
        <row r="1235">
          <cell r="D1235" t="str">
            <v>U0128</v>
          </cell>
          <cell r="E1235" t="str">
            <v>OMDH2704</v>
          </cell>
          <cell r="F1235" t="str">
            <v>No</v>
          </cell>
          <cell r="G1235" t="str">
            <v>020227_96_Mahadha_Rawadha_R4</v>
          </cell>
          <cell r="H1235" t="str">
            <v>Greenfield</v>
          </cell>
          <cell r="I1235">
            <v>25</v>
          </cell>
          <cell r="J1235" t="str">
            <v>Indoor</v>
          </cell>
          <cell r="K1235">
            <v>24.694972</v>
          </cell>
          <cell r="L1235">
            <v>55.971994000000002</v>
          </cell>
          <cell r="M1235" t="str">
            <v>BURAIMI</v>
          </cell>
          <cell r="N1235" t="str">
            <v>MAHADAH</v>
          </cell>
          <cell r="O1235" t="str">
            <v>Mahda Rawdah Road</v>
          </cell>
        </row>
        <row r="1236">
          <cell r="D1236" t="str">
            <v>U0409</v>
          </cell>
          <cell r="E1236" t="str">
            <v>OMDH1634</v>
          </cell>
          <cell r="F1236" t="str">
            <v>No</v>
          </cell>
          <cell r="G1236" t="str">
            <v>026160_16_JabalHawra</v>
          </cell>
          <cell r="H1236" t="str">
            <v>Greenfield</v>
          </cell>
          <cell r="I1236">
            <v>60</v>
          </cell>
          <cell r="J1236" t="str">
            <v>Indoor</v>
          </cell>
          <cell r="K1236">
            <v>24.370750000000001</v>
          </cell>
          <cell r="L1236">
            <v>55.964660000000002</v>
          </cell>
          <cell r="M1236" t="str">
            <v>BURAIMI</v>
          </cell>
          <cell r="N1236" t="str">
            <v>MAHADAH</v>
          </cell>
          <cell r="O1236" t="str">
            <v>Mahda</v>
          </cell>
        </row>
        <row r="1237">
          <cell r="D1237" t="str">
            <v>U0018</v>
          </cell>
          <cell r="E1237" t="str">
            <v>OMDH0181</v>
          </cell>
          <cell r="F1237" t="str">
            <v>No</v>
          </cell>
          <cell r="G1237" t="str">
            <v>Afrad_3G</v>
          </cell>
          <cell r="H1237" t="str">
            <v>Greenfield</v>
          </cell>
          <cell r="I1237">
            <v>30</v>
          </cell>
          <cell r="J1237" t="str">
            <v>Indoor</v>
          </cell>
          <cell r="K1237">
            <v>24.363177</v>
          </cell>
          <cell r="L1237">
            <v>56.048375</v>
          </cell>
          <cell r="M1237" t="str">
            <v>BURAIMI</v>
          </cell>
          <cell r="N1237" t="str">
            <v>MAHADAH</v>
          </cell>
          <cell r="O1237" t="str">
            <v>Al Afrad</v>
          </cell>
        </row>
        <row r="1238">
          <cell r="D1238" t="str">
            <v>U0025</v>
          </cell>
          <cell r="E1238" t="str">
            <v>OMDH0552</v>
          </cell>
          <cell r="F1238" t="str">
            <v>No</v>
          </cell>
          <cell r="G1238" t="str">
            <v>AL_FAY_3G</v>
          </cell>
          <cell r="H1238" t="str">
            <v>Greenfield</v>
          </cell>
          <cell r="I1238">
            <v>30</v>
          </cell>
          <cell r="J1238" t="str">
            <v>Indoor</v>
          </cell>
          <cell r="K1238">
            <v>24.763470000000002</v>
          </cell>
          <cell r="L1238">
            <v>56.167749999999998</v>
          </cell>
          <cell r="M1238" t="str">
            <v>BURAIMI</v>
          </cell>
          <cell r="N1238" t="str">
            <v>MAHADAH</v>
          </cell>
          <cell r="O1238" t="str">
            <v>Al Fayy</v>
          </cell>
        </row>
        <row r="1239">
          <cell r="D1239" t="str">
            <v>U0020</v>
          </cell>
          <cell r="E1239" t="str">
            <v>OMDH0553</v>
          </cell>
          <cell r="F1239" t="str">
            <v>No</v>
          </cell>
          <cell r="G1239" t="str">
            <v>Al_Kahael_3G</v>
          </cell>
          <cell r="H1239" t="str">
            <v>Greenfield</v>
          </cell>
          <cell r="I1239">
            <v>12</v>
          </cell>
          <cell r="J1239" t="str">
            <v>Outdoor</v>
          </cell>
          <cell r="K1239">
            <v>24.453990000000001</v>
          </cell>
          <cell r="L1239">
            <v>55.909239999999997</v>
          </cell>
          <cell r="M1239" t="str">
            <v>BURAIMI</v>
          </cell>
          <cell r="N1239" t="str">
            <v>MAHADAH</v>
          </cell>
          <cell r="O1239" t="str">
            <v>Al Kuhl</v>
          </cell>
        </row>
        <row r="1240">
          <cell r="D1240" t="str">
            <v>U0096</v>
          </cell>
          <cell r="E1240" t="str">
            <v>OMDH1248</v>
          </cell>
          <cell r="F1240" t="str">
            <v>No</v>
          </cell>
          <cell r="G1240" t="str">
            <v>AL_KARBI_3G</v>
          </cell>
          <cell r="H1240" t="str">
            <v>Greenfield</v>
          </cell>
          <cell r="I1240">
            <v>20</v>
          </cell>
          <cell r="J1240" t="str">
            <v>Outdoor</v>
          </cell>
          <cell r="K1240">
            <v>24.720413000000001</v>
          </cell>
          <cell r="L1240">
            <v>56.183765000000001</v>
          </cell>
          <cell r="M1240" t="str">
            <v>BURAIMI</v>
          </cell>
          <cell r="N1240" t="str">
            <v>MAHADAH</v>
          </cell>
          <cell r="O1240" t="str">
            <v>Al Karbi</v>
          </cell>
        </row>
        <row r="1241">
          <cell r="D1241" t="str">
            <v>U0094</v>
          </cell>
          <cell r="E1241" t="str">
            <v>OMDH1997</v>
          </cell>
          <cell r="F1241" t="str">
            <v>No</v>
          </cell>
          <cell r="G1241" t="str">
            <v>AL_KHADRA_AL_QADIMAH_3G</v>
          </cell>
          <cell r="H1241" t="str">
            <v>Greenfield</v>
          </cell>
          <cell r="I1241">
            <v>25</v>
          </cell>
          <cell r="J1241" t="str">
            <v>Outdoor</v>
          </cell>
          <cell r="K1241">
            <v>24.484297999999999</v>
          </cell>
          <cell r="L1241">
            <v>56.070422999999998</v>
          </cell>
          <cell r="M1241" t="str">
            <v>BURAIMI</v>
          </cell>
          <cell r="N1241" t="str">
            <v>MAHADAH</v>
          </cell>
          <cell r="O1241" t="str">
            <v>Al Kahdra Al qadima</v>
          </cell>
        </row>
        <row r="1242">
          <cell r="D1242" t="str">
            <v>U0432</v>
          </cell>
          <cell r="E1242" t="str">
            <v>OMDH1249</v>
          </cell>
          <cell r="F1242" t="str">
            <v>No</v>
          </cell>
          <cell r="G1242" t="str">
            <v>ASABAKH</v>
          </cell>
          <cell r="H1242" t="str">
            <v>Greenfield</v>
          </cell>
          <cell r="I1242">
            <v>15</v>
          </cell>
          <cell r="J1242" t="str">
            <v>Outdoor</v>
          </cell>
          <cell r="K1242">
            <v>24.691050000000001</v>
          </cell>
          <cell r="L1242">
            <v>56.167802999999999</v>
          </cell>
          <cell r="M1242" t="str">
            <v>BURAIMI</v>
          </cell>
          <cell r="N1242" t="str">
            <v>MAHADAH</v>
          </cell>
          <cell r="O1242" t="str">
            <v>As Subakh</v>
          </cell>
        </row>
        <row r="1243">
          <cell r="D1243" t="str">
            <v>U0431</v>
          </cell>
          <cell r="E1243" t="str">
            <v>OMDH2705</v>
          </cell>
          <cell r="F1243" t="str">
            <v>No</v>
          </cell>
          <cell r="G1243" t="str">
            <v>ASH_SHIJA_3G</v>
          </cell>
          <cell r="H1243" t="str">
            <v>Greenfield</v>
          </cell>
          <cell r="I1243">
            <v>25</v>
          </cell>
          <cell r="J1243" t="str">
            <v>Outdoor</v>
          </cell>
          <cell r="K1243">
            <v>24.667895000000001</v>
          </cell>
          <cell r="L1243">
            <v>56.049843000000003</v>
          </cell>
          <cell r="M1243" t="str">
            <v>BURAIMI</v>
          </cell>
          <cell r="N1243" t="str">
            <v>MAHADAH</v>
          </cell>
          <cell r="O1243" t="str">
            <v>Ash Shiya</v>
          </cell>
        </row>
        <row r="1244">
          <cell r="D1244" t="str">
            <v>U0068</v>
          </cell>
          <cell r="E1244" t="str">
            <v>OMDH0554</v>
          </cell>
          <cell r="F1244" t="str">
            <v>No</v>
          </cell>
          <cell r="G1244" t="str">
            <v>BURAIMI_KHADRA_3G</v>
          </cell>
          <cell r="H1244" t="str">
            <v>Rooftop</v>
          </cell>
          <cell r="I1244">
            <v>6</v>
          </cell>
          <cell r="J1244" t="str">
            <v>Indoor</v>
          </cell>
          <cell r="K1244">
            <v>24.267334999999999</v>
          </cell>
          <cell r="L1244">
            <v>55.790412000000003</v>
          </cell>
          <cell r="M1244" t="str">
            <v>BURAIMI</v>
          </cell>
          <cell r="N1244" t="str">
            <v>BURAIMI</v>
          </cell>
          <cell r="O1244" t="str">
            <v>Buraimi</v>
          </cell>
        </row>
        <row r="1245">
          <cell r="D1245" t="str">
            <v>U0040</v>
          </cell>
          <cell r="E1245" t="str">
            <v>OMDH0182</v>
          </cell>
          <cell r="F1245" t="str">
            <v>No</v>
          </cell>
          <cell r="G1245" t="str">
            <v>BURAIMI_SUOQ_3G</v>
          </cell>
          <cell r="H1245" t="str">
            <v>Greenfield</v>
          </cell>
          <cell r="I1245">
            <v>30</v>
          </cell>
          <cell r="J1245" t="str">
            <v>Indoor</v>
          </cell>
          <cell r="K1245">
            <v>24.261678</v>
          </cell>
          <cell r="L1245">
            <v>55.777963</v>
          </cell>
          <cell r="M1245" t="str">
            <v>BURAIMI</v>
          </cell>
          <cell r="N1245" t="str">
            <v>BURAIMI</v>
          </cell>
          <cell r="O1245" t="str">
            <v>Buraimi</v>
          </cell>
        </row>
        <row r="1246">
          <cell r="D1246" t="str">
            <v>U0069</v>
          </cell>
          <cell r="E1246" t="str">
            <v>OMDH1635</v>
          </cell>
          <cell r="F1246" t="str">
            <v>No</v>
          </cell>
          <cell r="G1246" t="str">
            <v>BuraimiKhadra2_3G</v>
          </cell>
          <cell r="H1246" t="str">
            <v>Rooftop</v>
          </cell>
          <cell r="I1246">
            <v>6</v>
          </cell>
          <cell r="J1246" t="str">
            <v>Indoor</v>
          </cell>
          <cell r="K1246">
            <v>24.267569999999999</v>
          </cell>
          <cell r="L1246">
            <v>55.797330000000002</v>
          </cell>
          <cell r="M1246" t="str">
            <v>BURAIMI</v>
          </cell>
          <cell r="N1246" t="str">
            <v>BURAIMI</v>
          </cell>
          <cell r="O1246" t="str">
            <v>Buraimi</v>
          </cell>
        </row>
        <row r="1247">
          <cell r="D1247" t="str">
            <v>U0013</v>
          </cell>
          <cell r="E1247" t="str">
            <v>OMDH2706</v>
          </cell>
          <cell r="F1247" t="str">
            <v>No</v>
          </cell>
          <cell r="G1247" t="str">
            <v>HADF_3G</v>
          </cell>
          <cell r="H1247" t="str">
            <v>Greenfield</v>
          </cell>
          <cell r="I1247">
            <v>46</v>
          </cell>
          <cell r="J1247" t="str">
            <v>Indoor</v>
          </cell>
          <cell r="K1247">
            <v>24.813714000000001</v>
          </cell>
          <cell r="L1247">
            <v>56.026721000000002</v>
          </cell>
          <cell r="M1247" t="str">
            <v>BURAIMI</v>
          </cell>
          <cell r="N1247" t="str">
            <v>MAHADAH</v>
          </cell>
          <cell r="O1247" t="str">
            <v>Hadf</v>
          </cell>
        </row>
        <row r="1248">
          <cell r="D1248" t="str">
            <v>U0402</v>
          </cell>
          <cell r="E1248" t="str">
            <v>OMDH0183</v>
          </cell>
          <cell r="F1248" t="str">
            <v>No</v>
          </cell>
          <cell r="G1248" t="str">
            <v>HattaRoad_U900</v>
          </cell>
          <cell r="H1248" t="str">
            <v>Greenfield</v>
          </cell>
          <cell r="I1248">
            <v>30</v>
          </cell>
          <cell r="J1248" t="str">
            <v>Indoor</v>
          </cell>
          <cell r="K1248">
            <v>24.859016</v>
          </cell>
          <cell r="L1248">
            <v>55.959093000000003</v>
          </cell>
          <cell r="M1248" t="str">
            <v>BURAIMI</v>
          </cell>
          <cell r="N1248" t="str">
            <v>MAHADAH</v>
          </cell>
          <cell r="O1248" t="str">
            <v>Rawdah</v>
          </cell>
        </row>
        <row r="1249">
          <cell r="D1249" t="str">
            <v>U0023</v>
          </cell>
          <cell r="E1249" t="str">
            <v>OMDH2369</v>
          </cell>
          <cell r="F1249" t="str">
            <v>No</v>
          </cell>
          <cell r="G1249" t="str">
            <v>Juwaif_3G</v>
          </cell>
          <cell r="H1249" t="str">
            <v>Greenfield</v>
          </cell>
          <cell r="I1249">
            <v>30</v>
          </cell>
          <cell r="J1249" t="str">
            <v>Indoor</v>
          </cell>
          <cell r="K1249">
            <v>24.548933000000002</v>
          </cell>
          <cell r="L1249">
            <v>56.100754000000002</v>
          </cell>
          <cell r="M1249" t="str">
            <v>BURAIMI</v>
          </cell>
          <cell r="N1249" t="str">
            <v>MAHADAH</v>
          </cell>
          <cell r="O1249" t="str">
            <v>Al Juwaif</v>
          </cell>
        </row>
        <row r="1250">
          <cell r="D1250" t="str">
            <v>U0075</v>
          </cell>
          <cell r="E1250" t="str">
            <v>OMDH0905</v>
          </cell>
          <cell r="F1250" t="str">
            <v>No</v>
          </cell>
          <cell r="G1250" t="str">
            <v xml:space="preserve">Khadhra_Al_Saih2_3G </v>
          </cell>
          <cell r="H1250" t="str">
            <v>Rooftop</v>
          </cell>
          <cell r="I1250">
            <v>6</v>
          </cell>
          <cell r="J1250" t="str">
            <v>Indoor</v>
          </cell>
          <cell r="K1250">
            <v>24.283631</v>
          </cell>
          <cell r="L1250">
            <v>55.807285999999998</v>
          </cell>
          <cell r="M1250" t="str">
            <v>BURAIMI</v>
          </cell>
          <cell r="N1250" t="str">
            <v>BURAIMI</v>
          </cell>
          <cell r="O1250" t="str">
            <v>Khadra Al Saih</v>
          </cell>
        </row>
        <row r="1251">
          <cell r="D1251" t="str">
            <v>U0076</v>
          </cell>
          <cell r="E1251" t="str">
            <v>OMDH0555</v>
          </cell>
          <cell r="F1251" t="str">
            <v>No</v>
          </cell>
          <cell r="G1251" t="str">
            <v>Khadhra_Saih_3G</v>
          </cell>
          <cell r="H1251" t="str">
            <v>Greenfield</v>
          </cell>
          <cell r="I1251">
            <v>15</v>
          </cell>
          <cell r="J1251" t="str">
            <v>Indoor</v>
          </cell>
          <cell r="K1251">
            <v>24.292580999999998</v>
          </cell>
          <cell r="L1251">
            <v>55.799269000000002</v>
          </cell>
          <cell r="M1251" t="str">
            <v>BURAIMI</v>
          </cell>
          <cell r="N1251" t="str">
            <v>BURAIMI</v>
          </cell>
          <cell r="O1251" t="str">
            <v>Khadra Al Saih</v>
          </cell>
        </row>
        <row r="1252">
          <cell r="D1252" t="str">
            <v>U0434</v>
          </cell>
          <cell r="E1252" t="str">
            <v>OMDH0906</v>
          </cell>
          <cell r="F1252" t="str">
            <v>No</v>
          </cell>
          <cell r="G1252" t="str">
            <v>KHADRA_MAHDHA_3G</v>
          </cell>
          <cell r="H1252" t="str">
            <v>Greenfield</v>
          </cell>
          <cell r="I1252">
            <v>30</v>
          </cell>
          <cell r="J1252" t="str">
            <v>Indoor</v>
          </cell>
          <cell r="K1252">
            <v>24.479343</v>
          </cell>
          <cell r="L1252">
            <v>56.053843999999998</v>
          </cell>
          <cell r="M1252" t="str">
            <v>BURAIMI</v>
          </cell>
          <cell r="N1252" t="str">
            <v>MAHADAH</v>
          </cell>
          <cell r="O1252" t="str">
            <v>Al Kahdra Al qadima</v>
          </cell>
        </row>
        <row r="1253">
          <cell r="D1253" t="str">
            <v>U0420</v>
          </cell>
          <cell r="E1253" t="str">
            <v>OMDH1250</v>
          </cell>
          <cell r="F1253" t="str">
            <v>No</v>
          </cell>
          <cell r="G1253" t="str">
            <v>Khadra_Saih_1</v>
          </cell>
          <cell r="H1253" t="str">
            <v>Greenfield</v>
          </cell>
          <cell r="I1253">
            <v>30</v>
          </cell>
          <cell r="J1253" t="str">
            <v>Indoor</v>
          </cell>
          <cell r="K1253">
            <v>24.28275</v>
          </cell>
          <cell r="L1253">
            <v>55.795920000000002</v>
          </cell>
          <cell r="M1253" t="str">
            <v>BURAIMI</v>
          </cell>
          <cell r="N1253" t="str">
            <v>BURAIMI</v>
          </cell>
          <cell r="O1253" t="str">
            <v>Buraimi</v>
          </cell>
        </row>
        <row r="1254">
          <cell r="D1254" t="str">
            <v>U0072</v>
          </cell>
          <cell r="E1254" t="str">
            <v>OMDH2377</v>
          </cell>
          <cell r="F1254" t="str">
            <v>No</v>
          </cell>
          <cell r="G1254" t="str">
            <v>KhadraNew1_3G</v>
          </cell>
          <cell r="H1254" t="str">
            <v>Greenfield</v>
          </cell>
          <cell r="I1254">
            <v>30</v>
          </cell>
          <cell r="J1254" t="str">
            <v>Indoor</v>
          </cell>
          <cell r="K1254">
            <v>24.275054999999998</v>
          </cell>
          <cell r="L1254">
            <v>55.798228999999999</v>
          </cell>
          <cell r="M1254" t="str">
            <v>BURAIMI</v>
          </cell>
          <cell r="N1254" t="str">
            <v>BURAIMI</v>
          </cell>
          <cell r="O1254" t="str">
            <v>Buraimi</v>
          </cell>
        </row>
        <row r="1255">
          <cell r="D1255" t="str">
            <v>U0070</v>
          </cell>
          <cell r="E1255" t="str">
            <v>OMDH0922</v>
          </cell>
          <cell r="F1255" t="str">
            <v>No</v>
          </cell>
          <cell r="G1255" t="str">
            <v>KhadraNew2_3G</v>
          </cell>
          <cell r="H1255" t="str">
            <v>Greenfield</v>
          </cell>
          <cell r="I1255">
            <v>30</v>
          </cell>
          <cell r="J1255" t="str">
            <v>Indoor</v>
          </cell>
          <cell r="K1255">
            <v>24.268015999999999</v>
          </cell>
          <cell r="L1255">
            <v>55.807392999999998</v>
          </cell>
          <cell r="M1255" t="str">
            <v>BURAIMI</v>
          </cell>
          <cell r="N1255" t="str">
            <v>BURAIMI</v>
          </cell>
          <cell r="O1255" t="str">
            <v>Buraimi</v>
          </cell>
        </row>
        <row r="1256">
          <cell r="D1256" t="str">
            <v>U0065</v>
          </cell>
          <cell r="E1256" t="str">
            <v>OMDH0202</v>
          </cell>
          <cell r="F1256" t="str">
            <v>No</v>
          </cell>
          <cell r="G1256" t="str">
            <v>khadranew3_3G</v>
          </cell>
          <cell r="H1256" t="str">
            <v>Greenfield</v>
          </cell>
          <cell r="I1256">
            <v>30</v>
          </cell>
          <cell r="J1256" t="str">
            <v>Indoor</v>
          </cell>
          <cell r="K1256">
            <v>24.261741000000001</v>
          </cell>
          <cell r="L1256">
            <v>55.795760000000001</v>
          </cell>
          <cell r="M1256" t="str">
            <v>BURAIMI</v>
          </cell>
          <cell r="N1256" t="str">
            <v>BURAIMI</v>
          </cell>
          <cell r="O1256" t="str">
            <v>Buraimi</v>
          </cell>
        </row>
        <row r="1257">
          <cell r="D1257" t="str">
            <v>U0071</v>
          </cell>
          <cell r="E1257" t="str">
            <v>OMDH2722</v>
          </cell>
          <cell r="F1257" t="str">
            <v>No</v>
          </cell>
          <cell r="G1257" t="str">
            <v>KhadraNewlMini_3G</v>
          </cell>
          <cell r="H1257" t="str">
            <v>Rooftop</v>
          </cell>
          <cell r="I1257">
            <v>6</v>
          </cell>
          <cell r="J1257" t="str">
            <v>Outdoor</v>
          </cell>
          <cell r="K1257">
            <v>24.27103</v>
          </cell>
          <cell r="L1257">
            <v>55.792369999999998</v>
          </cell>
          <cell r="M1257" t="str">
            <v>BURAIMI</v>
          </cell>
          <cell r="N1257" t="str">
            <v>BURAIMI</v>
          </cell>
          <cell r="O1257" t="str">
            <v>Buraimi</v>
          </cell>
        </row>
        <row r="1258">
          <cell r="D1258" t="str">
            <v>U0074</v>
          </cell>
          <cell r="E1258" t="str">
            <v>OMDH0923</v>
          </cell>
          <cell r="F1258" t="str">
            <v>No</v>
          </cell>
          <cell r="G1258" t="str">
            <v>KhadraNewMini3_3G</v>
          </cell>
          <cell r="H1258" t="str">
            <v>Rooftop</v>
          </cell>
          <cell r="I1258">
            <v>6</v>
          </cell>
          <cell r="J1258" t="str">
            <v>Indoor</v>
          </cell>
          <cell r="K1258">
            <v>24.280829000000001</v>
          </cell>
          <cell r="L1258">
            <v>55.804436000000003</v>
          </cell>
          <cell r="M1258" t="str">
            <v>BURAIMI</v>
          </cell>
          <cell r="N1258" t="str">
            <v>BURAIMI</v>
          </cell>
          <cell r="O1258" t="str">
            <v>Buraimi</v>
          </cell>
        </row>
        <row r="1259">
          <cell r="D1259" t="str">
            <v>U0404</v>
          </cell>
          <cell r="E1259" t="str">
            <v>OMDH2723</v>
          </cell>
          <cell r="F1259" t="str">
            <v>No</v>
          </cell>
          <cell r="G1259" t="str">
            <v>MAHADAH_RAWDAH_U900</v>
          </cell>
          <cell r="H1259" t="str">
            <v>Greenfield</v>
          </cell>
          <cell r="I1259">
            <v>70</v>
          </cell>
          <cell r="J1259" t="str">
            <v>Indoor</v>
          </cell>
          <cell r="K1259">
            <v>24.736270000000001</v>
          </cell>
          <cell r="L1259">
            <v>55.947499999999998</v>
          </cell>
          <cell r="M1259" t="str">
            <v>BURAIMI</v>
          </cell>
          <cell r="N1259" t="str">
            <v>MAHADAH</v>
          </cell>
          <cell r="O1259" t="str">
            <v>Rawdah</v>
          </cell>
        </row>
        <row r="1260">
          <cell r="D1260" t="str">
            <v>U0421</v>
          </cell>
          <cell r="E1260" t="str">
            <v>OMDH0566</v>
          </cell>
          <cell r="F1260" t="str">
            <v>No</v>
          </cell>
          <cell r="G1260" t="str">
            <v>Mahadha_2_3G</v>
          </cell>
          <cell r="H1260" t="str">
            <v>Rooftop</v>
          </cell>
          <cell r="I1260">
            <v>12</v>
          </cell>
          <cell r="J1260" t="str">
            <v>Outdoor</v>
          </cell>
          <cell r="K1260">
            <v>24.418347000000001</v>
          </cell>
          <cell r="L1260">
            <v>55.960788999999998</v>
          </cell>
          <cell r="M1260" t="str">
            <v>BURAIMI</v>
          </cell>
          <cell r="N1260" t="str">
            <v>MAHADAH</v>
          </cell>
          <cell r="O1260" t="str">
            <v>Mahada</v>
          </cell>
        </row>
        <row r="1261">
          <cell r="D1261" t="str">
            <v>U0097</v>
          </cell>
          <cell r="E1261" t="str">
            <v>OMDH2378</v>
          </cell>
          <cell r="F1261" t="str">
            <v>No</v>
          </cell>
          <cell r="G1261" t="str">
            <v>MAHADHA_FARM_3G</v>
          </cell>
          <cell r="H1261" t="str">
            <v>Greenfield</v>
          </cell>
          <cell r="I1261">
            <v>30</v>
          </cell>
          <cell r="J1261" t="str">
            <v>Indoor</v>
          </cell>
          <cell r="K1261">
            <v>24.8414</v>
          </cell>
          <cell r="L1261">
            <v>55.880339999999997</v>
          </cell>
          <cell r="M1261" t="str">
            <v>BURAIMI</v>
          </cell>
          <cell r="N1261" t="str">
            <v>MAHADAH</v>
          </cell>
          <cell r="O1261" t="str">
            <v>Rawdah</v>
          </cell>
        </row>
        <row r="1262">
          <cell r="D1262" t="str">
            <v>U0416</v>
          </cell>
          <cell r="E1262" t="str">
            <v>OMDH2011</v>
          </cell>
          <cell r="F1262" t="str">
            <v>No</v>
          </cell>
          <cell r="G1262" t="str">
            <v>MahadhaRawadhaR3_U900</v>
          </cell>
          <cell r="H1262" t="str">
            <v>Greenfield</v>
          </cell>
          <cell r="I1262">
            <v>42</v>
          </cell>
          <cell r="J1262" t="str">
            <v>Indoor</v>
          </cell>
          <cell r="K1262">
            <v>24.658379</v>
          </cell>
          <cell r="L1262">
            <v>55.959367999999998</v>
          </cell>
          <cell r="M1262" t="str">
            <v>BURAIMI</v>
          </cell>
          <cell r="N1262" t="str">
            <v>MAHADAH</v>
          </cell>
          <cell r="O1262" t="str">
            <v>Mahada</v>
          </cell>
        </row>
        <row r="1263">
          <cell r="D1263" t="str">
            <v>U0060</v>
          </cell>
          <cell r="E1263" t="str">
            <v>OMDH1648</v>
          </cell>
          <cell r="F1263" t="str">
            <v>No</v>
          </cell>
          <cell r="G1263" t="str">
            <v>QaboosMousq_3G</v>
          </cell>
          <cell r="H1263" t="str">
            <v>Rooftop</v>
          </cell>
          <cell r="I1263">
            <v>6</v>
          </cell>
          <cell r="J1263" t="str">
            <v>Indoor</v>
          </cell>
          <cell r="K1263">
            <v>24.259357999999999</v>
          </cell>
          <cell r="L1263">
            <v>55.78595</v>
          </cell>
          <cell r="M1263" t="str">
            <v>BURAIMI</v>
          </cell>
          <cell r="N1263" t="str">
            <v>BURAIMI</v>
          </cell>
          <cell r="O1263" t="str">
            <v>Buraimi</v>
          </cell>
        </row>
        <row r="1264">
          <cell r="D1264" t="str">
            <v>U0093</v>
          </cell>
          <cell r="E1264" t="str">
            <v>OMDH0203</v>
          </cell>
          <cell r="F1264" t="str">
            <v>No</v>
          </cell>
          <cell r="G1264" t="str">
            <v>RAMTHA_3G</v>
          </cell>
          <cell r="H1264" t="str">
            <v>Greenfield</v>
          </cell>
          <cell r="I1264">
            <v>15</v>
          </cell>
          <cell r="J1264" t="str">
            <v>Outdoor</v>
          </cell>
          <cell r="K1264">
            <v>24.465129999999998</v>
          </cell>
          <cell r="L1264">
            <v>56.068316500000002</v>
          </cell>
          <cell r="M1264" t="str">
            <v>BURAIMI</v>
          </cell>
          <cell r="N1264" t="str">
            <v>MAHADAH</v>
          </cell>
          <cell r="O1264" t="str">
            <v>Ramtha</v>
          </cell>
        </row>
        <row r="1265">
          <cell r="D1265" t="str">
            <v>U0003</v>
          </cell>
          <cell r="E1265" t="str">
            <v>OMDH0567</v>
          </cell>
          <cell r="F1265" t="str">
            <v>No</v>
          </cell>
          <cell r="G1265" t="str">
            <v>Rawdah_3G</v>
          </cell>
          <cell r="H1265" t="str">
            <v>Greenfield</v>
          </cell>
          <cell r="I1265">
            <v>35</v>
          </cell>
          <cell r="J1265" t="str">
            <v>Indoor</v>
          </cell>
          <cell r="K1265">
            <v>24.896187000000001</v>
          </cell>
          <cell r="L1265">
            <v>55.860188000000001</v>
          </cell>
          <cell r="M1265" t="str">
            <v>BURAIMI</v>
          </cell>
          <cell r="N1265" t="str">
            <v>MAHADAH</v>
          </cell>
          <cell r="O1265" t="str">
            <v>Rawdah</v>
          </cell>
        </row>
        <row r="1266">
          <cell r="D1266" t="str">
            <v>U0095</v>
          </cell>
          <cell r="E1266" t="str">
            <v>OMDH1266</v>
          </cell>
          <cell r="F1266" t="str">
            <v>No</v>
          </cell>
          <cell r="G1266" t="str">
            <v>RAYY_3G</v>
          </cell>
          <cell r="H1266" t="str">
            <v>Greenfield</v>
          </cell>
          <cell r="I1266">
            <v>20</v>
          </cell>
          <cell r="J1266" t="str">
            <v>Outdoor</v>
          </cell>
          <cell r="K1266">
            <v>24.654643</v>
          </cell>
          <cell r="L1266">
            <v>56.117593999999997</v>
          </cell>
          <cell r="M1266" t="str">
            <v>BURAIMI</v>
          </cell>
          <cell r="N1266" t="str">
            <v>MAHADAH</v>
          </cell>
          <cell r="O1266" t="str">
            <v>Al Rayy</v>
          </cell>
        </row>
        <row r="1267">
          <cell r="D1267" t="str">
            <v>U0098</v>
          </cell>
          <cell r="E1267" t="str">
            <v>OMDH2379</v>
          </cell>
          <cell r="F1267" t="str">
            <v>No</v>
          </cell>
          <cell r="G1267" t="str">
            <v>SUMAINI_FARM_3G</v>
          </cell>
          <cell r="H1267" t="str">
            <v>Greenfield</v>
          </cell>
          <cell r="I1267">
            <v>12</v>
          </cell>
          <cell r="J1267" t="str">
            <v>Indoor</v>
          </cell>
          <cell r="K1267">
            <v>24.848277</v>
          </cell>
          <cell r="L1267">
            <v>55.834010999999997</v>
          </cell>
          <cell r="M1267" t="str">
            <v>BURAIMI</v>
          </cell>
          <cell r="N1267" t="str">
            <v>MAHADAH</v>
          </cell>
          <cell r="O1267" t="str">
            <v>Rawdah</v>
          </cell>
        </row>
        <row r="1268">
          <cell r="D1268" t="str">
            <v>M0307</v>
          </cell>
          <cell r="E1268" t="str">
            <v>OMMA0924</v>
          </cell>
          <cell r="F1268" t="str">
            <v>No</v>
          </cell>
          <cell r="G1268" t="str">
            <v>AL_SHARADI_3_3G</v>
          </cell>
          <cell r="H1268" t="str">
            <v>Rooftop</v>
          </cell>
          <cell r="I1268">
            <v>6</v>
          </cell>
          <cell r="J1268" t="str">
            <v>Indoor</v>
          </cell>
          <cell r="K1268">
            <v>23.67456</v>
          </cell>
          <cell r="L1268">
            <v>58.145569999999999</v>
          </cell>
          <cell r="M1268" t="str">
            <v>MUSCAT</v>
          </cell>
          <cell r="N1268" t="str">
            <v>AL SEEB</v>
          </cell>
          <cell r="O1268" t="str">
            <v>Seeb</v>
          </cell>
        </row>
        <row r="1269">
          <cell r="D1269" t="str">
            <v>M0313</v>
          </cell>
          <cell r="E1269" t="str">
            <v>OMMA0925</v>
          </cell>
          <cell r="F1269" t="str">
            <v>No</v>
          </cell>
          <cell r="G1269" t="str">
            <v>AL-GUSAIBA2_3G</v>
          </cell>
          <cell r="H1269" t="str">
            <v>Rooftop</v>
          </cell>
          <cell r="I1269">
            <v>6</v>
          </cell>
          <cell r="J1269" t="str">
            <v>Indoor</v>
          </cell>
          <cell r="K1269">
            <v>23.680016999999999</v>
          </cell>
          <cell r="L1269">
            <v>58.119641000000001</v>
          </cell>
          <cell r="M1269" t="str">
            <v>MUSCAT</v>
          </cell>
          <cell r="N1269" t="str">
            <v>AL SEEB</v>
          </cell>
          <cell r="O1269" t="str">
            <v>Mabellah</v>
          </cell>
        </row>
        <row r="1270">
          <cell r="D1270" t="str">
            <v>M0315</v>
          </cell>
          <cell r="E1270" t="str">
            <v>OMMA2012</v>
          </cell>
          <cell r="F1270" t="str">
            <v>No</v>
          </cell>
          <cell r="G1270" t="str">
            <v>AS_GHUSHAYBAH_3G</v>
          </cell>
          <cell r="H1270" t="str">
            <v>Greenfield</v>
          </cell>
          <cell r="I1270">
            <v>30</v>
          </cell>
          <cell r="J1270" t="str">
            <v>Indoor</v>
          </cell>
          <cell r="K1270">
            <v>23.683357999999998</v>
          </cell>
          <cell r="L1270">
            <v>58.113453</v>
          </cell>
          <cell r="M1270" t="str">
            <v>MUSCAT</v>
          </cell>
          <cell r="N1270" t="str">
            <v>AL SEEB</v>
          </cell>
          <cell r="O1270" t="str">
            <v>Mabellah</v>
          </cell>
        </row>
        <row r="1271">
          <cell r="D1271" t="str">
            <v>M0299</v>
          </cell>
          <cell r="E1271" t="str">
            <v>OMMA0204</v>
          </cell>
          <cell r="F1271" t="str">
            <v>No</v>
          </cell>
          <cell r="G1271" t="str">
            <v>HILLET_NASSER_3G</v>
          </cell>
          <cell r="H1271" t="str">
            <v>Rooftop</v>
          </cell>
          <cell r="I1271">
            <v>12</v>
          </cell>
          <cell r="J1271" t="str">
            <v>Indoor</v>
          </cell>
          <cell r="K1271">
            <v>23.669466</v>
          </cell>
          <cell r="L1271">
            <v>58.149289000000003</v>
          </cell>
          <cell r="M1271" t="str">
            <v>MUSCAT</v>
          </cell>
          <cell r="N1271" t="str">
            <v>AL SEEB</v>
          </cell>
          <cell r="O1271" t="str">
            <v>Mabellah</v>
          </cell>
        </row>
        <row r="1272">
          <cell r="D1272" t="str">
            <v>T0306</v>
          </cell>
          <cell r="E1272" t="str">
            <v>OMMA3038</v>
          </cell>
          <cell r="F1272" t="str">
            <v>No</v>
          </cell>
          <cell r="G1272" t="str">
            <v>Mabela_Janub_8_3G</v>
          </cell>
          <cell r="H1272" t="str">
            <v>Greenfield</v>
          </cell>
          <cell r="I1272">
            <v>35</v>
          </cell>
          <cell r="J1272" t="str">
            <v>Indoor</v>
          </cell>
          <cell r="K1272">
            <v>23.627469000000001</v>
          </cell>
          <cell r="L1272">
            <v>58.080095</v>
          </cell>
          <cell r="M1272" t="str">
            <v>AL BATINAH SOUTH</v>
          </cell>
          <cell r="N1272" t="str">
            <v>BARKA</v>
          </cell>
          <cell r="O1272" t="str">
            <v>Mabellah</v>
          </cell>
        </row>
        <row r="1273">
          <cell r="D1273" t="str">
            <v>M0302</v>
          </cell>
          <cell r="E1273" t="str">
            <v>OMMA2380</v>
          </cell>
          <cell r="F1273" t="str">
            <v>No</v>
          </cell>
          <cell r="G1273" t="str">
            <v>MABELLA_2_3G</v>
          </cell>
          <cell r="H1273" t="str">
            <v>Greenfield</v>
          </cell>
          <cell r="I1273">
            <v>25</v>
          </cell>
          <cell r="J1273" t="str">
            <v>Indoor</v>
          </cell>
          <cell r="K1273">
            <v>23.672029999999999</v>
          </cell>
          <cell r="L1273">
            <v>58.136150000000001</v>
          </cell>
          <cell r="M1273" t="str">
            <v>MUSCAT</v>
          </cell>
          <cell r="N1273" t="str">
            <v>AL SEEB</v>
          </cell>
          <cell r="O1273" t="str">
            <v>Mabellah</v>
          </cell>
        </row>
        <row r="1274">
          <cell r="D1274" t="str">
            <v>M0298</v>
          </cell>
          <cell r="E1274" t="str">
            <v>OMMA0568</v>
          </cell>
          <cell r="F1274" t="str">
            <v>No</v>
          </cell>
          <cell r="G1274" t="str">
            <v>MABELLA_3_3G</v>
          </cell>
          <cell r="H1274" t="str">
            <v>Greenfield</v>
          </cell>
          <cell r="I1274">
            <v>25</v>
          </cell>
          <cell r="J1274" t="str">
            <v>Indoor</v>
          </cell>
          <cell r="K1274">
            <v>23.668800000000001</v>
          </cell>
          <cell r="L1274">
            <v>58.13064</v>
          </cell>
          <cell r="M1274" t="str">
            <v>MUSCAT</v>
          </cell>
          <cell r="N1274" t="str">
            <v>AL SEEB</v>
          </cell>
          <cell r="O1274" t="str">
            <v>Mabellah</v>
          </cell>
        </row>
        <row r="1275">
          <cell r="D1275" t="str">
            <v>M0292</v>
          </cell>
          <cell r="E1275" t="str">
            <v>OMMA0927</v>
          </cell>
          <cell r="F1275" t="str">
            <v>No</v>
          </cell>
          <cell r="G1275" t="str">
            <v>MABELLA_4</v>
          </cell>
          <cell r="H1275" t="str">
            <v>Greenfield</v>
          </cell>
          <cell r="I1275">
            <v>25</v>
          </cell>
          <cell r="J1275" t="str">
            <v>Outdoor</v>
          </cell>
          <cell r="K1275">
            <v>23.664190000000001</v>
          </cell>
          <cell r="L1275">
            <v>58.125570000000003</v>
          </cell>
          <cell r="M1275" t="str">
            <v>MUSCAT</v>
          </cell>
          <cell r="N1275" t="str">
            <v>AL SEEB</v>
          </cell>
          <cell r="O1275" t="str">
            <v>Mabellah</v>
          </cell>
        </row>
        <row r="1276">
          <cell r="D1276" t="str">
            <v>M0012</v>
          </cell>
          <cell r="E1276" t="str">
            <v>OMMA2013</v>
          </cell>
          <cell r="F1276" t="str">
            <v>Yes</v>
          </cell>
          <cell r="G1276" t="str">
            <v>MABELLA_EXCH_3G</v>
          </cell>
          <cell r="H1276" t="str">
            <v>Greenfield</v>
          </cell>
          <cell r="I1276">
            <v>32</v>
          </cell>
          <cell r="J1276" t="str">
            <v>Indoor</v>
          </cell>
          <cell r="K1276">
            <v>23.659576999999999</v>
          </cell>
          <cell r="L1276">
            <v>58.127493000000001</v>
          </cell>
          <cell r="M1276" t="str">
            <v>MUSCAT</v>
          </cell>
          <cell r="N1276" t="str">
            <v>AL SEEB</v>
          </cell>
          <cell r="O1276" t="str">
            <v>Mabellah</v>
          </cell>
        </row>
        <row r="1277">
          <cell r="D1277" t="str">
            <v>M1055</v>
          </cell>
          <cell r="E1277" t="str">
            <v>OMMA2381</v>
          </cell>
          <cell r="F1277" t="str">
            <v>No</v>
          </cell>
          <cell r="G1277" t="str">
            <v>Mabella_Ext_16_3G</v>
          </cell>
          <cell r="H1277" t="str">
            <v>Rooftop</v>
          </cell>
          <cell r="I1277">
            <v>6</v>
          </cell>
          <cell r="J1277" t="str">
            <v>Outdoor</v>
          </cell>
          <cell r="K1277">
            <v>23.641484999999999</v>
          </cell>
          <cell r="L1277">
            <v>58.089011999999997</v>
          </cell>
          <cell r="M1277" t="str">
            <v>MUSCAT</v>
          </cell>
          <cell r="N1277" t="str">
            <v>AL SEEB</v>
          </cell>
          <cell r="O1277" t="str">
            <v>Mabellah</v>
          </cell>
        </row>
        <row r="1278">
          <cell r="D1278" t="str">
            <v>M1056</v>
          </cell>
          <cell r="E1278" t="str">
            <v>OMMA1649</v>
          </cell>
          <cell r="F1278" t="str">
            <v>No</v>
          </cell>
          <cell r="G1278" t="str">
            <v>Mabella_Ext_5_3G</v>
          </cell>
          <cell r="H1278" t="str">
            <v>Rooftop</v>
          </cell>
          <cell r="I1278">
            <v>6</v>
          </cell>
          <cell r="J1278" t="str">
            <v>Outdoor</v>
          </cell>
          <cell r="K1278">
            <v>23.607329</v>
          </cell>
          <cell r="L1278">
            <v>58.121524000000001</v>
          </cell>
          <cell r="M1278" t="str">
            <v>MUSCAT</v>
          </cell>
          <cell r="N1278" t="str">
            <v>AL SEEB</v>
          </cell>
          <cell r="O1278" t="str">
            <v>Mabellah</v>
          </cell>
        </row>
        <row r="1279">
          <cell r="D1279" t="str">
            <v>M0268</v>
          </cell>
          <cell r="E1279" t="str">
            <v>OMMA2724</v>
          </cell>
          <cell r="F1279" t="str">
            <v>No</v>
          </cell>
          <cell r="G1279" t="str">
            <v>MABELLA_IND_3G</v>
          </cell>
          <cell r="H1279" t="str">
            <v>Greenfield</v>
          </cell>
          <cell r="I1279">
            <v>30</v>
          </cell>
          <cell r="J1279" t="str">
            <v>Indoor</v>
          </cell>
          <cell r="K1279">
            <v>23.648364999999998</v>
          </cell>
          <cell r="L1279">
            <v>58.107309999999998</v>
          </cell>
          <cell r="M1279" t="str">
            <v>MUSCAT</v>
          </cell>
          <cell r="N1279" t="str">
            <v>AL SEEB</v>
          </cell>
          <cell r="O1279" t="str">
            <v>Mabellah</v>
          </cell>
        </row>
        <row r="1280">
          <cell r="D1280" t="str">
            <v>M0263</v>
          </cell>
          <cell r="E1280" t="str">
            <v>OMMA0206</v>
          </cell>
          <cell r="F1280" t="str">
            <v>No</v>
          </cell>
          <cell r="G1280" t="str">
            <v>MABELLA_IND_4_3G</v>
          </cell>
          <cell r="H1280" t="str">
            <v>Rooftop</v>
          </cell>
          <cell r="I1280">
            <v>6</v>
          </cell>
          <cell r="J1280" t="str">
            <v>Outdoor</v>
          </cell>
          <cell r="K1280">
            <v>23.644326</v>
          </cell>
          <cell r="L1280">
            <v>58.096625000000003</v>
          </cell>
          <cell r="M1280" t="str">
            <v>MUSCAT</v>
          </cell>
          <cell r="N1280" t="str">
            <v>AL SEEB</v>
          </cell>
          <cell r="O1280" t="str">
            <v>Mabellah</v>
          </cell>
        </row>
        <row r="1281">
          <cell r="D1281" t="str">
            <v>M0278</v>
          </cell>
          <cell r="E1281" t="str">
            <v>OMMA0207</v>
          </cell>
          <cell r="F1281" t="str">
            <v>No</v>
          </cell>
          <cell r="G1281" t="str">
            <v>MABELLA_IND2_3G</v>
          </cell>
          <cell r="H1281" t="str">
            <v>Greenfield</v>
          </cell>
          <cell r="I1281">
            <v>30</v>
          </cell>
          <cell r="J1281" t="str">
            <v>Indoor</v>
          </cell>
          <cell r="K1281">
            <v>23.654226999999999</v>
          </cell>
          <cell r="L1281">
            <v>58.108589000000002</v>
          </cell>
          <cell r="M1281" t="str">
            <v>MUSCAT</v>
          </cell>
          <cell r="N1281" t="str">
            <v>AL SEEB</v>
          </cell>
          <cell r="O1281" t="str">
            <v>Mabellah</v>
          </cell>
        </row>
        <row r="1282">
          <cell r="D1282" t="str">
            <v>M0275</v>
          </cell>
          <cell r="E1282" t="str">
            <v>OMMA1650</v>
          </cell>
          <cell r="F1282" t="str">
            <v>No</v>
          </cell>
          <cell r="G1282" t="str">
            <v>MABELLA_JANUB_2_3G</v>
          </cell>
          <cell r="H1282" t="str">
            <v>Greenfield</v>
          </cell>
          <cell r="I1282">
            <v>25</v>
          </cell>
          <cell r="J1282" t="str">
            <v>Indoor</v>
          </cell>
          <cell r="K1282">
            <v>23.650708999999999</v>
          </cell>
          <cell r="L1282">
            <v>58.111958000000001</v>
          </cell>
          <cell r="M1282" t="str">
            <v>MUSCAT</v>
          </cell>
          <cell r="N1282" t="str">
            <v>AL SEEB</v>
          </cell>
          <cell r="O1282" t="str">
            <v>Mabellah</v>
          </cell>
        </row>
        <row r="1283">
          <cell r="D1283" t="str">
            <v>M0200</v>
          </cell>
          <cell r="E1283" t="str">
            <v>OMMA0569</v>
          </cell>
          <cell r="F1283" t="str">
            <v>No</v>
          </cell>
          <cell r="G1283" t="str">
            <v>MABELLA_JANUB_9_3G</v>
          </cell>
          <cell r="H1283" t="str">
            <v>Rooftop</v>
          </cell>
          <cell r="I1283">
            <v>6</v>
          </cell>
          <cell r="J1283" t="str">
            <v>Indoor</v>
          </cell>
          <cell r="K1283">
            <v>23.619599999999998</v>
          </cell>
          <cell r="L1283">
            <v>58.134700000000002</v>
          </cell>
          <cell r="M1283" t="str">
            <v>MUSCAT</v>
          </cell>
          <cell r="N1283" t="str">
            <v>AL SEEB</v>
          </cell>
          <cell r="O1283" t="str">
            <v>Mabellah</v>
          </cell>
        </row>
        <row r="1284">
          <cell r="D1284" t="str">
            <v>M0810</v>
          </cell>
          <cell r="E1284" t="str">
            <v>OMMA0928</v>
          </cell>
          <cell r="F1284" t="str">
            <v>No</v>
          </cell>
          <cell r="G1284" t="str">
            <v>MABELLA_JANUBIYA_6_3G</v>
          </cell>
          <cell r="H1284" t="str">
            <v>Greenfield</v>
          </cell>
          <cell r="I1284">
            <v>30</v>
          </cell>
          <cell r="J1284" t="str">
            <v>Indoor</v>
          </cell>
          <cell r="K1284">
            <v>23.617366000000001</v>
          </cell>
          <cell r="L1284">
            <v>58.107031999999997</v>
          </cell>
          <cell r="M1284" t="str">
            <v>MUSCAT</v>
          </cell>
          <cell r="N1284" t="str">
            <v>AL SEEB</v>
          </cell>
          <cell r="O1284" t="str">
            <v>Mabellah</v>
          </cell>
        </row>
        <row r="1285">
          <cell r="D1285" t="str">
            <v>M0279</v>
          </cell>
          <cell r="E1285" t="str">
            <v>OMMA2725</v>
          </cell>
          <cell r="F1285" t="str">
            <v>No</v>
          </cell>
          <cell r="G1285" t="str">
            <v>MABELLA_JANUBY_3G</v>
          </cell>
          <cell r="H1285" t="str">
            <v>Greenfield</v>
          </cell>
          <cell r="I1285">
            <v>30</v>
          </cell>
          <cell r="J1285" t="str">
            <v>Outdoor</v>
          </cell>
          <cell r="K1285">
            <v>23.654658000000001</v>
          </cell>
          <cell r="L1285">
            <v>58.118689000000003</v>
          </cell>
          <cell r="M1285" t="str">
            <v>MUSCAT</v>
          </cell>
          <cell r="N1285" t="str">
            <v>AL SEEB</v>
          </cell>
          <cell r="O1285" t="str">
            <v>Mabellah</v>
          </cell>
        </row>
        <row r="1286">
          <cell r="D1286" t="str">
            <v>M1010</v>
          </cell>
          <cell r="E1286" t="str">
            <v>OMMA1651</v>
          </cell>
          <cell r="F1286" t="str">
            <v>No</v>
          </cell>
          <cell r="G1286" t="str">
            <v>MABELLA_NEW_11_3G</v>
          </cell>
          <cell r="H1286" t="str">
            <v>Rooftop</v>
          </cell>
          <cell r="I1286">
            <v>6</v>
          </cell>
          <cell r="J1286" t="str">
            <v>Outdoor</v>
          </cell>
          <cell r="K1286">
            <v>23.639230000000001</v>
          </cell>
          <cell r="L1286">
            <v>58.130133000000001</v>
          </cell>
          <cell r="M1286" t="str">
            <v>MUSCAT</v>
          </cell>
          <cell r="N1286" t="str">
            <v>AL SEEB</v>
          </cell>
          <cell r="O1286" t="str">
            <v>Mabellah</v>
          </cell>
        </row>
        <row r="1287">
          <cell r="D1287" t="str">
            <v>M0310</v>
          </cell>
          <cell r="E1287" t="str">
            <v>OMMA2024</v>
          </cell>
          <cell r="F1287" t="str">
            <v>No</v>
          </cell>
          <cell r="G1287" t="str">
            <v>MABELLA_NEW_14_3G</v>
          </cell>
          <cell r="H1287" t="str">
            <v>Rooftop</v>
          </cell>
          <cell r="I1287">
            <v>6</v>
          </cell>
          <cell r="J1287" t="str">
            <v>Outdoor</v>
          </cell>
          <cell r="K1287">
            <v>23.677379999999999</v>
          </cell>
          <cell r="L1287">
            <v>58.108882800000003</v>
          </cell>
          <cell r="M1287" t="str">
            <v>MUSCAT</v>
          </cell>
          <cell r="N1287" t="str">
            <v>AL SEEB</v>
          </cell>
          <cell r="O1287" t="str">
            <v>Mabellah</v>
          </cell>
        </row>
        <row r="1288">
          <cell r="D1288" t="str">
            <v>M0265</v>
          </cell>
          <cell r="E1288" t="str">
            <v>OMMA1278</v>
          </cell>
          <cell r="F1288" t="str">
            <v>No</v>
          </cell>
          <cell r="G1288" t="str">
            <v>MABELLA_NEW_2_3G</v>
          </cell>
          <cell r="H1288" t="str">
            <v>Rooftop</v>
          </cell>
          <cell r="I1288">
            <v>6</v>
          </cell>
          <cell r="J1288" t="str">
            <v>Outdoor</v>
          </cell>
          <cell r="K1288">
            <v>23.647300000000001</v>
          </cell>
          <cell r="L1288">
            <v>58.122408</v>
          </cell>
          <cell r="M1288" t="str">
            <v>MUSCAT</v>
          </cell>
          <cell r="N1288" t="str">
            <v>AL SEEB</v>
          </cell>
          <cell r="O1288" t="str">
            <v>Mabellah</v>
          </cell>
        </row>
        <row r="1289">
          <cell r="D1289" t="str">
            <v>M0254</v>
          </cell>
          <cell r="E1289" t="str">
            <v>OMMA1663</v>
          </cell>
          <cell r="F1289" t="str">
            <v>No</v>
          </cell>
          <cell r="G1289" t="str">
            <v>Mabella_New_3G</v>
          </cell>
          <cell r="H1289" t="str">
            <v>Greenfield</v>
          </cell>
          <cell r="I1289">
            <v>22</v>
          </cell>
          <cell r="J1289" t="str">
            <v>Outdoor</v>
          </cell>
          <cell r="K1289">
            <v>23.640908</v>
          </cell>
          <cell r="L1289">
            <v>58.138618999999998</v>
          </cell>
          <cell r="M1289" t="str">
            <v>MUSCAT</v>
          </cell>
          <cell r="N1289" t="str">
            <v>AL SEEB</v>
          </cell>
          <cell r="O1289" t="str">
            <v>Mabellah</v>
          </cell>
        </row>
        <row r="1290">
          <cell r="D1290" t="str">
            <v>M0173</v>
          </cell>
          <cell r="E1290" t="str">
            <v>OMMA1664</v>
          </cell>
          <cell r="F1290" t="str">
            <v>No</v>
          </cell>
          <cell r="G1290" t="str">
            <v>MABELLA_NEW_4_3G</v>
          </cell>
          <cell r="H1290" t="str">
            <v>Rooftop</v>
          </cell>
          <cell r="I1290">
            <v>6</v>
          </cell>
          <cell r="J1290" t="str">
            <v>Outdoor</v>
          </cell>
          <cell r="K1290">
            <v>23.608923000000001</v>
          </cell>
          <cell r="L1290">
            <v>58.110982999999997</v>
          </cell>
          <cell r="M1290" t="str">
            <v>MUSCAT</v>
          </cell>
          <cell r="N1290" t="str">
            <v>AL SEEB</v>
          </cell>
          <cell r="O1290" t="str">
            <v>Mabellah</v>
          </cell>
        </row>
        <row r="1291">
          <cell r="D1291" t="str">
            <v>M1072</v>
          </cell>
          <cell r="E1291" t="str">
            <v>OMMA2740</v>
          </cell>
          <cell r="F1291" t="str">
            <v>No</v>
          </cell>
          <cell r="G1291" t="str">
            <v>Mabella_New_7_3G</v>
          </cell>
          <cell r="H1291" t="str">
            <v>Rooftop</v>
          </cell>
          <cell r="I1291">
            <v>6</v>
          </cell>
          <cell r="J1291" t="str">
            <v>Outdoor</v>
          </cell>
          <cell r="K1291">
            <v>23.63119</v>
          </cell>
          <cell r="L1291">
            <v>58.141581600000002</v>
          </cell>
          <cell r="M1291" t="str">
            <v>MUSCAT</v>
          </cell>
          <cell r="N1291" t="str">
            <v>AL SEEB</v>
          </cell>
          <cell r="O1291" t="str">
            <v>Mabellah</v>
          </cell>
        </row>
        <row r="1292">
          <cell r="D1292" t="str">
            <v>M0209</v>
          </cell>
          <cell r="E1292" t="str">
            <v>OMMA0590</v>
          </cell>
          <cell r="F1292" t="str">
            <v>No</v>
          </cell>
          <cell r="G1292" t="str">
            <v>MABELLA_NEW_8_3G</v>
          </cell>
          <cell r="H1292" t="str">
            <v>Rooftop</v>
          </cell>
          <cell r="I1292">
            <v>6</v>
          </cell>
          <cell r="J1292" t="str">
            <v>Indoor</v>
          </cell>
          <cell r="K1292">
            <v>23.622489999999999</v>
          </cell>
          <cell r="L1292">
            <v>58.140279999999997</v>
          </cell>
          <cell r="M1292" t="str">
            <v>MUSCAT</v>
          </cell>
          <cell r="N1292" t="str">
            <v>AL SEEB</v>
          </cell>
          <cell r="O1292" t="str">
            <v>Mabellah</v>
          </cell>
        </row>
        <row r="1293">
          <cell r="D1293" t="str">
            <v>M0308</v>
          </cell>
          <cell r="E1293" t="str">
            <v>OMMA0591</v>
          </cell>
          <cell r="F1293" t="str">
            <v>No</v>
          </cell>
          <cell r="G1293" t="str">
            <v>MABELLA_NORTH_3G</v>
          </cell>
          <cell r="H1293" t="str">
            <v>Greenfield</v>
          </cell>
          <cell r="I1293">
            <v>30.3</v>
          </cell>
          <cell r="J1293" t="str">
            <v>Indoor</v>
          </cell>
          <cell r="K1293">
            <v>23.676069999999999</v>
          </cell>
          <cell r="L1293">
            <v>58.131180000000001</v>
          </cell>
          <cell r="M1293" t="str">
            <v>MUSCAT</v>
          </cell>
          <cell r="N1293" t="str">
            <v>AL SEEB</v>
          </cell>
          <cell r="O1293" t="str">
            <v>Mabellah</v>
          </cell>
        </row>
        <row r="1294">
          <cell r="D1294" t="str">
            <v>M0277</v>
          </cell>
          <cell r="E1294" t="str">
            <v>OMMA0592</v>
          </cell>
          <cell r="F1294" t="str">
            <v>No</v>
          </cell>
          <cell r="G1294" t="str">
            <v>MABELLA_SOCIAL_3G</v>
          </cell>
          <cell r="H1294" t="str">
            <v>Greenfield</v>
          </cell>
          <cell r="I1294">
            <v>30</v>
          </cell>
          <cell r="J1294" t="str">
            <v>Indoor</v>
          </cell>
          <cell r="K1294">
            <v>23.653127000000001</v>
          </cell>
          <cell r="L1294">
            <v>58.137594</v>
          </cell>
          <cell r="M1294" t="str">
            <v>MUSCAT</v>
          </cell>
          <cell r="N1294" t="str">
            <v>AL SEEB</v>
          </cell>
          <cell r="O1294" t="str">
            <v>Mabellah</v>
          </cell>
        </row>
        <row r="1295">
          <cell r="D1295" t="str">
            <v>M0273</v>
          </cell>
          <cell r="E1295" t="str">
            <v>OMMA2741</v>
          </cell>
          <cell r="F1295" t="str">
            <v>No</v>
          </cell>
          <cell r="G1295" t="str">
            <v>MABELLA_SOUTH_3G</v>
          </cell>
          <cell r="H1295" t="str">
            <v>Greenfield</v>
          </cell>
          <cell r="I1295">
            <v>30</v>
          </cell>
          <cell r="J1295" t="str">
            <v>Indoor</v>
          </cell>
          <cell r="K1295">
            <v>23.650024999999999</v>
          </cell>
          <cell r="L1295">
            <v>58.128794999999997</v>
          </cell>
          <cell r="M1295" t="str">
            <v>MUSCAT</v>
          </cell>
          <cell r="N1295" t="str">
            <v>AL SEEB</v>
          </cell>
          <cell r="O1295" t="str">
            <v>Mabellah</v>
          </cell>
        </row>
        <row r="1296">
          <cell r="D1296" t="str">
            <v>M0287</v>
          </cell>
          <cell r="E1296" t="str">
            <v>OMMA2742</v>
          </cell>
          <cell r="F1296" t="str">
            <v>No</v>
          </cell>
          <cell r="G1296" t="str">
            <v>MABELLA_SOUTH_9_3G@MABELLA_SOUTH_9_GU</v>
          </cell>
          <cell r="H1296" t="str">
            <v>Rooftop</v>
          </cell>
          <cell r="I1296">
            <v>6</v>
          </cell>
          <cell r="J1296" t="str">
            <v>Outdoor</v>
          </cell>
          <cell r="K1296">
            <v>23.659837</v>
          </cell>
          <cell r="L1296">
            <v>58.122979999999998</v>
          </cell>
          <cell r="M1296" t="str">
            <v>MUSCAT</v>
          </cell>
          <cell r="N1296" t="str">
            <v>AL SEEB</v>
          </cell>
          <cell r="O1296" t="str">
            <v>Mabellah</v>
          </cell>
        </row>
        <row r="1297">
          <cell r="D1297" t="str">
            <v>M0288</v>
          </cell>
          <cell r="E1297" t="str">
            <v>OMMA2025</v>
          </cell>
          <cell r="F1297" t="str">
            <v>No</v>
          </cell>
          <cell r="G1297" t="str">
            <v>MABELLAH_5_3G</v>
          </cell>
          <cell r="H1297" t="str">
            <v>Greenfield</v>
          </cell>
          <cell r="I1297">
            <v>25</v>
          </cell>
          <cell r="J1297" t="str">
            <v>Indoor</v>
          </cell>
          <cell r="K1297">
            <v>23.660992</v>
          </cell>
          <cell r="L1297">
            <v>58.114224999999998</v>
          </cell>
          <cell r="M1297" t="str">
            <v>MUSCAT</v>
          </cell>
          <cell r="N1297" t="str">
            <v>AL SEEB</v>
          </cell>
          <cell r="O1297" t="str">
            <v>Mabellah</v>
          </cell>
        </row>
        <row r="1298">
          <cell r="D1298" t="str">
            <v>M0230</v>
          </cell>
          <cell r="E1298" t="str">
            <v>OMMA0941</v>
          </cell>
          <cell r="F1298" t="str">
            <v>No</v>
          </cell>
          <cell r="G1298" t="str">
            <v>MABELLAH_EXT_3_3G</v>
          </cell>
          <cell r="H1298" t="str">
            <v>Rooftop</v>
          </cell>
          <cell r="I1298">
            <v>6</v>
          </cell>
          <cell r="J1298" t="str">
            <v>Outdoor</v>
          </cell>
          <cell r="K1298">
            <v>23.629231000000001</v>
          </cell>
          <cell r="L1298">
            <v>58.107903999999998</v>
          </cell>
          <cell r="M1298" t="str">
            <v>MUSCAT</v>
          </cell>
          <cell r="N1298" t="str">
            <v>AL SEEB</v>
          </cell>
          <cell r="O1298" t="str">
            <v>Mabellah</v>
          </cell>
        </row>
        <row r="1299">
          <cell r="D1299" t="str">
            <v>M0195</v>
          </cell>
          <cell r="E1299" t="str">
            <v>OMMA0593</v>
          </cell>
          <cell r="F1299" t="str">
            <v>No</v>
          </cell>
          <cell r="G1299" t="str">
            <v>MABELLAH_EXT_4_3G</v>
          </cell>
          <cell r="H1299" t="str">
            <v>Rooftop</v>
          </cell>
          <cell r="I1299">
            <v>6</v>
          </cell>
          <cell r="J1299" t="str">
            <v>Outdoor</v>
          </cell>
          <cell r="K1299">
            <v>23.618058999999999</v>
          </cell>
          <cell r="L1299">
            <v>58.116190000000003</v>
          </cell>
          <cell r="M1299" t="str">
            <v>MUSCAT</v>
          </cell>
          <cell r="N1299" t="str">
            <v>AL SEEB</v>
          </cell>
          <cell r="O1299" t="str">
            <v>Mabellah</v>
          </cell>
        </row>
        <row r="1300">
          <cell r="D1300" t="str">
            <v>M1068</v>
          </cell>
          <cell r="E1300" t="str">
            <v>OMMA2026</v>
          </cell>
          <cell r="F1300" t="str">
            <v>No</v>
          </cell>
          <cell r="G1300" t="str">
            <v>MABELLAH_EXT_6_3G</v>
          </cell>
          <cell r="H1300" t="str">
            <v>Rooftop</v>
          </cell>
          <cell r="I1300">
            <v>6</v>
          </cell>
          <cell r="J1300" t="str">
            <v>Outdoor</v>
          </cell>
          <cell r="K1300">
            <v>23.608823999999998</v>
          </cell>
          <cell r="L1300">
            <v>58.099373</v>
          </cell>
          <cell r="M1300" t="str">
            <v>MUSCAT</v>
          </cell>
          <cell r="N1300" t="str">
            <v>AL SEEB</v>
          </cell>
          <cell r="O1300" t="str">
            <v>Mabellah</v>
          </cell>
        </row>
        <row r="1301">
          <cell r="D1301" t="str">
            <v>M0247</v>
          </cell>
          <cell r="E1301" t="str">
            <v>OMMA0942</v>
          </cell>
          <cell r="F1301" t="str">
            <v>No</v>
          </cell>
          <cell r="G1301" t="str">
            <v>MABELLAH_HEALTH_CENTER_3G</v>
          </cell>
          <cell r="H1301" t="str">
            <v>Greenfield</v>
          </cell>
          <cell r="I1301">
            <v>30</v>
          </cell>
          <cell r="J1301" t="str">
            <v>Indoor</v>
          </cell>
          <cell r="K1301">
            <v>23.636645999999999</v>
          </cell>
          <cell r="L1301">
            <v>58.105699000000001</v>
          </cell>
          <cell r="M1301" t="str">
            <v>MUSCAT</v>
          </cell>
          <cell r="N1301" t="str">
            <v>AL SEEB</v>
          </cell>
          <cell r="O1301" t="str">
            <v>Mabellah</v>
          </cell>
        </row>
        <row r="1302">
          <cell r="D1302" t="str">
            <v>M0282</v>
          </cell>
          <cell r="E1302" t="str">
            <v>OMMA0594</v>
          </cell>
          <cell r="F1302" t="str">
            <v>No</v>
          </cell>
          <cell r="G1302" t="str">
            <v>MABELLAH_INDUSTRIAL_3_3G</v>
          </cell>
          <cell r="H1302" t="str">
            <v>Rooftop</v>
          </cell>
          <cell r="I1302">
            <v>6</v>
          </cell>
          <cell r="J1302" t="str">
            <v>Indoor</v>
          </cell>
          <cell r="K1302">
            <v>23.656189000000001</v>
          </cell>
          <cell r="L1302">
            <v>58.101671000000003</v>
          </cell>
          <cell r="M1302" t="str">
            <v>MUSCAT</v>
          </cell>
          <cell r="N1302" t="str">
            <v>AL SEEB</v>
          </cell>
          <cell r="O1302" t="str">
            <v>Mabellah</v>
          </cell>
        </row>
        <row r="1303">
          <cell r="D1303" t="str">
            <v>M0217</v>
          </cell>
          <cell r="E1303" t="str">
            <v>OMMA2398</v>
          </cell>
          <cell r="F1303" t="str">
            <v>No</v>
          </cell>
          <cell r="G1303" t="str">
            <v>Mabellah_Janub_4_3G</v>
          </cell>
          <cell r="H1303" t="str">
            <v>Greenfield</v>
          </cell>
          <cell r="I1303">
            <v>30</v>
          </cell>
          <cell r="J1303" t="str">
            <v>Indoor</v>
          </cell>
          <cell r="K1303">
            <v>23.625292000000002</v>
          </cell>
          <cell r="L1303">
            <v>58.114117</v>
          </cell>
          <cell r="M1303" t="str">
            <v>MUSCAT</v>
          </cell>
          <cell r="N1303" t="str">
            <v>AL SEEB</v>
          </cell>
          <cell r="O1303" t="str">
            <v>Mabellah</v>
          </cell>
        </row>
        <row r="1304">
          <cell r="D1304" t="str">
            <v>M0222</v>
          </cell>
          <cell r="E1304" t="str">
            <v>OMMA2399</v>
          </cell>
          <cell r="F1304" t="str">
            <v>No</v>
          </cell>
          <cell r="G1304" t="str">
            <v>Mabellah_Janub_5_3G</v>
          </cell>
          <cell r="H1304" t="str">
            <v>Greenfield</v>
          </cell>
          <cell r="I1304">
            <v>30</v>
          </cell>
          <cell r="J1304" t="str">
            <v>Indoor</v>
          </cell>
          <cell r="K1304">
            <v>23.626488999999999</v>
          </cell>
          <cell r="L1304">
            <v>58.096375000000002</v>
          </cell>
          <cell r="M1304" t="str">
            <v>MUSCAT</v>
          </cell>
          <cell r="N1304" t="str">
            <v>AL SEEB</v>
          </cell>
          <cell r="O1304" t="str">
            <v>Mabellah</v>
          </cell>
        </row>
        <row r="1305">
          <cell r="D1305" t="str">
            <v>M0249</v>
          </cell>
          <cell r="E1305" t="str">
            <v>OMMA1279</v>
          </cell>
          <cell r="F1305" t="str">
            <v>No</v>
          </cell>
          <cell r="G1305" t="str">
            <v>MABELLAH_JANUBIYA_3_3G</v>
          </cell>
          <cell r="H1305" t="str">
            <v>Greenfield</v>
          </cell>
          <cell r="I1305">
            <v>30</v>
          </cell>
          <cell r="J1305" t="str">
            <v>Indoor</v>
          </cell>
          <cell r="K1305">
            <v>23.636400999999999</v>
          </cell>
          <cell r="L1305">
            <v>58.121332000000002</v>
          </cell>
          <cell r="M1305" t="str">
            <v>MUSCAT</v>
          </cell>
          <cell r="N1305" t="str">
            <v>AL SEEB</v>
          </cell>
          <cell r="O1305" t="str">
            <v>Mabellah</v>
          </cell>
        </row>
        <row r="1306">
          <cell r="D1306" t="str">
            <v>M0269</v>
          </cell>
          <cell r="E1306" t="str">
            <v>OMMA2743</v>
          </cell>
          <cell r="F1306" t="str">
            <v>No</v>
          </cell>
          <cell r="G1306" t="str">
            <v>MABELLAH_NEW_10_3G</v>
          </cell>
          <cell r="H1306" t="str">
            <v>Rooftop</v>
          </cell>
          <cell r="I1306">
            <v>6</v>
          </cell>
          <cell r="J1306" t="str">
            <v>Outdoor</v>
          </cell>
          <cell r="K1306">
            <v>23.648588</v>
          </cell>
          <cell r="L1306">
            <v>58.094391000000002</v>
          </cell>
          <cell r="M1306" t="str">
            <v>MUSCAT</v>
          </cell>
          <cell r="N1306" t="str">
            <v>AL SEEB</v>
          </cell>
          <cell r="O1306" t="str">
            <v>Mabellah</v>
          </cell>
        </row>
        <row r="1307">
          <cell r="D1307" t="str">
            <v>M0199</v>
          </cell>
          <cell r="E1307" t="str">
            <v>OMMA2027</v>
          </cell>
          <cell r="F1307" t="str">
            <v>No</v>
          </cell>
          <cell r="G1307" t="str">
            <v>MABELLAH_NEW_6_3G</v>
          </cell>
          <cell r="H1307" t="str">
            <v>Rooftop</v>
          </cell>
          <cell r="I1307">
            <v>6</v>
          </cell>
          <cell r="J1307" t="str">
            <v>Outdoor</v>
          </cell>
          <cell r="K1307">
            <v>23.619263</v>
          </cell>
          <cell r="L1307">
            <v>58.095002999999998</v>
          </cell>
          <cell r="M1307" t="str">
            <v>MUSCAT</v>
          </cell>
          <cell r="N1307" t="str">
            <v>AL SEEB</v>
          </cell>
          <cell r="O1307" t="str">
            <v>Mabellah</v>
          </cell>
        </row>
        <row r="1308">
          <cell r="D1308" t="str">
            <v>M0259</v>
          </cell>
          <cell r="E1308" t="str">
            <v>OMMA2400</v>
          </cell>
          <cell r="F1308" t="str">
            <v>No</v>
          </cell>
          <cell r="G1308" t="str">
            <v>MABELLAH_NEW_9_3G</v>
          </cell>
          <cell r="H1308" t="str">
            <v>Rooftop</v>
          </cell>
          <cell r="I1308">
            <v>6</v>
          </cell>
          <cell r="J1308" t="str">
            <v>Outdoor</v>
          </cell>
          <cell r="K1308">
            <v>23.642150999999998</v>
          </cell>
          <cell r="L1308">
            <v>58.115242000000002</v>
          </cell>
          <cell r="M1308" t="str">
            <v>MUSCAT</v>
          </cell>
          <cell r="N1308" t="str">
            <v>AL SEEB</v>
          </cell>
          <cell r="O1308" t="str">
            <v>Mabellah</v>
          </cell>
        </row>
        <row r="1309">
          <cell r="D1309" t="str">
            <v>M0280</v>
          </cell>
          <cell r="E1309" t="str">
            <v>OMMA0595</v>
          </cell>
          <cell r="F1309" t="str">
            <v>No</v>
          </cell>
          <cell r="G1309" t="str">
            <v>MABELLAH_SOCIAL_2_3G</v>
          </cell>
          <cell r="H1309" t="str">
            <v>Greenfield</v>
          </cell>
          <cell r="I1309">
            <v>35</v>
          </cell>
          <cell r="J1309" t="str">
            <v>Indoor</v>
          </cell>
          <cell r="K1309">
            <v>23.65446</v>
          </cell>
          <cell r="L1309">
            <v>58.152569999999997</v>
          </cell>
          <cell r="M1309" t="str">
            <v>MUSCAT</v>
          </cell>
          <cell r="N1309" t="str">
            <v>AL SEEB</v>
          </cell>
          <cell r="O1309" t="str">
            <v>Mabellah</v>
          </cell>
        </row>
        <row r="1310">
          <cell r="D1310" t="str">
            <v>M0271</v>
          </cell>
          <cell r="E1310" t="str">
            <v>OMMA2401</v>
          </cell>
          <cell r="F1310" t="str">
            <v>No</v>
          </cell>
          <cell r="G1310" t="str">
            <v>MABELLAH_SOUTH_3_3G</v>
          </cell>
          <cell r="H1310" t="str">
            <v>Rooftop</v>
          </cell>
          <cell r="I1310">
            <v>6</v>
          </cell>
          <cell r="J1310" t="str">
            <v>Outdoor</v>
          </cell>
          <cell r="K1310">
            <v>23.648914999999999</v>
          </cell>
          <cell r="L1310">
            <v>58.145451999999999</v>
          </cell>
          <cell r="M1310" t="str">
            <v>MUSCAT</v>
          </cell>
          <cell r="N1310" t="str">
            <v>AL SEEB</v>
          </cell>
          <cell r="O1310" t="str">
            <v>Mabellah</v>
          </cell>
        </row>
        <row r="1311">
          <cell r="D1311" t="str">
            <v>M0291</v>
          </cell>
          <cell r="E1311" t="str">
            <v>OMMA1665</v>
          </cell>
          <cell r="F1311" t="str">
            <v>No</v>
          </cell>
          <cell r="G1311" t="str">
            <v>MABELLAH_SOUTH_4_3G</v>
          </cell>
          <cell r="H1311" t="str">
            <v>Rooftop</v>
          </cell>
          <cell r="I1311">
            <v>6</v>
          </cell>
          <cell r="J1311" t="str">
            <v>Outdoor</v>
          </cell>
          <cell r="K1311">
            <v>23.664145000000001</v>
          </cell>
          <cell r="L1311">
            <v>58.148420999999999</v>
          </cell>
          <cell r="M1311" t="str">
            <v>MUSCAT</v>
          </cell>
          <cell r="N1311" t="str">
            <v>AL SEEB</v>
          </cell>
          <cell r="O1311" t="str">
            <v>Mabellah</v>
          </cell>
        </row>
        <row r="1312">
          <cell r="D1312" t="str">
            <v>M0010</v>
          </cell>
          <cell r="E1312" t="str">
            <v>OMMA2745</v>
          </cell>
          <cell r="F1312" t="str">
            <v>Yes</v>
          </cell>
          <cell r="G1312" t="str">
            <v>SEEB_EXCHANGE_3G</v>
          </cell>
          <cell r="H1312" t="str">
            <v>Greenfield</v>
          </cell>
          <cell r="I1312">
            <v>66.099999999999994</v>
          </cell>
          <cell r="J1312" t="str">
            <v>Indoor</v>
          </cell>
          <cell r="K1312">
            <v>23.666540000000001</v>
          </cell>
          <cell r="L1312">
            <v>58.181510000000003</v>
          </cell>
          <cell r="M1312" t="str">
            <v>MUSCAT</v>
          </cell>
          <cell r="N1312" t="str">
            <v>AL SEEB</v>
          </cell>
          <cell r="O1312" t="str">
            <v>Seeb</v>
          </cell>
        </row>
        <row r="1313">
          <cell r="D1313" t="str">
            <v>M0306</v>
          </cell>
          <cell r="E1313" t="str">
            <v>OMMA3020</v>
          </cell>
          <cell r="F1313" t="str">
            <v>No</v>
          </cell>
          <cell r="G1313" t="str">
            <v>SEEB_PALACE_1_3G</v>
          </cell>
          <cell r="H1313" t="str">
            <v>Greenfield</v>
          </cell>
          <cell r="I1313">
            <v>35</v>
          </cell>
          <cell r="J1313" t="str">
            <v>Indoor</v>
          </cell>
          <cell r="K1313" t="str">
            <v>23.674070</v>
          </cell>
          <cell r="L1313" t="str">
            <v>58.172500</v>
          </cell>
          <cell r="M1313" t="str">
            <v>MUSCAT</v>
          </cell>
          <cell r="N1313" t="str">
            <v>AL SEEB</v>
          </cell>
          <cell r="O1313" t="str">
            <v>Seeb</v>
          </cell>
        </row>
        <row r="1314">
          <cell r="D1314" t="str">
            <v>M0303</v>
          </cell>
          <cell r="E1314" t="str">
            <v>OMMA2029</v>
          </cell>
          <cell r="F1314" t="str">
            <v>No</v>
          </cell>
          <cell r="G1314" t="str">
            <v>SHARADI_3G</v>
          </cell>
          <cell r="H1314" t="str">
            <v>Rooftop</v>
          </cell>
          <cell r="I1314">
            <v>15</v>
          </cell>
          <cell r="J1314" t="str">
            <v>Indoor</v>
          </cell>
          <cell r="K1314">
            <v>23.672439000000001</v>
          </cell>
          <cell r="L1314">
            <v>58.156222</v>
          </cell>
          <cell r="M1314" t="str">
            <v>MUSCAT</v>
          </cell>
          <cell r="N1314" t="str">
            <v>AL SEEB</v>
          </cell>
          <cell r="O1314" t="str">
            <v>Seeb</v>
          </cell>
        </row>
        <row r="1315">
          <cell r="D1315" t="str">
            <v>M0324</v>
          </cell>
          <cell r="E1315" t="str">
            <v>OMMA2964</v>
          </cell>
          <cell r="F1315" t="str">
            <v>No</v>
          </cell>
          <cell r="G1315" t="str">
            <v>SUR_AL_HADID_3G</v>
          </cell>
          <cell r="H1315" t="str">
            <v>Greenfield</v>
          </cell>
          <cell r="I1315">
            <v>30</v>
          </cell>
          <cell r="J1315" t="str">
            <v>Indoor</v>
          </cell>
          <cell r="K1315" t="str">
            <v>23.688706</v>
          </cell>
          <cell r="L1315" t="str">
            <v>58.165194</v>
          </cell>
          <cell r="M1315" t="str">
            <v>MUSCAT</v>
          </cell>
          <cell r="N1315" t="str">
            <v>AL SEEB</v>
          </cell>
          <cell r="O1315" t="str">
            <v>Seeb</v>
          </cell>
        </row>
        <row r="1316">
          <cell r="D1316" t="str">
            <v>M0325</v>
          </cell>
          <cell r="E1316" t="str">
            <v>OMMA2030</v>
          </cell>
          <cell r="F1316" t="str">
            <v>No</v>
          </cell>
          <cell r="G1316" t="str">
            <v>Sur_AlHadid2_3G</v>
          </cell>
          <cell r="H1316" t="str">
            <v>Rooftop</v>
          </cell>
          <cell r="I1316">
            <v>6</v>
          </cell>
          <cell r="J1316" t="str">
            <v>Outdoor</v>
          </cell>
          <cell r="K1316">
            <v>23.689920000000001</v>
          </cell>
          <cell r="L1316">
            <v>58.153179999999999</v>
          </cell>
          <cell r="M1316" t="str">
            <v>MUSCAT</v>
          </cell>
          <cell r="N1316" t="str">
            <v>AL SEEB</v>
          </cell>
          <cell r="O1316" t="str">
            <v>Seeb</v>
          </cell>
        </row>
        <row r="1317">
          <cell r="D1317" t="str">
            <v>M0305</v>
          </cell>
          <cell r="E1317" t="str">
            <v>OMMA0222</v>
          </cell>
          <cell r="F1317" t="str">
            <v>No</v>
          </cell>
          <cell r="G1317" t="str">
            <v>WADI_AL_ARASH_BUILDING_3G</v>
          </cell>
          <cell r="H1317" t="str">
            <v>Greenfield</v>
          </cell>
          <cell r="I1317">
            <v>20</v>
          </cell>
          <cell r="J1317" t="str">
            <v>Indoor</v>
          </cell>
          <cell r="K1317">
            <v>23.673860000000001</v>
          </cell>
          <cell r="L1317">
            <v>58.16225</v>
          </cell>
          <cell r="M1317" t="str">
            <v>MUSCAT</v>
          </cell>
          <cell r="N1317" t="str">
            <v>AL SEEB</v>
          </cell>
          <cell r="O1317" t="str">
            <v>Seeb</v>
          </cell>
        </row>
        <row r="1318">
          <cell r="D1318" t="str">
            <v>S0078</v>
          </cell>
          <cell r="E1318" t="str">
            <v>OMSS2413</v>
          </cell>
          <cell r="F1318" t="str">
            <v>No</v>
          </cell>
          <cell r="G1318" t="str">
            <v>530223_AL_FLAJ</v>
          </cell>
          <cell r="H1318" t="str">
            <v>Greenfield</v>
          </cell>
          <cell r="I1318">
            <v>30</v>
          </cell>
          <cell r="J1318" t="str">
            <v>Indoor</v>
          </cell>
          <cell r="K1318">
            <v>22.452051000000001</v>
          </cell>
          <cell r="L1318">
            <v>59.373068000000004</v>
          </cell>
          <cell r="M1318" t="str">
            <v>ASH SHARQIYAH SOUTH</v>
          </cell>
          <cell r="N1318" t="str">
            <v>SUR</v>
          </cell>
          <cell r="O1318" t="str">
            <v>Sur</v>
          </cell>
        </row>
        <row r="1319">
          <cell r="D1319" t="str">
            <v>S0076</v>
          </cell>
          <cell r="E1319" t="str">
            <v>OMSS1678</v>
          </cell>
          <cell r="F1319" t="str">
            <v>No</v>
          </cell>
          <cell r="G1319" t="str">
            <v>530973_AL_FULAYJ</v>
          </cell>
          <cell r="H1319" t="str">
            <v>Greenfield</v>
          </cell>
          <cell r="I1319">
            <v>20</v>
          </cell>
          <cell r="J1319" t="str">
            <v>Indoor</v>
          </cell>
          <cell r="K1319">
            <v>22.430240000000001</v>
          </cell>
          <cell r="L1319">
            <v>59.356400000000001</v>
          </cell>
          <cell r="M1319" t="str">
            <v>ASH SHARQIYAH SOUTH</v>
          </cell>
          <cell r="N1319" t="str">
            <v>SUR</v>
          </cell>
          <cell r="O1319" t="str">
            <v>Sur</v>
          </cell>
        </row>
        <row r="1320">
          <cell r="D1320" t="str">
            <v>S0084</v>
          </cell>
          <cell r="E1320" t="str">
            <v>OMSS2045</v>
          </cell>
          <cell r="F1320" t="str">
            <v>No</v>
          </cell>
          <cell r="G1320" t="str">
            <v>533073_SUR_STADIUM_3G</v>
          </cell>
          <cell r="H1320" t="str">
            <v>Rooftop</v>
          </cell>
          <cell r="I1320">
            <v>10</v>
          </cell>
          <cell r="J1320" t="str">
            <v>Indoor</v>
          </cell>
          <cell r="K1320">
            <v>22.528729999999999</v>
          </cell>
          <cell r="L1320">
            <v>59.473210000000002</v>
          </cell>
          <cell r="M1320" t="str">
            <v>ASH SHARQIYAH SOUTH</v>
          </cell>
          <cell r="N1320" t="str">
            <v>SUR</v>
          </cell>
          <cell r="O1320" t="str">
            <v>Sur</v>
          </cell>
        </row>
        <row r="1321">
          <cell r="D1321" t="str">
            <v>S0001</v>
          </cell>
          <cell r="E1321" t="str">
            <v>OMSS0233</v>
          </cell>
          <cell r="F1321" t="str">
            <v>Yes</v>
          </cell>
          <cell r="G1321" t="str">
            <v>533133_SUR_EXCH_3G</v>
          </cell>
          <cell r="H1321" t="str">
            <v>Greenfield</v>
          </cell>
          <cell r="I1321">
            <v>50</v>
          </cell>
          <cell r="J1321" t="str">
            <v>Indoor</v>
          </cell>
          <cell r="K1321">
            <v>22.577279999999998</v>
          </cell>
          <cell r="L1321">
            <v>59.498829999999998</v>
          </cell>
          <cell r="M1321" t="str">
            <v>ASH SHARQIYAH SOUTH</v>
          </cell>
          <cell r="N1321" t="str">
            <v>SUR</v>
          </cell>
          <cell r="O1321" t="str">
            <v>Sur</v>
          </cell>
        </row>
        <row r="1322">
          <cell r="D1322" t="str">
            <v>S0101</v>
          </cell>
          <cell r="E1322" t="str">
            <v>OMSS1679</v>
          </cell>
          <cell r="F1322" t="str">
            <v>No</v>
          </cell>
          <cell r="G1322" t="str">
            <v>533153_SUR_SOUQ_3G</v>
          </cell>
          <cell r="H1322" t="str">
            <v>Rooftop</v>
          </cell>
          <cell r="I1322">
            <v>10</v>
          </cell>
          <cell r="J1322" t="str">
            <v>Indoor</v>
          </cell>
          <cell r="K1322">
            <v>22.570679999999999</v>
          </cell>
          <cell r="L1322">
            <v>59.524749999999997</v>
          </cell>
          <cell r="M1322" t="str">
            <v>ASH SHARQIYAH SOUTH</v>
          </cell>
          <cell r="N1322" t="str">
            <v>SUR</v>
          </cell>
          <cell r="O1322" t="str">
            <v>Sur</v>
          </cell>
        </row>
        <row r="1323">
          <cell r="D1323" t="str">
            <v>S0081</v>
          </cell>
          <cell r="E1323" t="str">
            <v>OMSS0234</v>
          </cell>
          <cell r="F1323" t="str">
            <v>No</v>
          </cell>
          <cell r="G1323" t="str">
            <v>533353_SUR_NEW_COLLEGE_3G</v>
          </cell>
          <cell r="H1323" t="str">
            <v>Rooftop</v>
          </cell>
          <cell r="I1323">
            <v>6</v>
          </cell>
          <cell r="J1323" t="str">
            <v>Indoor</v>
          </cell>
          <cell r="K1323">
            <v>22.505710000000001</v>
          </cell>
          <cell r="L1323">
            <v>59.440449999999998</v>
          </cell>
          <cell r="M1323" t="str">
            <v>ASH SHARQIYAH SOUTH</v>
          </cell>
          <cell r="N1323" t="str">
            <v>SUR</v>
          </cell>
          <cell r="O1323" t="str">
            <v>Sur</v>
          </cell>
        </row>
        <row r="1324">
          <cell r="D1324" t="str">
            <v>S0093</v>
          </cell>
          <cell r="E1324" t="str">
            <v>OMSS2414</v>
          </cell>
          <cell r="F1324" t="str">
            <v>No</v>
          </cell>
          <cell r="G1324" t="str">
            <v>533383_SUR_COLLEGE_3G</v>
          </cell>
          <cell r="H1324" t="str">
            <v>Greenfield</v>
          </cell>
          <cell r="I1324">
            <v>30</v>
          </cell>
          <cell r="J1324" t="str">
            <v>Indoor</v>
          </cell>
          <cell r="K1324">
            <v>22.558920000000001</v>
          </cell>
          <cell r="L1324">
            <v>59.475929999999998</v>
          </cell>
          <cell r="M1324" t="str">
            <v>ASH SHARQIYAH SOUTH</v>
          </cell>
          <cell r="N1324" t="str">
            <v>SUR</v>
          </cell>
          <cell r="O1324" t="str">
            <v>Sur</v>
          </cell>
        </row>
        <row r="1325">
          <cell r="D1325" t="str">
            <v>S0085</v>
          </cell>
          <cell r="E1325" t="str">
            <v>OMSS0613</v>
          </cell>
          <cell r="F1325" t="str">
            <v>No</v>
          </cell>
          <cell r="G1325" t="str">
            <v>533433_SUR_SAIH_3G</v>
          </cell>
          <cell r="H1325" t="str">
            <v>Rooftop</v>
          </cell>
          <cell r="I1325">
            <v>6</v>
          </cell>
          <cell r="J1325" t="str">
            <v>Indoor</v>
          </cell>
          <cell r="K1325">
            <v>22.542529999999999</v>
          </cell>
          <cell r="L1325">
            <v>59.48321</v>
          </cell>
          <cell r="M1325" t="str">
            <v>ASH SHARQIYAH SOUTH</v>
          </cell>
          <cell r="N1325" t="str">
            <v>SUR</v>
          </cell>
          <cell r="O1325" t="str">
            <v>Sur</v>
          </cell>
        </row>
        <row r="1326">
          <cell r="D1326" t="str">
            <v>S0080</v>
          </cell>
          <cell r="E1326" t="str">
            <v>OMSS0614</v>
          </cell>
          <cell r="F1326" t="str">
            <v>No</v>
          </cell>
          <cell r="G1326" t="str">
            <v>541243_SUR_ENTRANCE</v>
          </cell>
          <cell r="H1326" t="str">
            <v>Greenfield</v>
          </cell>
          <cell r="I1326">
            <v>30</v>
          </cell>
          <cell r="J1326" t="str">
            <v>Indoor</v>
          </cell>
          <cell r="K1326">
            <v>22.491209999999999</v>
          </cell>
          <cell r="L1326">
            <v>59.394730000000003</v>
          </cell>
          <cell r="M1326" t="str">
            <v>ASH SHARQIYAH SOUTH</v>
          </cell>
          <cell r="N1326" t="str">
            <v>SUR</v>
          </cell>
          <cell r="O1326" t="str">
            <v>Sur</v>
          </cell>
        </row>
        <row r="1327">
          <cell r="D1327" t="str">
            <v>S0012</v>
          </cell>
          <cell r="E1327" t="str">
            <v>OMSS0615</v>
          </cell>
          <cell r="F1327" t="str">
            <v>No</v>
          </cell>
          <cell r="G1327" t="str">
            <v>541293_ABAAT</v>
          </cell>
          <cell r="H1327" t="str">
            <v>Greenfield</v>
          </cell>
          <cell r="I1327">
            <v>20</v>
          </cell>
          <cell r="J1327" t="str">
            <v>Indoor</v>
          </cell>
          <cell r="K1327">
            <v>22.5688</v>
          </cell>
          <cell r="L1327">
            <v>59.316139999999997</v>
          </cell>
          <cell r="M1327" t="str">
            <v>ASH SHARQIYAH SOUTH</v>
          </cell>
          <cell r="N1327" t="str">
            <v>SUR</v>
          </cell>
          <cell r="O1327" t="str">
            <v>Sur</v>
          </cell>
        </row>
        <row r="1328">
          <cell r="D1328" t="str">
            <v>S0013</v>
          </cell>
          <cell r="E1328" t="str">
            <v>OMSS2415</v>
          </cell>
          <cell r="F1328" t="str">
            <v>No</v>
          </cell>
          <cell r="G1328" t="str">
            <v>541393_HALAM</v>
          </cell>
          <cell r="H1328" t="str">
            <v>Greenfield</v>
          </cell>
          <cell r="I1328">
            <v>20</v>
          </cell>
          <cell r="J1328" t="str">
            <v>Indoor</v>
          </cell>
          <cell r="K1328">
            <v>22.651475000000001</v>
          </cell>
          <cell r="L1328">
            <v>59.235799999999998</v>
          </cell>
          <cell r="M1328" t="str">
            <v>ASH SHARQIYAH SOUTH</v>
          </cell>
          <cell r="N1328" t="str">
            <v>SUR</v>
          </cell>
          <cell r="O1328" t="str">
            <v>Sur</v>
          </cell>
        </row>
        <row r="1329">
          <cell r="D1329" t="str">
            <v>S0121</v>
          </cell>
          <cell r="E1329" t="str">
            <v>OMSS0235</v>
          </cell>
          <cell r="F1329" t="str">
            <v>No</v>
          </cell>
          <cell r="G1329" t="str">
            <v>541603_TIMA</v>
          </cell>
          <cell r="H1329" t="str">
            <v>Greenfield</v>
          </cell>
          <cell r="I1329">
            <v>30</v>
          </cell>
          <cell r="J1329" t="str">
            <v>Indoor</v>
          </cell>
          <cell r="K1329">
            <v>22.503952000000002</v>
          </cell>
          <cell r="L1329">
            <v>59.350028999999999</v>
          </cell>
          <cell r="M1329" t="str">
            <v>ASH SHARQIYAH SOUTH</v>
          </cell>
          <cell r="N1329" t="str">
            <v>SUR</v>
          </cell>
          <cell r="O1329" t="str">
            <v>Sur</v>
          </cell>
        </row>
        <row r="1330">
          <cell r="D1330" t="str">
            <v>S0022</v>
          </cell>
          <cell r="E1330" t="str">
            <v>OMSS2046</v>
          </cell>
          <cell r="F1330" t="str">
            <v>No</v>
          </cell>
          <cell r="G1330" t="str">
            <v>543613_TAY</v>
          </cell>
          <cell r="H1330" t="str">
            <v>Greenfield</v>
          </cell>
          <cell r="I1330">
            <v>14</v>
          </cell>
          <cell r="J1330" t="str">
            <v>Indoor</v>
          </cell>
          <cell r="K1330">
            <v>22.403970000000001</v>
          </cell>
          <cell r="L1330">
            <v>59.34149</v>
          </cell>
          <cell r="M1330" t="str">
            <v>ASH SHARQIYAH SOUTH</v>
          </cell>
          <cell r="N1330" t="str">
            <v>SUR</v>
          </cell>
          <cell r="O1330" t="str">
            <v>Sur</v>
          </cell>
        </row>
        <row r="1331">
          <cell r="D1331" t="str">
            <v>S0416</v>
          </cell>
          <cell r="E1331" t="str">
            <v>OMSS2758</v>
          </cell>
          <cell r="F1331" t="str">
            <v>No</v>
          </cell>
          <cell r="G1331" t="str">
            <v>ABU QALA_2</v>
          </cell>
          <cell r="H1331" t="str">
            <v>Greenfield</v>
          </cell>
          <cell r="I1331">
            <v>40</v>
          </cell>
          <cell r="J1331" t="str">
            <v>Indoor</v>
          </cell>
          <cell r="K1331">
            <v>22.521502999999999</v>
          </cell>
          <cell r="L1331">
            <v>59.486612999999998</v>
          </cell>
          <cell r="M1331" t="str">
            <v>ASH SHARQIYAH SOUTH</v>
          </cell>
          <cell r="N1331" t="str">
            <v>SUR</v>
          </cell>
          <cell r="O1331" t="str">
            <v>Sur</v>
          </cell>
        </row>
        <row r="1332">
          <cell r="D1332" t="str">
            <v>S0422</v>
          </cell>
          <cell r="E1332" t="str">
            <v>OMSS2047</v>
          </cell>
          <cell r="F1332" t="str">
            <v>No</v>
          </cell>
          <cell r="G1332" t="str">
            <v>IFTA</v>
          </cell>
          <cell r="H1332" t="str">
            <v>Greenfield</v>
          </cell>
          <cell r="I1332">
            <v>20</v>
          </cell>
          <cell r="J1332" t="str">
            <v>Indoor</v>
          </cell>
          <cell r="K1332">
            <v>22.533783</v>
          </cell>
          <cell r="L1332">
            <v>59.381869000000002</v>
          </cell>
          <cell r="M1332" t="str">
            <v>ASH SHARQIYAH SOUTH</v>
          </cell>
          <cell r="N1332" t="str">
            <v>SUR</v>
          </cell>
          <cell r="O1332" t="str">
            <v>Sur</v>
          </cell>
        </row>
        <row r="1333">
          <cell r="D1333" t="str">
            <v>S0418</v>
          </cell>
          <cell r="E1333" t="str">
            <v>OMSS0959</v>
          </cell>
          <cell r="F1333" t="str">
            <v>No</v>
          </cell>
          <cell r="G1333" t="str">
            <v>J_TAHWAH</v>
          </cell>
          <cell r="H1333" t="str">
            <v>Greenfield</v>
          </cell>
          <cell r="I1333">
            <v>27</v>
          </cell>
          <cell r="J1333" t="str">
            <v>Indoor</v>
          </cell>
          <cell r="K1333">
            <v>22.354036409999999</v>
          </cell>
          <cell r="L1333">
            <v>59.260613190000001</v>
          </cell>
          <cell r="M1333" t="str">
            <v>ASH SHARQIYAH SOUTH</v>
          </cell>
          <cell r="N1333" t="str">
            <v>AL KAMIL WA AL WAFI</v>
          </cell>
          <cell r="O1333" t="str">
            <v>Al Kamil Wa Wafi</v>
          </cell>
        </row>
        <row r="1334">
          <cell r="D1334" t="str">
            <v>S0441</v>
          </cell>
          <cell r="E1334" t="str">
            <v>OMSS1680</v>
          </cell>
          <cell r="F1334" t="str">
            <v>No</v>
          </cell>
          <cell r="G1334" t="str">
            <v>MAZRA_USO</v>
          </cell>
          <cell r="H1334" t="str">
            <v>Greenfield</v>
          </cell>
          <cell r="I1334">
            <v>20</v>
          </cell>
          <cell r="J1334" t="str">
            <v>Outdoor</v>
          </cell>
          <cell r="K1334">
            <v>22.48752</v>
          </cell>
          <cell r="L1334">
            <v>59.305970000000002</v>
          </cell>
          <cell r="M1334" t="str">
            <v>ASH SHARQIYAH SOUTH</v>
          </cell>
          <cell r="N1334" t="str">
            <v>SUR</v>
          </cell>
          <cell r="O1334" t="str">
            <v>Sur</v>
          </cell>
        </row>
        <row r="1335">
          <cell r="D1335" t="str">
            <v>S0430</v>
          </cell>
          <cell r="E1335" t="str">
            <v>OMSS2759</v>
          </cell>
          <cell r="F1335" t="str">
            <v>No</v>
          </cell>
          <cell r="G1335" t="str">
            <v>TAHWAH</v>
          </cell>
          <cell r="H1335" t="str">
            <v>Greenfield</v>
          </cell>
          <cell r="I1335">
            <v>30</v>
          </cell>
          <cell r="J1335" t="str">
            <v>Indoor</v>
          </cell>
          <cell r="K1335">
            <v>22.404630999999998</v>
          </cell>
          <cell r="L1335">
            <v>59.250790000000002</v>
          </cell>
          <cell r="M1335" t="str">
            <v>ASH SHARQIYAH SOUTH</v>
          </cell>
          <cell r="N1335" t="str">
            <v>SUR</v>
          </cell>
          <cell r="O1335" t="str">
            <v>Sur</v>
          </cell>
        </row>
        <row r="1336">
          <cell r="D1336" t="str">
            <v>K0524</v>
          </cell>
          <cell r="E1336" t="str">
            <v>OMDA2417</v>
          </cell>
          <cell r="F1336" t="str">
            <v>No</v>
          </cell>
          <cell r="G1336" t="str">
            <v>27-ASTALDI-OZKARVSAT1</v>
          </cell>
          <cell r="H1336" t="str">
            <v>Greenfield</v>
          </cell>
          <cell r="I1336">
            <v>20.100000000000001</v>
          </cell>
          <cell r="J1336" t="str">
            <v>Indoor</v>
          </cell>
          <cell r="K1336">
            <v>23.157458999999999</v>
          </cell>
          <cell r="L1336">
            <v>58.146914000000002</v>
          </cell>
          <cell r="M1336" t="str">
            <v>DAKHLIYAH</v>
          </cell>
          <cell r="N1336" t="str">
            <v>SAMAIL</v>
          </cell>
          <cell r="O1336" t="str">
            <v>Samail</v>
          </cell>
        </row>
        <row r="1337">
          <cell r="D1337" t="str">
            <v>K0107</v>
          </cell>
          <cell r="E1337" t="str">
            <v>OMDA1681</v>
          </cell>
          <cell r="F1337" t="str">
            <v>No</v>
          </cell>
          <cell r="G1337" t="str">
            <v>434113_AMQAT</v>
          </cell>
          <cell r="H1337" t="str">
            <v>Greenfield</v>
          </cell>
          <cell r="I1337">
            <v>30</v>
          </cell>
          <cell r="J1337" t="str">
            <v>Indoor</v>
          </cell>
          <cell r="K1337">
            <v>23.444400999999999</v>
          </cell>
          <cell r="L1337">
            <v>58.131439</v>
          </cell>
          <cell r="M1337" t="str">
            <v>DAKHLIYAH</v>
          </cell>
          <cell r="N1337" t="str">
            <v>BIDBID</v>
          </cell>
          <cell r="O1337" t="str">
            <v>Bidbid</v>
          </cell>
        </row>
        <row r="1338">
          <cell r="D1338" t="str">
            <v>K0106</v>
          </cell>
          <cell r="E1338" t="str">
            <v>OMDA0960</v>
          </cell>
          <cell r="F1338" t="str">
            <v>No</v>
          </cell>
          <cell r="G1338" t="str">
            <v>434163_HAMEEM</v>
          </cell>
          <cell r="H1338" t="str">
            <v>Greenfield</v>
          </cell>
          <cell r="I1338">
            <v>25</v>
          </cell>
          <cell r="J1338" t="str">
            <v>Indoor</v>
          </cell>
          <cell r="K1338">
            <v>23.440618000000001</v>
          </cell>
          <cell r="L1338">
            <v>58.102705999999998</v>
          </cell>
          <cell r="M1338" t="str">
            <v>DAKHLIYAH</v>
          </cell>
          <cell r="N1338" t="str">
            <v>BIDBID</v>
          </cell>
          <cell r="O1338" t="str">
            <v>Bidbid</v>
          </cell>
        </row>
        <row r="1339">
          <cell r="D1339" t="str">
            <v>K0220</v>
          </cell>
          <cell r="E1339" t="str">
            <v>OMDA2048</v>
          </cell>
          <cell r="F1339" t="str">
            <v>No</v>
          </cell>
          <cell r="G1339" t="str">
            <v>434183_LUZUGH</v>
          </cell>
          <cell r="H1339" t="str">
            <v>Greenfield</v>
          </cell>
          <cell r="I1339">
            <v>65</v>
          </cell>
          <cell r="J1339" t="str">
            <v>Indoor</v>
          </cell>
          <cell r="K1339">
            <v>23.329151</v>
          </cell>
          <cell r="L1339">
            <v>58.113990000000001</v>
          </cell>
          <cell r="M1339" t="str">
            <v>DAKHLIYAH</v>
          </cell>
          <cell r="N1339" t="str">
            <v>SAMAIL</v>
          </cell>
          <cell r="O1339" t="str">
            <v>Samail</v>
          </cell>
        </row>
        <row r="1340">
          <cell r="D1340" t="str">
            <v>K0110</v>
          </cell>
          <cell r="E1340" t="str">
            <v>OMDA2760</v>
          </cell>
          <cell r="F1340" t="str">
            <v>No</v>
          </cell>
          <cell r="G1340" t="str">
            <v>434213_FANJA</v>
          </cell>
          <cell r="H1340" t="str">
            <v>Greenfield</v>
          </cell>
          <cell r="I1340">
            <v>55</v>
          </cell>
          <cell r="J1340" t="str">
            <v>Indoor</v>
          </cell>
          <cell r="K1340">
            <v>23.462910999999998</v>
          </cell>
          <cell r="L1340">
            <v>58.106572</v>
          </cell>
          <cell r="M1340" t="str">
            <v>DAKHLIYAH</v>
          </cell>
          <cell r="N1340" t="str">
            <v>BIDBID</v>
          </cell>
          <cell r="O1340" t="str">
            <v>Fanja</v>
          </cell>
        </row>
        <row r="1341">
          <cell r="D1341" t="str">
            <v>K0105</v>
          </cell>
          <cell r="E1341" t="str">
            <v>OMDA2418</v>
          </cell>
          <cell r="F1341" t="str">
            <v>No</v>
          </cell>
          <cell r="G1341" t="str">
            <v>434353_BID_BID_NEW</v>
          </cell>
          <cell r="H1341" t="str">
            <v>Greenfield</v>
          </cell>
          <cell r="I1341">
            <v>19.3</v>
          </cell>
          <cell r="J1341" t="str">
            <v>Indoor</v>
          </cell>
          <cell r="K1341">
            <v>23.415126999999998</v>
          </cell>
          <cell r="L1341">
            <v>58.123843000000001</v>
          </cell>
          <cell r="M1341" t="str">
            <v>DAKHLIYAH</v>
          </cell>
          <cell r="N1341" t="str">
            <v>BIDBID</v>
          </cell>
          <cell r="O1341" t="str">
            <v>Bidbid</v>
          </cell>
        </row>
        <row r="1342">
          <cell r="D1342" t="str">
            <v>K0103</v>
          </cell>
          <cell r="E1342" t="str">
            <v>OMDA2049</v>
          </cell>
          <cell r="F1342" t="str">
            <v>No</v>
          </cell>
          <cell r="G1342" t="str">
            <v>434523_MSABT</v>
          </cell>
          <cell r="H1342" t="str">
            <v>Greenfield</v>
          </cell>
          <cell r="I1342">
            <v>12.1</v>
          </cell>
          <cell r="J1342" t="str">
            <v>Indoor</v>
          </cell>
          <cell r="K1342">
            <v>23.329042999999999</v>
          </cell>
          <cell r="L1342">
            <v>58.219397999999998</v>
          </cell>
          <cell r="M1342" t="str">
            <v>DAKHLIYAH</v>
          </cell>
          <cell r="N1342" t="str">
            <v>BIDBID</v>
          </cell>
          <cell r="O1342" t="str">
            <v>Bidbid</v>
          </cell>
        </row>
        <row r="1343">
          <cell r="D1343" t="str">
            <v>K0203</v>
          </cell>
          <cell r="E1343" t="str">
            <v>OMDA0961</v>
          </cell>
          <cell r="F1343" t="str">
            <v>No</v>
          </cell>
          <cell r="G1343" t="str">
            <v>434593_WADI_SIJANI</v>
          </cell>
          <cell r="H1343" t="str">
            <v>Greenfield</v>
          </cell>
          <cell r="I1343">
            <v>15</v>
          </cell>
          <cell r="J1343" t="str">
            <v>Indoor</v>
          </cell>
          <cell r="K1343">
            <v>23.233625</v>
          </cell>
          <cell r="L1343">
            <v>58.076506000000002</v>
          </cell>
          <cell r="M1343" t="str">
            <v>DAKHLIYAH</v>
          </cell>
          <cell r="N1343" t="str">
            <v>SAMAIL</v>
          </cell>
          <cell r="O1343" t="str">
            <v>Samail</v>
          </cell>
        </row>
        <row r="1344">
          <cell r="D1344" t="str">
            <v>K0111</v>
          </cell>
          <cell r="E1344" t="str">
            <v>OMDA2050</v>
          </cell>
          <cell r="F1344" t="str">
            <v>No</v>
          </cell>
          <cell r="G1344" t="str">
            <v>434643_FANJA_2</v>
          </cell>
          <cell r="H1344" t="str">
            <v>Greenfield</v>
          </cell>
          <cell r="I1344">
            <v>30</v>
          </cell>
          <cell r="J1344" t="str">
            <v>Indoor</v>
          </cell>
          <cell r="K1344">
            <v>23.463187999999999</v>
          </cell>
          <cell r="L1344">
            <v>58.153669999999998</v>
          </cell>
          <cell r="M1344" t="str">
            <v>DAKHLIYAH</v>
          </cell>
          <cell r="N1344" t="str">
            <v>BIDBID</v>
          </cell>
          <cell r="O1344" t="str">
            <v>Bidbid</v>
          </cell>
        </row>
        <row r="1345">
          <cell r="D1345" t="str">
            <v>K0104</v>
          </cell>
          <cell r="E1345" t="str">
            <v>OMDA2419</v>
          </cell>
          <cell r="F1345" t="str">
            <v>No</v>
          </cell>
          <cell r="G1345" t="str">
            <v>434653_AL_FUFARAH</v>
          </cell>
          <cell r="H1345" t="str">
            <v>Greenfield</v>
          </cell>
          <cell r="I1345">
            <v>20</v>
          </cell>
          <cell r="J1345" t="str">
            <v>Indoor</v>
          </cell>
          <cell r="K1345">
            <v>23.412735000000001</v>
          </cell>
          <cell r="L1345">
            <v>58.086219999999997</v>
          </cell>
          <cell r="M1345" t="str">
            <v>DAKHLIYAH</v>
          </cell>
          <cell r="N1345" t="str">
            <v>BIDBID</v>
          </cell>
          <cell r="O1345" t="str">
            <v>Bidbid</v>
          </cell>
        </row>
        <row r="1346">
          <cell r="D1346" t="str">
            <v>K0108</v>
          </cell>
          <cell r="E1346" t="str">
            <v>OMDA2051</v>
          </cell>
          <cell r="F1346" t="str">
            <v>No</v>
          </cell>
          <cell r="G1346" t="str">
            <v>434783_SAADI</v>
          </cell>
          <cell r="H1346" t="str">
            <v>Rooftop</v>
          </cell>
          <cell r="I1346">
            <v>6</v>
          </cell>
          <cell r="J1346" t="str">
            <v>Indoor</v>
          </cell>
          <cell r="K1346">
            <v>23.446073999999999</v>
          </cell>
          <cell r="L1346">
            <v>58.118004999999997</v>
          </cell>
          <cell r="M1346" t="str">
            <v>DAKHLIYAH</v>
          </cell>
          <cell r="N1346" t="str">
            <v>BIDBID</v>
          </cell>
          <cell r="O1346" t="str">
            <v>Bidbid</v>
          </cell>
        </row>
        <row r="1347">
          <cell r="D1347" t="str">
            <v>K0206</v>
          </cell>
          <cell r="E1347" t="str">
            <v>OMDA0616</v>
          </cell>
          <cell r="F1347" t="str">
            <v>No</v>
          </cell>
          <cell r="G1347" t="str">
            <v>434813_DASR</v>
          </cell>
          <cell r="H1347" t="str">
            <v>Greenfield</v>
          </cell>
          <cell r="I1347">
            <v>30</v>
          </cell>
          <cell r="J1347" t="str">
            <v>Indoor</v>
          </cell>
          <cell r="K1347">
            <v>23.254165</v>
          </cell>
          <cell r="L1347">
            <v>58.106605000000002</v>
          </cell>
          <cell r="M1347" t="str">
            <v>DAKHLIYAH</v>
          </cell>
          <cell r="N1347" t="str">
            <v>SAMAIL</v>
          </cell>
          <cell r="O1347" t="str">
            <v>Samail</v>
          </cell>
        </row>
        <row r="1348">
          <cell r="D1348" t="str">
            <v>K0112</v>
          </cell>
          <cell r="E1348" t="str">
            <v>OMDA0962</v>
          </cell>
          <cell r="F1348" t="str">
            <v>No</v>
          </cell>
          <cell r="G1348" t="str">
            <v>434973_FANJA_MOI</v>
          </cell>
          <cell r="H1348" t="str">
            <v>Greenfield</v>
          </cell>
          <cell r="I1348">
            <v>6</v>
          </cell>
          <cell r="J1348" t="str">
            <v>Indoor</v>
          </cell>
          <cell r="K1348">
            <v>23.475335999999999</v>
          </cell>
          <cell r="L1348">
            <v>58.106129000000003</v>
          </cell>
          <cell r="M1348" t="str">
            <v>DAKHLIYAH</v>
          </cell>
          <cell r="N1348" t="str">
            <v>BIDBID</v>
          </cell>
          <cell r="O1348" t="str">
            <v>Bidbid</v>
          </cell>
        </row>
        <row r="1349">
          <cell r="D1349" t="str">
            <v>K0196</v>
          </cell>
          <cell r="E1349" t="str">
            <v>OMDA2775</v>
          </cell>
          <cell r="F1349" t="str">
            <v>No</v>
          </cell>
          <cell r="G1349" t="str">
            <v>444053_DIMA</v>
          </cell>
          <cell r="H1349" t="str">
            <v>Greenfield</v>
          </cell>
          <cell r="I1349">
            <v>26</v>
          </cell>
          <cell r="J1349" t="str">
            <v>Indoor</v>
          </cell>
          <cell r="K1349">
            <v>23.16122</v>
          </cell>
          <cell r="L1349">
            <v>58.107129999999998</v>
          </cell>
          <cell r="M1349" t="str">
            <v>DAKHLIYAH</v>
          </cell>
          <cell r="N1349" t="str">
            <v>SAMAIL</v>
          </cell>
          <cell r="O1349" t="str">
            <v>Samail</v>
          </cell>
        </row>
        <row r="1350">
          <cell r="D1350" t="str">
            <v>K0199</v>
          </cell>
          <cell r="E1350" t="str">
            <v>OMDA1306</v>
          </cell>
          <cell r="F1350" t="str">
            <v>No</v>
          </cell>
          <cell r="G1350" t="str">
            <v>444063_DIMA_RD</v>
          </cell>
          <cell r="H1350" t="str">
            <v>Greenfield</v>
          </cell>
          <cell r="I1350">
            <v>15</v>
          </cell>
          <cell r="J1350" t="str">
            <v>Indoor</v>
          </cell>
          <cell r="K1350">
            <v>23.201329000000001</v>
          </cell>
          <cell r="L1350">
            <v>58.088262999999998</v>
          </cell>
          <cell r="M1350" t="str">
            <v>DAKHLIYAH</v>
          </cell>
          <cell r="N1350" t="str">
            <v>SAMAIL</v>
          </cell>
          <cell r="O1350" t="str">
            <v>Samail</v>
          </cell>
        </row>
        <row r="1351">
          <cell r="D1351" t="str">
            <v>K0403</v>
          </cell>
          <cell r="E1351" t="str">
            <v>OMDA0978</v>
          </cell>
          <cell r="F1351" t="str">
            <v>No</v>
          </cell>
          <cell r="G1351" t="str">
            <v>444103_FANJA_ROAD</v>
          </cell>
          <cell r="H1351" t="str">
            <v>Greenfield</v>
          </cell>
          <cell r="I1351">
            <v>10.5</v>
          </cell>
          <cell r="J1351" t="str">
            <v>Indoor</v>
          </cell>
          <cell r="K1351">
            <v>23.462322</v>
          </cell>
          <cell r="L1351">
            <v>58.186115000000001</v>
          </cell>
          <cell r="M1351" t="str">
            <v>DAKHLIYAH</v>
          </cell>
          <cell r="N1351" t="str">
            <v>BIDBID</v>
          </cell>
          <cell r="O1351" t="str">
            <v>Bidbid</v>
          </cell>
        </row>
        <row r="1352">
          <cell r="D1352" t="str">
            <v>K0271</v>
          </cell>
          <cell r="E1352" t="str">
            <v>OMDA2954</v>
          </cell>
          <cell r="F1352" t="str">
            <v>No</v>
          </cell>
          <cell r="G1352" t="str">
            <v>444843_BIDBID_MOD</v>
          </cell>
          <cell r="H1352" t="str">
            <v>Greenfield</v>
          </cell>
          <cell r="I1352">
            <v>6</v>
          </cell>
          <cell r="J1352" t="str">
            <v>Indoor</v>
          </cell>
          <cell r="K1352">
            <v>23.438521000000001</v>
          </cell>
          <cell r="L1352">
            <v>58.122650999999998</v>
          </cell>
          <cell r="M1352" t="str">
            <v>DAKHLIYAH</v>
          </cell>
          <cell r="N1352" t="str">
            <v>BIDBID</v>
          </cell>
          <cell r="O1352" t="str">
            <v>Bidbid</v>
          </cell>
        </row>
        <row r="1353">
          <cell r="D1353" t="str">
            <v>K0202</v>
          </cell>
          <cell r="E1353" t="str">
            <v>OMDA0626</v>
          </cell>
          <cell r="F1353" t="str">
            <v>No</v>
          </cell>
          <cell r="G1353" t="str">
            <v>447173_ASTALDI_OZKAR_WAREHOUSE</v>
          </cell>
          <cell r="H1353" t="str">
            <v>Greenfield</v>
          </cell>
          <cell r="I1353">
            <v>20</v>
          </cell>
          <cell r="J1353" t="str">
            <v>Indoor</v>
          </cell>
          <cell r="K1353">
            <v>23.227432</v>
          </cell>
          <cell r="L1353">
            <v>58.125188999999999</v>
          </cell>
          <cell r="M1353" t="str">
            <v>DAKHLIYAH</v>
          </cell>
          <cell r="N1353" t="str">
            <v>SAMAIL</v>
          </cell>
          <cell r="O1353" t="str">
            <v>Samail</v>
          </cell>
        </row>
        <row r="1354">
          <cell r="D1354" t="str">
            <v>K0017</v>
          </cell>
          <cell r="E1354" t="str">
            <v>OMDA1307</v>
          </cell>
          <cell r="F1354" t="str">
            <v>Yes</v>
          </cell>
          <cell r="G1354" t="str">
            <v>452363_BID_BID_EXCH</v>
          </cell>
          <cell r="H1354" t="str">
            <v>Greenfield</v>
          </cell>
          <cell r="I1354">
            <v>40</v>
          </cell>
          <cell r="J1354" t="str">
            <v>Indoor</v>
          </cell>
          <cell r="K1354">
            <v>23.3922694</v>
          </cell>
          <cell r="L1354">
            <v>58.101105599999997</v>
          </cell>
          <cell r="M1354" t="str">
            <v>DAKHLIYAH</v>
          </cell>
          <cell r="N1354" t="str">
            <v>BIDBID</v>
          </cell>
          <cell r="O1354" t="str">
            <v>Bidbid</v>
          </cell>
        </row>
        <row r="1355">
          <cell r="D1355" t="str">
            <v>K0211</v>
          </cell>
          <cell r="E1355" t="str">
            <v>OMDA0627</v>
          </cell>
          <cell r="F1355" t="str">
            <v>No</v>
          </cell>
          <cell r="G1355" t="str">
            <v>452823_BIDBID_SUR_ROAD</v>
          </cell>
          <cell r="H1355" t="str">
            <v>Greenfield</v>
          </cell>
          <cell r="I1355">
            <v>11.2</v>
          </cell>
          <cell r="J1355" t="str">
            <v>Indoor</v>
          </cell>
          <cell r="K1355">
            <v>23.290654</v>
          </cell>
          <cell r="L1355">
            <v>58.106842999999998</v>
          </cell>
          <cell r="M1355" t="str">
            <v>DAKHLIYAH</v>
          </cell>
          <cell r="N1355" t="str">
            <v>SAMAIL</v>
          </cell>
          <cell r="O1355" t="str">
            <v>Samail</v>
          </cell>
        </row>
        <row r="1356">
          <cell r="D1356" t="str">
            <v>M0757</v>
          </cell>
          <cell r="E1356" t="str">
            <v>OMMA1695</v>
          </cell>
          <cell r="F1356" t="str">
            <v>No</v>
          </cell>
          <cell r="G1356" t="str">
            <v>AL_SHAQSAY_3G</v>
          </cell>
          <cell r="H1356" t="str">
            <v>Rooftop</v>
          </cell>
          <cell r="I1356">
            <v>6</v>
          </cell>
          <cell r="J1356" t="str">
            <v>Indoor</v>
          </cell>
          <cell r="K1356">
            <v>23.554169000000002</v>
          </cell>
          <cell r="L1356">
            <v>58.187251000000003</v>
          </cell>
          <cell r="M1356" t="str">
            <v>MUSCAT</v>
          </cell>
          <cell r="N1356" t="str">
            <v>AL SEEB</v>
          </cell>
          <cell r="O1356" t="str">
            <v>Rusayl</v>
          </cell>
        </row>
        <row r="1357">
          <cell r="D1357" t="str">
            <v>K0269</v>
          </cell>
          <cell r="E1357" t="str">
            <v>OMDA0255</v>
          </cell>
          <cell r="F1357" t="str">
            <v>No</v>
          </cell>
          <cell r="G1357" t="str">
            <v>BIDBID MOI</v>
          </cell>
          <cell r="H1357" t="str">
            <v>Greenfield</v>
          </cell>
          <cell r="I1357">
            <v>23</v>
          </cell>
          <cell r="J1357" t="str">
            <v>Indoor</v>
          </cell>
          <cell r="K1357">
            <v>23.399470000000001</v>
          </cell>
          <cell r="L1357">
            <v>58.126004999999999</v>
          </cell>
          <cell r="M1357" t="str">
            <v>DAKHLIYAH</v>
          </cell>
          <cell r="N1357" t="str">
            <v>BIDBID</v>
          </cell>
          <cell r="O1357" t="str">
            <v>Bidbid</v>
          </cell>
        </row>
        <row r="1358">
          <cell r="D1358" t="str">
            <v>M0083</v>
          </cell>
          <cell r="E1358" t="str">
            <v>OMMA1308</v>
          </cell>
          <cell r="F1358" t="str">
            <v>No</v>
          </cell>
          <cell r="G1358" t="str">
            <v>JEFNEN_2_3G</v>
          </cell>
          <cell r="H1358" t="str">
            <v>Greenfield</v>
          </cell>
          <cell r="I1358">
            <v>50</v>
          </cell>
          <cell r="J1358" t="str">
            <v>Indoor</v>
          </cell>
          <cell r="K1358">
            <v>23.482234999999999</v>
          </cell>
          <cell r="L1358">
            <v>58.200059000000003</v>
          </cell>
          <cell r="M1358" t="str">
            <v>MUSCAT</v>
          </cell>
          <cell r="N1358" t="str">
            <v>AL SEEB</v>
          </cell>
          <cell r="O1358" t="str">
            <v>Rusayl</v>
          </cell>
        </row>
        <row r="1359">
          <cell r="D1359" t="str">
            <v>K0442</v>
          </cell>
          <cell r="E1359" t="str">
            <v>OMDA2777</v>
          </cell>
          <cell r="F1359" t="str">
            <v>No</v>
          </cell>
          <cell r="G1359" t="str">
            <v>Mazrra</v>
          </cell>
          <cell r="H1359" t="str">
            <v>Greenfield</v>
          </cell>
          <cell r="I1359">
            <v>30</v>
          </cell>
          <cell r="J1359" t="str">
            <v>Indoor</v>
          </cell>
          <cell r="K1359">
            <v>23.426538000000001</v>
          </cell>
          <cell r="L1359">
            <v>58.138629999999999</v>
          </cell>
          <cell r="M1359" t="str">
            <v>DAKHLIYAH</v>
          </cell>
          <cell r="N1359" t="str">
            <v>BIDBID</v>
          </cell>
          <cell r="O1359" t="str">
            <v>Bidbid</v>
          </cell>
        </row>
        <row r="1360">
          <cell r="D1360" t="str">
            <v>M0096</v>
          </cell>
          <cell r="E1360" t="str">
            <v>OMMA2952</v>
          </cell>
          <cell r="F1360" t="str">
            <v>No</v>
          </cell>
          <cell r="G1360" t="str">
            <v>MILITARY_COLLEGE_2_3G</v>
          </cell>
          <cell r="H1360" t="str">
            <v>Rooftop</v>
          </cell>
          <cell r="I1360">
            <v>6</v>
          </cell>
          <cell r="J1360" t="str">
            <v>Indoor</v>
          </cell>
          <cell r="K1360" t="str">
            <v>23.5664457</v>
          </cell>
          <cell r="L1360" t="str">
            <v>58.280233</v>
          </cell>
          <cell r="M1360" t="str">
            <v>MUSCAT</v>
          </cell>
          <cell r="N1360" t="str">
            <v>AL SEEB</v>
          </cell>
          <cell r="O1360" t="str">
            <v>Murtafat Al Matar</v>
          </cell>
        </row>
        <row r="1361">
          <cell r="D1361" t="str">
            <v>M0107</v>
          </cell>
          <cell r="E1361" t="str">
            <v>OMMA2953</v>
          </cell>
          <cell r="F1361" t="str">
            <v>No</v>
          </cell>
          <cell r="G1361" t="str">
            <v>MILITARY_COLLEGE_3G</v>
          </cell>
          <cell r="H1361" t="str">
            <v>Greenfield</v>
          </cell>
          <cell r="I1361">
            <v>30</v>
          </cell>
          <cell r="J1361" t="str">
            <v>Indoor</v>
          </cell>
          <cell r="K1361" t="str">
            <v>23.5729942</v>
          </cell>
          <cell r="L1361" t="str">
            <v>58.2760044</v>
          </cell>
          <cell r="M1361" t="str">
            <v>MUSCAT</v>
          </cell>
          <cell r="N1361" t="str">
            <v>AL SEEB</v>
          </cell>
          <cell r="O1361" t="str">
            <v>Murtafat Al Matar</v>
          </cell>
        </row>
        <row r="1362">
          <cell r="D1362" t="str">
            <v>M0106</v>
          </cell>
          <cell r="E1362" t="str">
            <v>OMMA2439</v>
          </cell>
          <cell r="F1362" t="str">
            <v>No</v>
          </cell>
          <cell r="G1362" t="str">
            <v>Muscat_Golf_Club_2_3G</v>
          </cell>
          <cell r="H1362" t="str">
            <v>Greenfield</v>
          </cell>
          <cell r="I1362">
            <v>18</v>
          </cell>
          <cell r="J1362" t="str">
            <v>Indoor</v>
          </cell>
          <cell r="K1362">
            <v>23.572399999999998</v>
          </cell>
          <cell r="L1362">
            <v>58.3001</v>
          </cell>
          <cell r="M1362" t="str">
            <v>MUSCAT</v>
          </cell>
          <cell r="N1362" t="str">
            <v>AL SEEB</v>
          </cell>
          <cell r="O1362" t="str">
            <v>Muscat Hills</v>
          </cell>
        </row>
        <row r="1363">
          <cell r="D1363" t="str">
            <v>M1015</v>
          </cell>
          <cell r="E1363" t="str">
            <v>OMMA3021</v>
          </cell>
          <cell r="F1363" t="str">
            <v>No</v>
          </cell>
          <cell r="G1363" t="str">
            <v>Muscat_Highway</v>
          </cell>
          <cell r="H1363" t="str">
            <v>Greenfield</v>
          </cell>
          <cell r="I1363">
            <v>20</v>
          </cell>
          <cell r="J1363" t="str">
            <v>Indoor</v>
          </cell>
          <cell r="K1363" t="str">
            <v>23.557657</v>
          </cell>
          <cell r="L1363" t="str">
            <v>58.312799</v>
          </cell>
          <cell r="M1363" t="str">
            <v>MUSCAT</v>
          </cell>
          <cell r="N1363" t="str">
            <v>AL SEEB</v>
          </cell>
          <cell r="O1363" t="str">
            <v>Airport Heights</v>
          </cell>
        </row>
        <row r="1364">
          <cell r="D1364" t="str">
            <v>M1009</v>
          </cell>
          <cell r="E1364" t="str">
            <v>OMMA3001</v>
          </cell>
          <cell r="F1364" t="str">
            <v>No</v>
          </cell>
          <cell r="G1364" t="str">
            <v>MUSCAT_HIGHWAY_3G</v>
          </cell>
          <cell r="H1364" t="str">
            <v>Greenfield</v>
          </cell>
          <cell r="I1364">
            <v>6</v>
          </cell>
          <cell r="J1364" t="str">
            <v>Indoor</v>
          </cell>
          <cell r="K1364" t="str">
            <v>23.5503245</v>
          </cell>
          <cell r="L1364" t="str">
            <v>58.2737664</v>
          </cell>
          <cell r="M1364" t="str">
            <v>MUSCAT</v>
          </cell>
          <cell r="N1364" t="str">
            <v>AL SEEB</v>
          </cell>
          <cell r="O1364" t="str">
            <v>Murtafat Al Matar</v>
          </cell>
        </row>
        <row r="1365">
          <cell r="D1365" t="str">
            <v>K0435</v>
          </cell>
          <cell r="E1365" t="str">
            <v>OMDA2440</v>
          </cell>
          <cell r="F1365" t="str">
            <v>No</v>
          </cell>
          <cell r="G1365" t="str">
            <v>Naffa_3G</v>
          </cell>
          <cell r="H1365" t="str">
            <v>Greenfield</v>
          </cell>
          <cell r="I1365">
            <v>30</v>
          </cell>
          <cell r="J1365" t="str">
            <v>Indoor</v>
          </cell>
          <cell r="K1365">
            <v>23.406119</v>
          </cell>
          <cell r="L1365">
            <v>58.144717999999997</v>
          </cell>
          <cell r="M1365" t="str">
            <v>DAKHLIYAH</v>
          </cell>
          <cell r="N1365" t="str">
            <v>BIDBID</v>
          </cell>
          <cell r="O1365" t="str">
            <v>Bidbid</v>
          </cell>
        </row>
        <row r="1366">
          <cell r="D1366" t="str">
            <v>M0754</v>
          </cell>
          <cell r="E1366" t="str">
            <v>OMMA0630</v>
          </cell>
          <cell r="F1366" t="str">
            <v>No</v>
          </cell>
          <cell r="G1366" t="str">
            <v>RajhiGroup_2G</v>
          </cell>
          <cell r="H1366" t="str">
            <v>Rooftop</v>
          </cell>
          <cell r="I1366">
            <v>4</v>
          </cell>
          <cell r="J1366" t="str">
            <v>Outdoor</v>
          </cell>
          <cell r="K1366">
            <v>23.523579999999999</v>
          </cell>
          <cell r="L1366">
            <v>58.180349999999997</v>
          </cell>
          <cell r="M1366" t="str">
            <v>MUSCAT</v>
          </cell>
          <cell r="N1366" t="str">
            <v>AL SEEB</v>
          </cell>
          <cell r="O1366" t="str">
            <v>Rusayl</v>
          </cell>
        </row>
        <row r="1367">
          <cell r="D1367" t="str">
            <v>M0086</v>
          </cell>
          <cell r="E1367" t="str">
            <v>OMMA2965</v>
          </cell>
          <cell r="F1367" t="str">
            <v>No</v>
          </cell>
          <cell r="G1367" t="str">
            <v>ROP_HOSPITAL_TEMP_3G</v>
          </cell>
          <cell r="H1367" t="str">
            <v>Greenfield</v>
          </cell>
          <cell r="I1367">
            <v>20</v>
          </cell>
          <cell r="J1367" t="str">
            <v>Outdoor</v>
          </cell>
          <cell r="K1367" t="str">
            <v>23.5388171</v>
          </cell>
          <cell r="L1367" t="str">
            <v>58.3046572</v>
          </cell>
          <cell r="M1367" t="str">
            <v>MUSCAT</v>
          </cell>
          <cell r="N1367" t="str">
            <v>AL SEEB</v>
          </cell>
          <cell r="O1367" t="str">
            <v>Airport Heights</v>
          </cell>
        </row>
        <row r="1368">
          <cell r="D1368" t="str">
            <v>M0112</v>
          </cell>
          <cell r="E1368" t="str">
            <v>OMMA2936</v>
          </cell>
          <cell r="F1368" t="str">
            <v>No</v>
          </cell>
          <cell r="G1368" t="str">
            <v>ROYALFLT_CAMP_A_3G</v>
          </cell>
          <cell r="H1368" t="str">
            <v>Rooftop</v>
          </cell>
          <cell r="I1368">
            <v>6</v>
          </cell>
          <cell r="J1368" t="str">
            <v>Indoor</v>
          </cell>
          <cell r="K1368" t="str">
            <v>23.5775509</v>
          </cell>
          <cell r="L1368" t="str">
            <v>58.2788888</v>
          </cell>
          <cell r="M1368" t="str">
            <v>MUSCAT</v>
          </cell>
          <cell r="N1368" t="str">
            <v>AL SEEB</v>
          </cell>
          <cell r="O1368" t="str">
            <v>Airport Heights</v>
          </cell>
        </row>
        <row r="1369">
          <cell r="D1369" t="str">
            <v>M0089</v>
          </cell>
          <cell r="E1369" t="str">
            <v>OMMA2066</v>
          </cell>
          <cell r="F1369" t="str">
            <v>No</v>
          </cell>
          <cell r="G1369" t="str">
            <v>Rusayl_4_3G</v>
          </cell>
          <cell r="H1369" t="str">
            <v>Greenfield</v>
          </cell>
          <cell r="I1369">
            <v>40</v>
          </cell>
          <cell r="J1369" t="str">
            <v>Indoor</v>
          </cell>
          <cell r="K1369">
            <v>23.554497000000001</v>
          </cell>
          <cell r="L1369">
            <v>58.230201999999998</v>
          </cell>
          <cell r="M1369" t="str">
            <v>MUSCAT</v>
          </cell>
          <cell r="N1369" t="str">
            <v>AL SEEB</v>
          </cell>
          <cell r="O1369" t="str">
            <v>Rusayl</v>
          </cell>
        </row>
        <row r="1370">
          <cell r="D1370" t="str">
            <v>M0088</v>
          </cell>
          <cell r="E1370" t="str">
            <v>OMMA2067</v>
          </cell>
          <cell r="F1370" t="str">
            <v>No</v>
          </cell>
          <cell r="G1370" t="str">
            <v>RUSAYL_IND_3_3G</v>
          </cell>
          <cell r="H1370" t="str">
            <v>Greenfield</v>
          </cell>
          <cell r="I1370">
            <v>25.5</v>
          </cell>
          <cell r="J1370" t="str">
            <v>Indoor</v>
          </cell>
          <cell r="K1370">
            <v>23.553781000000001</v>
          </cell>
          <cell r="L1370">
            <v>58.218508999999997</v>
          </cell>
          <cell r="M1370" t="str">
            <v>MUSCAT</v>
          </cell>
          <cell r="N1370" t="str">
            <v>AL SEEB</v>
          </cell>
          <cell r="O1370" t="str">
            <v>Rusayl</v>
          </cell>
        </row>
        <row r="1371">
          <cell r="D1371" t="str">
            <v>M0017</v>
          </cell>
          <cell r="E1371" t="str">
            <v>OMMA1700</v>
          </cell>
          <cell r="F1371" t="str">
            <v>Yes</v>
          </cell>
          <cell r="G1371" t="str">
            <v>RUSYL_IND_II_A_3G</v>
          </cell>
          <cell r="H1371" t="str">
            <v>Greenfield</v>
          </cell>
          <cell r="I1371">
            <v>35</v>
          </cell>
          <cell r="J1371" t="str">
            <v>Indoor</v>
          </cell>
          <cell r="K1371">
            <v>23.558294400000001</v>
          </cell>
          <cell r="L1371">
            <v>58.2033889</v>
          </cell>
          <cell r="M1371" t="str">
            <v>MUSCAT</v>
          </cell>
          <cell r="N1371" t="str">
            <v>AL SEEB</v>
          </cell>
          <cell r="O1371" t="str">
            <v>Rusayl</v>
          </cell>
        </row>
        <row r="1372">
          <cell r="D1372" t="str">
            <v>M0093</v>
          </cell>
          <cell r="E1372" t="str">
            <v>OMMA2778</v>
          </cell>
          <cell r="F1372" t="str">
            <v>Yes</v>
          </cell>
          <cell r="G1372" t="str">
            <v>RUSYL_REPEATR_A_3G</v>
          </cell>
          <cell r="H1372" t="str">
            <v>Rooftop</v>
          </cell>
          <cell r="I1372">
            <v>6</v>
          </cell>
          <cell r="J1372" t="str">
            <v>Indoor</v>
          </cell>
          <cell r="K1372">
            <v>23.564680599999999</v>
          </cell>
          <cell r="L1372">
            <v>58.211227800000003</v>
          </cell>
          <cell r="M1372" t="str">
            <v>MUSCAT</v>
          </cell>
          <cell r="N1372" t="str">
            <v>AL SEEB</v>
          </cell>
          <cell r="O1372" t="str">
            <v>Rusayl</v>
          </cell>
        </row>
        <row r="1373">
          <cell r="D1373" t="str">
            <v>M0114</v>
          </cell>
          <cell r="E1373" t="str">
            <v>OMMA0724</v>
          </cell>
          <cell r="F1373" t="str">
            <v>No</v>
          </cell>
          <cell r="G1373" t="str">
            <v>SAFHOSPITAL_3G</v>
          </cell>
          <cell r="H1373" t="str">
            <v>Greenfield</v>
          </cell>
          <cell r="I1373">
            <v>12.2</v>
          </cell>
          <cell r="J1373" t="str">
            <v>Indoor</v>
          </cell>
          <cell r="K1373">
            <v>23.578916</v>
          </cell>
          <cell r="L1373">
            <v>58.208305000000003</v>
          </cell>
          <cell r="M1373" t="str">
            <v>MUSCAT</v>
          </cell>
          <cell r="N1373" t="str">
            <v>AL SEEB</v>
          </cell>
          <cell r="O1373" t="str">
            <v>Mawaleh</v>
          </cell>
        </row>
        <row r="1374">
          <cell r="D1374" t="str">
            <v>K0477</v>
          </cell>
          <cell r="E1374" t="str">
            <v>OMDA1826</v>
          </cell>
          <cell r="F1374" t="str">
            <v>No</v>
          </cell>
          <cell r="G1374" t="str">
            <v>SAHI_ALAHMUR</v>
          </cell>
          <cell r="H1374" t="str">
            <v>Greenfield</v>
          </cell>
          <cell r="I1374">
            <v>30</v>
          </cell>
          <cell r="J1374" t="str">
            <v>Indoor</v>
          </cell>
          <cell r="K1374">
            <v>23.469439000000001</v>
          </cell>
          <cell r="L1374">
            <v>58.148423999999999</v>
          </cell>
          <cell r="M1374" t="str">
            <v>DAKHLIYAH</v>
          </cell>
          <cell r="N1374" t="str">
            <v>BIDBID</v>
          </cell>
          <cell r="O1374" t="str">
            <v>Fanja</v>
          </cell>
        </row>
        <row r="1375">
          <cell r="D1375" t="str">
            <v>K0440</v>
          </cell>
          <cell r="E1375" t="str">
            <v>OMDA1442</v>
          </cell>
          <cell r="F1375" t="str">
            <v>No</v>
          </cell>
          <cell r="G1375" t="str">
            <v>SROOR_2</v>
          </cell>
          <cell r="H1375" t="str">
            <v>Greenfield</v>
          </cell>
          <cell r="I1375">
            <v>30</v>
          </cell>
          <cell r="J1375" t="str">
            <v>Indoor</v>
          </cell>
          <cell r="K1375">
            <v>23.345448000000001</v>
          </cell>
          <cell r="L1375">
            <v>58.112245999999999</v>
          </cell>
          <cell r="M1375" t="str">
            <v>DAKHLIYAH</v>
          </cell>
          <cell r="N1375" t="str">
            <v>SAMAIL</v>
          </cell>
          <cell r="O1375" t="str">
            <v>Samail</v>
          </cell>
        </row>
        <row r="1376">
          <cell r="D1376" t="str">
            <v>H0096</v>
          </cell>
          <cell r="E1376" t="str">
            <v>OMZA1443</v>
          </cell>
          <cell r="F1376" t="str">
            <v>No</v>
          </cell>
          <cell r="G1376" t="str">
            <v>630123_AL_WAHRAH_WEST</v>
          </cell>
          <cell r="H1376" t="str">
            <v>Rooftop</v>
          </cell>
          <cell r="I1376">
            <v>15</v>
          </cell>
          <cell r="J1376" t="str">
            <v>Indoor</v>
          </cell>
          <cell r="K1376">
            <v>23.289362000000001</v>
          </cell>
          <cell r="L1376">
            <v>56.691035999999997</v>
          </cell>
          <cell r="M1376" t="str">
            <v>AD DHAHIRAH</v>
          </cell>
          <cell r="N1376" t="str">
            <v>IBRI</v>
          </cell>
          <cell r="O1376" t="str">
            <v>Ibri</v>
          </cell>
        </row>
        <row r="1377">
          <cell r="D1377" t="str">
            <v>H0046</v>
          </cell>
          <cell r="E1377" t="str">
            <v>OMZA0725</v>
          </cell>
          <cell r="F1377" t="str">
            <v>No</v>
          </cell>
          <cell r="G1377" t="str">
            <v>631123_DALEEL_3G</v>
          </cell>
          <cell r="H1377" t="str">
            <v>Greenfield</v>
          </cell>
          <cell r="I1377">
            <v>60</v>
          </cell>
          <cell r="J1377" t="str">
            <v>Indoor</v>
          </cell>
          <cell r="K1377">
            <v>22.778058999999999</v>
          </cell>
          <cell r="L1377">
            <v>55.810281000000003</v>
          </cell>
          <cell r="M1377" t="str">
            <v>AD DHAHIRAH</v>
          </cell>
          <cell r="N1377" t="str">
            <v>IBRI</v>
          </cell>
          <cell r="O1377" t="str">
            <v>Daleel</v>
          </cell>
        </row>
        <row r="1378">
          <cell r="D1378" t="str">
            <v>H0005</v>
          </cell>
          <cell r="E1378" t="str">
            <v>OMZA2539</v>
          </cell>
          <cell r="F1378" t="str">
            <v>No</v>
          </cell>
          <cell r="G1378" t="str">
            <v>632003_AL_DAREEZ_EXCHANGE</v>
          </cell>
          <cell r="H1378" t="str">
            <v>Greenfield</v>
          </cell>
          <cell r="I1378">
            <v>24</v>
          </cell>
          <cell r="J1378" t="str">
            <v>Indoor</v>
          </cell>
          <cell r="K1378">
            <v>23.316770999999999</v>
          </cell>
          <cell r="L1378">
            <v>56.613560999999997</v>
          </cell>
          <cell r="M1378" t="str">
            <v>AD DHAHIRAH</v>
          </cell>
          <cell r="N1378" t="str">
            <v>IBRI</v>
          </cell>
          <cell r="O1378" t="str">
            <v>Ibri</v>
          </cell>
        </row>
        <row r="1379">
          <cell r="D1379" t="str">
            <v>H0007</v>
          </cell>
          <cell r="E1379" t="str">
            <v>OMZA2200</v>
          </cell>
          <cell r="F1379" t="str">
            <v>Yes</v>
          </cell>
          <cell r="G1379" t="str">
            <v>632073_AL_ARIDH</v>
          </cell>
          <cell r="H1379" t="str">
            <v>Greenfield</v>
          </cell>
          <cell r="I1379">
            <v>25</v>
          </cell>
          <cell r="J1379" t="str">
            <v>Indoor</v>
          </cell>
          <cell r="K1379">
            <v>23.436945000000001</v>
          </cell>
          <cell r="L1379">
            <v>56.630723000000003</v>
          </cell>
          <cell r="M1379" t="str">
            <v>AD DHAHIRAH</v>
          </cell>
          <cell r="N1379" t="str">
            <v>IBRI</v>
          </cell>
          <cell r="O1379" t="str">
            <v>Ibri</v>
          </cell>
        </row>
        <row r="1380">
          <cell r="D1380" t="str">
            <v>H0092</v>
          </cell>
          <cell r="E1380" t="str">
            <v>OMZA1445</v>
          </cell>
          <cell r="F1380" t="str">
            <v>No</v>
          </cell>
          <cell r="G1380" t="str">
            <v>632163_BATT</v>
          </cell>
          <cell r="H1380" t="str">
            <v>Greenfield</v>
          </cell>
          <cell r="I1380">
            <v>40</v>
          </cell>
          <cell r="J1380" t="str">
            <v>Indoor</v>
          </cell>
          <cell r="K1380">
            <v>23.276755999999999</v>
          </cell>
          <cell r="L1380">
            <v>56.720050999999998</v>
          </cell>
          <cell r="M1380" t="str">
            <v>AD DHAHIRAH</v>
          </cell>
          <cell r="N1380" t="str">
            <v>IBRI</v>
          </cell>
          <cell r="O1380" t="str">
            <v>Ibri</v>
          </cell>
        </row>
        <row r="1381">
          <cell r="D1381" t="str">
            <v>H0065</v>
          </cell>
          <cell r="E1381" t="str">
            <v>OMZA0018</v>
          </cell>
          <cell r="F1381" t="str">
            <v>No</v>
          </cell>
          <cell r="G1381" t="str">
            <v>632273_SALEEF_3G</v>
          </cell>
          <cell r="H1381" t="str">
            <v>Greenfield</v>
          </cell>
          <cell r="I1381">
            <v>42</v>
          </cell>
          <cell r="J1381" t="str">
            <v>Indoor</v>
          </cell>
          <cell r="K1381">
            <v>23.195459</v>
          </cell>
          <cell r="L1381">
            <v>56.525976999999997</v>
          </cell>
          <cell r="M1381" t="str">
            <v>AD DHAHIRAH</v>
          </cell>
          <cell r="N1381" t="str">
            <v>IBRI</v>
          </cell>
          <cell r="O1381" t="str">
            <v>Ibri</v>
          </cell>
        </row>
        <row r="1382">
          <cell r="D1382" t="str">
            <v>H0129</v>
          </cell>
          <cell r="E1382" t="str">
            <v>OMZA0726</v>
          </cell>
          <cell r="F1382" t="str">
            <v>No</v>
          </cell>
          <cell r="G1382" t="str">
            <v>632353_RAHBAH_U900</v>
          </cell>
          <cell r="H1382" t="str">
            <v>Greenfield</v>
          </cell>
          <cell r="I1382">
            <v>50</v>
          </cell>
          <cell r="J1382" t="str">
            <v>Indoor</v>
          </cell>
          <cell r="K1382">
            <v>23.636099000000002</v>
          </cell>
          <cell r="L1382">
            <v>56.799047999999999</v>
          </cell>
          <cell r="M1382" t="str">
            <v>AD DHAHIRAH</v>
          </cell>
          <cell r="N1382" t="str">
            <v>IBRI</v>
          </cell>
          <cell r="O1382" t="str">
            <v>Rahbah</v>
          </cell>
        </row>
        <row r="1383">
          <cell r="D1383" t="str">
            <v>H0098</v>
          </cell>
          <cell r="E1383" t="str">
            <v>OMZA0727</v>
          </cell>
          <cell r="F1383" t="str">
            <v>No</v>
          </cell>
          <cell r="G1383" t="str">
            <v>632403_DREEZ2_3G</v>
          </cell>
          <cell r="H1383" t="str">
            <v>Rooftop</v>
          </cell>
          <cell r="I1383">
            <v>6</v>
          </cell>
          <cell r="J1383" t="str">
            <v>Indoor</v>
          </cell>
          <cell r="K1383">
            <v>23.298164</v>
          </cell>
          <cell r="L1383">
            <v>56.616641000000001</v>
          </cell>
          <cell r="M1383" t="str">
            <v>AD DHAHIRAH</v>
          </cell>
          <cell r="N1383" t="str">
            <v>IBRI</v>
          </cell>
          <cell r="O1383" t="str">
            <v>Ibri</v>
          </cell>
        </row>
        <row r="1384">
          <cell r="D1384" t="str">
            <v>H0112</v>
          </cell>
          <cell r="E1384" t="str">
            <v>OMZA1827</v>
          </cell>
          <cell r="F1384" t="str">
            <v>No</v>
          </cell>
          <cell r="G1384" t="str">
            <v>632753_AL_ARID_NEW</v>
          </cell>
          <cell r="H1384" t="str">
            <v>Greenfield</v>
          </cell>
          <cell r="I1384">
            <v>20</v>
          </cell>
          <cell r="J1384" t="str">
            <v>Indoor</v>
          </cell>
          <cell r="K1384">
            <v>23.424191</v>
          </cell>
          <cell r="L1384">
            <v>56.630930999999997</v>
          </cell>
          <cell r="M1384" t="str">
            <v>AD DHAHIRAH</v>
          </cell>
          <cell r="N1384" t="str">
            <v>IBRI</v>
          </cell>
          <cell r="O1384" t="str">
            <v>Ibri</v>
          </cell>
        </row>
        <row r="1385">
          <cell r="D1385" t="str">
            <v>H0042</v>
          </cell>
          <cell r="E1385" t="str">
            <v>OMZA2919</v>
          </cell>
          <cell r="F1385" t="str">
            <v>No</v>
          </cell>
          <cell r="G1385" t="str">
            <v>632773_FARJAH</v>
          </cell>
          <cell r="H1385" t="str">
            <v>Greenfield</v>
          </cell>
          <cell r="I1385">
            <v>60</v>
          </cell>
          <cell r="J1385" t="str">
            <v>Indoor</v>
          </cell>
          <cell r="K1385" t="str">
            <v>22.444176</v>
          </cell>
          <cell r="L1385" t="str">
            <v xml:space="preserve"> 55.619917</v>
          </cell>
          <cell r="M1385" t="str">
            <v>AD DHAHIRAH</v>
          </cell>
          <cell r="N1385" t="str">
            <v>IBRI</v>
          </cell>
          <cell r="O1385" t="str">
            <v>Ibri</v>
          </cell>
        </row>
        <row r="1386">
          <cell r="D1386" t="str">
            <v>H0118</v>
          </cell>
          <cell r="E1386" t="str">
            <v>OMZA1096</v>
          </cell>
          <cell r="F1386" t="str">
            <v>No</v>
          </cell>
          <cell r="G1386" t="str">
            <v>632853_KHADAL</v>
          </cell>
          <cell r="H1386" t="str">
            <v>Greenfield</v>
          </cell>
          <cell r="I1386">
            <v>25</v>
          </cell>
          <cell r="J1386" t="str">
            <v>Indoor</v>
          </cell>
          <cell r="K1386">
            <v>23.471062</v>
          </cell>
          <cell r="L1386">
            <v>56.661053000000003</v>
          </cell>
          <cell r="M1386" t="str">
            <v>AD DHAHIRAH</v>
          </cell>
          <cell r="N1386" t="str">
            <v>IBRI</v>
          </cell>
          <cell r="O1386" t="str">
            <v>Ibri</v>
          </cell>
        </row>
        <row r="1387">
          <cell r="D1387" t="str">
            <v>H0126</v>
          </cell>
          <cell r="E1387" t="str">
            <v>OMZA0019</v>
          </cell>
          <cell r="F1387" t="str">
            <v>No</v>
          </cell>
          <cell r="G1387" t="str">
            <v>632873_KAHNAT2</v>
          </cell>
          <cell r="H1387" t="str">
            <v>Greenfield</v>
          </cell>
          <cell r="I1387">
            <v>30</v>
          </cell>
          <cell r="J1387" t="str">
            <v>Indoor</v>
          </cell>
          <cell r="K1387">
            <v>23.554998000000001</v>
          </cell>
          <cell r="L1387">
            <v>56.780895000000001</v>
          </cell>
          <cell r="M1387" t="str">
            <v>AD DHAHIRAH</v>
          </cell>
          <cell r="N1387" t="str">
            <v>IBRI</v>
          </cell>
          <cell r="O1387" t="str">
            <v>Ibri</v>
          </cell>
        </row>
        <row r="1388">
          <cell r="D1388" t="str">
            <v>H0063</v>
          </cell>
          <cell r="E1388" t="str">
            <v>OMZA0728</v>
          </cell>
          <cell r="F1388" t="str">
            <v>No</v>
          </cell>
          <cell r="G1388" t="str">
            <v>632933_DUBAISHI_3G</v>
          </cell>
          <cell r="H1388" t="str">
            <v>Greenfield</v>
          </cell>
          <cell r="I1388">
            <v>35</v>
          </cell>
          <cell r="J1388" t="str">
            <v>Indoor</v>
          </cell>
          <cell r="K1388">
            <v>23.186561999999999</v>
          </cell>
          <cell r="L1388">
            <v>56.489227999999997</v>
          </cell>
          <cell r="M1388" t="str">
            <v>AD DHAHIRAH</v>
          </cell>
          <cell r="N1388" t="str">
            <v>IBRI</v>
          </cell>
          <cell r="O1388" t="str">
            <v>Ibri</v>
          </cell>
        </row>
        <row r="1389">
          <cell r="D1389" t="str">
            <v>H0011</v>
          </cell>
          <cell r="E1389" t="str">
            <v>OMZA0729</v>
          </cell>
          <cell r="F1389" t="str">
            <v>No</v>
          </cell>
          <cell r="G1389" t="str">
            <v>632963_BAAT2</v>
          </cell>
          <cell r="H1389" t="str">
            <v>Greenfield</v>
          </cell>
          <cell r="I1389">
            <v>30</v>
          </cell>
          <cell r="J1389" t="str">
            <v>Indoor</v>
          </cell>
          <cell r="K1389">
            <v>23.261835000000001</v>
          </cell>
          <cell r="L1389">
            <v>56.738190000000003</v>
          </cell>
          <cell r="M1389" t="str">
            <v>AD DHAHIRAH</v>
          </cell>
          <cell r="N1389" t="str">
            <v>IBRI</v>
          </cell>
          <cell r="O1389" t="str">
            <v>Ibri</v>
          </cell>
        </row>
        <row r="1390">
          <cell r="D1390" t="str">
            <v>H0041</v>
          </cell>
          <cell r="E1390" t="str">
            <v>OMZA0369</v>
          </cell>
          <cell r="F1390" t="str">
            <v>No</v>
          </cell>
          <cell r="G1390" t="str">
            <v>632983_Fahud3_3G</v>
          </cell>
          <cell r="H1390" t="str">
            <v>Greenfield</v>
          </cell>
          <cell r="I1390">
            <v>20</v>
          </cell>
          <cell r="J1390" t="str">
            <v>Indoor</v>
          </cell>
          <cell r="K1390">
            <v>22.327047</v>
          </cell>
          <cell r="L1390">
            <v>56.495724000000003</v>
          </cell>
          <cell r="M1390" t="str">
            <v>AD DHAHIRAH</v>
          </cell>
          <cell r="N1390" t="str">
            <v>IBRI</v>
          </cell>
          <cell r="O1390" t="str">
            <v>Fahud</v>
          </cell>
        </row>
        <row r="1391">
          <cell r="D1391" t="str">
            <v>H0124</v>
          </cell>
          <cell r="E1391" t="str">
            <v>OMZA0370</v>
          </cell>
          <cell r="F1391" t="str">
            <v>Yes</v>
          </cell>
          <cell r="G1391" t="str">
            <v>638693_KAHNAT</v>
          </cell>
          <cell r="H1391" t="str">
            <v>Greenfield</v>
          </cell>
          <cell r="I1391">
            <v>30</v>
          </cell>
          <cell r="J1391" t="str">
            <v>Indoor</v>
          </cell>
          <cell r="K1391">
            <v>23.543847</v>
          </cell>
          <cell r="L1391">
            <v>56.767406000000001</v>
          </cell>
          <cell r="M1391" t="str">
            <v>AD DHAHIRAH</v>
          </cell>
          <cell r="N1391" t="str">
            <v>IBRI</v>
          </cell>
          <cell r="O1391" t="str">
            <v>Ibri</v>
          </cell>
        </row>
        <row r="1392">
          <cell r="D1392" t="str">
            <v>H0108</v>
          </cell>
          <cell r="E1392" t="str">
            <v>OMZA1097</v>
          </cell>
          <cell r="F1392" t="str">
            <v>No</v>
          </cell>
          <cell r="G1392" t="str">
            <v>640113_AL_HASI</v>
          </cell>
          <cell r="H1392" t="str">
            <v>Greenfield</v>
          </cell>
          <cell r="I1392">
            <v>30</v>
          </cell>
          <cell r="J1392" t="str">
            <v>Indoor</v>
          </cell>
          <cell r="K1392">
            <v>23.389005000000001</v>
          </cell>
          <cell r="L1392">
            <v>56.614924999999999</v>
          </cell>
          <cell r="M1392" t="str">
            <v>AD DHAHIRAH</v>
          </cell>
          <cell r="N1392" t="str">
            <v>IBRI</v>
          </cell>
          <cell r="O1392" t="str">
            <v>Ibri</v>
          </cell>
        </row>
        <row r="1393">
          <cell r="D1393" t="str">
            <v>H0087</v>
          </cell>
          <cell r="E1393" t="str">
            <v>OMZA1828</v>
          </cell>
          <cell r="F1393" t="str">
            <v>No</v>
          </cell>
          <cell r="G1393" t="str">
            <v>640143_AL_RAYBAH</v>
          </cell>
          <cell r="H1393" t="str">
            <v>Greenfield</v>
          </cell>
          <cell r="I1393">
            <v>30</v>
          </cell>
          <cell r="J1393" t="str">
            <v>Indoor</v>
          </cell>
          <cell r="K1393">
            <v>23.258053</v>
          </cell>
          <cell r="L1393">
            <v>56.499859000000001</v>
          </cell>
          <cell r="M1393" t="str">
            <v>AD DHAHIRAH</v>
          </cell>
          <cell r="N1393" t="str">
            <v>IBRI</v>
          </cell>
          <cell r="O1393" t="str">
            <v>Ibri</v>
          </cell>
        </row>
        <row r="1394">
          <cell r="D1394" t="str">
            <v>H0047</v>
          </cell>
          <cell r="E1394" t="str">
            <v>OMZA1446</v>
          </cell>
          <cell r="F1394" t="str">
            <v>No</v>
          </cell>
          <cell r="G1394" t="str">
            <v>642333_MASROUQ</v>
          </cell>
          <cell r="H1394" t="str">
            <v>Greenfield</v>
          </cell>
          <cell r="I1394">
            <v>30</v>
          </cell>
          <cell r="J1394" t="str">
            <v>Indoor</v>
          </cell>
          <cell r="K1394">
            <v>22.792894</v>
          </cell>
          <cell r="L1394">
            <v>56.005564</v>
          </cell>
          <cell r="M1394" t="str">
            <v>AD DHAHIRAH</v>
          </cell>
          <cell r="N1394" t="str">
            <v>IBRI</v>
          </cell>
          <cell r="O1394" t="str">
            <v>Daleel</v>
          </cell>
        </row>
        <row r="1395">
          <cell r="D1395" t="str">
            <v>H0192</v>
          </cell>
          <cell r="E1395" t="str">
            <v>OMZA1448</v>
          </cell>
          <cell r="F1395" t="str">
            <v>No</v>
          </cell>
          <cell r="G1395" t="str">
            <v>644043_DALEEL2</v>
          </cell>
          <cell r="H1395" t="str">
            <v>Greenfield</v>
          </cell>
          <cell r="I1395">
            <v>45</v>
          </cell>
          <cell r="J1395" t="str">
            <v>Indoor</v>
          </cell>
          <cell r="K1395">
            <v>22.691517999999999</v>
          </cell>
          <cell r="L1395">
            <v>56.051350999999997</v>
          </cell>
          <cell r="M1395" t="str">
            <v>AD DHAHIRAH</v>
          </cell>
          <cell r="N1395" t="str">
            <v>IBRI</v>
          </cell>
          <cell r="O1395" t="str">
            <v>Daleel</v>
          </cell>
        </row>
        <row r="1396">
          <cell r="D1396" t="str">
            <v>H0116</v>
          </cell>
          <cell r="E1396" t="str">
            <v>OMZA0372</v>
          </cell>
          <cell r="F1396" t="str">
            <v>No</v>
          </cell>
          <cell r="G1396" t="str">
            <v>644593_MARBLE_FACTORY</v>
          </cell>
          <cell r="H1396" t="str">
            <v>Greenfield</v>
          </cell>
          <cell r="I1396">
            <v>40</v>
          </cell>
          <cell r="J1396" t="str">
            <v>Indoor</v>
          </cell>
          <cell r="K1396">
            <v>23.445108999999999</v>
          </cell>
          <cell r="L1396">
            <v>56.626401000000001</v>
          </cell>
          <cell r="M1396" t="str">
            <v>AD DHAHIRAH</v>
          </cell>
          <cell r="N1396" t="str">
            <v>IBRI</v>
          </cell>
          <cell r="O1396" t="str">
            <v>Ibri</v>
          </cell>
        </row>
        <row r="1397">
          <cell r="D1397" t="str">
            <v>H0403</v>
          </cell>
          <cell r="E1397" t="str">
            <v>OMZA0374</v>
          </cell>
          <cell r="F1397" t="str">
            <v>No</v>
          </cell>
          <cell r="G1397" t="str">
            <v>645213_RAMLAT_KH RD 3</v>
          </cell>
          <cell r="H1397" t="str">
            <v>Greenfield</v>
          </cell>
          <cell r="I1397">
            <v>70</v>
          </cell>
          <cell r="J1397" t="str">
            <v>Indoor</v>
          </cell>
          <cell r="K1397">
            <v>22.265222000000001</v>
          </cell>
          <cell r="L1397">
            <v>55.580897</v>
          </cell>
          <cell r="M1397" t="str">
            <v>AD DHAHIRAH</v>
          </cell>
          <cell r="N1397" t="str">
            <v>IBRI</v>
          </cell>
          <cell r="O1397" t="str">
            <v>Ibri</v>
          </cell>
        </row>
        <row r="1398">
          <cell r="D1398" t="str">
            <v>H0196</v>
          </cell>
          <cell r="E1398" t="str">
            <v>OMZA1099</v>
          </cell>
          <cell r="F1398" t="str">
            <v>No</v>
          </cell>
          <cell r="G1398" t="str">
            <v xml:space="preserve">645393_IBRI_ROP             </v>
          </cell>
          <cell r="H1398" t="str">
            <v>Greenfield</v>
          </cell>
          <cell r="I1398">
            <v>20</v>
          </cell>
          <cell r="J1398" t="str">
            <v>Indoor</v>
          </cell>
          <cell r="K1398">
            <v>23.278521999999999</v>
          </cell>
          <cell r="L1398">
            <v>56.373614000000003</v>
          </cell>
          <cell r="M1398" t="str">
            <v>AD DHAHIRAH</v>
          </cell>
          <cell r="N1398" t="str">
            <v>IBRI</v>
          </cell>
          <cell r="O1398" t="str">
            <v>Ibri</v>
          </cell>
        </row>
        <row r="1399">
          <cell r="D1399" t="str">
            <v>H0194</v>
          </cell>
          <cell r="E1399" t="str">
            <v>OMZA2201</v>
          </cell>
          <cell r="F1399" t="str">
            <v>No</v>
          </cell>
          <cell r="G1399" t="str">
            <v>645833_RAYBAH3</v>
          </cell>
          <cell r="H1399" t="str">
            <v>Greenfield</v>
          </cell>
          <cell r="I1399">
            <v>20</v>
          </cell>
          <cell r="J1399" t="str">
            <v>Indoor</v>
          </cell>
          <cell r="K1399">
            <v>23.258531999999999</v>
          </cell>
          <cell r="L1399">
            <v>56.483224</v>
          </cell>
          <cell r="M1399" t="str">
            <v>AD DHAHIRAH</v>
          </cell>
          <cell r="N1399" t="str">
            <v>IBRI</v>
          </cell>
          <cell r="O1399" t="str">
            <v>Ibri</v>
          </cell>
        </row>
        <row r="1400">
          <cell r="D1400" t="str">
            <v>H0012</v>
          </cell>
          <cell r="E1400" t="str">
            <v>OMZA1100</v>
          </cell>
          <cell r="F1400" t="str">
            <v>Yes</v>
          </cell>
          <cell r="G1400" t="str">
            <v>646133_BANA</v>
          </cell>
          <cell r="H1400" t="str">
            <v>Greenfield</v>
          </cell>
          <cell r="I1400">
            <v>30</v>
          </cell>
          <cell r="J1400" t="str">
            <v>Indoor</v>
          </cell>
          <cell r="K1400">
            <v>23.280953</v>
          </cell>
          <cell r="L1400">
            <v>56.892387999999997</v>
          </cell>
          <cell r="M1400" t="str">
            <v>AD DHAHIRAH</v>
          </cell>
          <cell r="N1400" t="str">
            <v>IBRI</v>
          </cell>
          <cell r="O1400" t="str">
            <v>Ibri</v>
          </cell>
        </row>
        <row r="1401">
          <cell r="D1401" t="str">
            <v>H0094</v>
          </cell>
          <cell r="E1401" t="str">
            <v>OMZA1839</v>
          </cell>
          <cell r="F1401" t="str">
            <v>No</v>
          </cell>
          <cell r="G1401" t="str">
            <v>646143_HAJIR</v>
          </cell>
          <cell r="H1401" t="str">
            <v>Greenfield</v>
          </cell>
          <cell r="I1401">
            <v>30</v>
          </cell>
          <cell r="J1401" t="str">
            <v>Indoor</v>
          </cell>
          <cell r="K1401">
            <v>23.285464000000001</v>
          </cell>
          <cell r="L1401">
            <v>56.921436</v>
          </cell>
          <cell r="M1401" t="str">
            <v>AD DHAHIRAH</v>
          </cell>
          <cell r="N1401" t="str">
            <v>IBRI</v>
          </cell>
          <cell r="O1401" t="str">
            <v>Ibri</v>
          </cell>
        </row>
        <row r="1402">
          <cell r="D1402" t="str">
            <v>H0406</v>
          </cell>
          <cell r="E1402" t="str">
            <v>OMZA0034</v>
          </cell>
          <cell r="F1402" t="str">
            <v>No</v>
          </cell>
          <cell r="G1402" t="str">
            <v>945003_Kuff1</v>
          </cell>
          <cell r="H1402" t="str">
            <v>Greenfield</v>
          </cell>
          <cell r="I1402">
            <v>25</v>
          </cell>
          <cell r="J1402" t="str">
            <v>Indoor</v>
          </cell>
          <cell r="K1402">
            <v>22.080449000000002</v>
          </cell>
          <cell r="L1402">
            <v>56.020378000000001</v>
          </cell>
          <cell r="M1402" t="str">
            <v>AD DHAHIRAH</v>
          </cell>
          <cell r="N1402" t="str">
            <v>IBRI</v>
          </cell>
          <cell r="O1402" t="str">
            <v xml:space="preserve">Yibal </v>
          </cell>
        </row>
        <row r="1403">
          <cell r="D1403" t="str">
            <v>H0404</v>
          </cell>
          <cell r="E1403" t="str">
            <v>OMZA0035</v>
          </cell>
          <cell r="F1403" t="str">
            <v>No</v>
          </cell>
          <cell r="G1403" t="str">
            <v>945013_KUFF2</v>
          </cell>
          <cell r="H1403" t="str">
            <v>Greenfield</v>
          </cell>
          <cell r="I1403">
            <v>25</v>
          </cell>
          <cell r="J1403" t="str">
            <v>Indoor</v>
          </cell>
          <cell r="K1403">
            <v>22.068183000000001</v>
          </cell>
          <cell r="L1403">
            <v>55.972605999999999</v>
          </cell>
          <cell r="M1403" t="str">
            <v>AD DHAHIRAH</v>
          </cell>
          <cell r="N1403" t="str">
            <v>IBRI</v>
          </cell>
          <cell r="O1403" t="str">
            <v xml:space="preserve">Yibal </v>
          </cell>
        </row>
        <row r="1404">
          <cell r="D1404" t="str">
            <v>H0468</v>
          </cell>
          <cell r="E1404" t="str">
            <v>OMZA2219</v>
          </cell>
          <cell r="F1404" t="str">
            <v>No</v>
          </cell>
          <cell r="G1404" t="str">
            <v>AL_QABIL (AL HAJAR)</v>
          </cell>
          <cell r="H1404" t="str">
            <v>Greenfield</v>
          </cell>
          <cell r="I1404">
            <v>30</v>
          </cell>
          <cell r="J1404" t="str">
            <v>Indoor</v>
          </cell>
          <cell r="K1404">
            <v>23.292656000000001</v>
          </cell>
          <cell r="L1404">
            <v>57.008319</v>
          </cell>
          <cell r="M1404" t="str">
            <v>AD DHAHIRAH</v>
          </cell>
          <cell r="N1404" t="str">
            <v>IBRI</v>
          </cell>
          <cell r="O1404" t="str">
            <v>Ibri</v>
          </cell>
        </row>
        <row r="1405">
          <cell r="D1405" t="str">
            <v>H0529</v>
          </cell>
          <cell r="E1405" t="str">
            <v>OMZA2557</v>
          </cell>
          <cell r="F1405" t="str">
            <v>No</v>
          </cell>
          <cell r="G1405" t="str">
            <v>DALEEL_3</v>
          </cell>
          <cell r="H1405" t="str">
            <v>Greenfield</v>
          </cell>
          <cell r="I1405">
            <v>20</v>
          </cell>
          <cell r="J1405" t="str">
            <v>Indoor</v>
          </cell>
          <cell r="K1405">
            <v>22.794639</v>
          </cell>
          <cell r="L1405">
            <v>55.955492</v>
          </cell>
          <cell r="M1405" t="str">
            <v>AD DHAHIRAH</v>
          </cell>
          <cell r="N1405" t="str">
            <v>IBRI</v>
          </cell>
          <cell r="O1405" t="str">
            <v>Ibri</v>
          </cell>
        </row>
        <row r="1406">
          <cell r="D1406" t="str">
            <v>H0501</v>
          </cell>
          <cell r="E1406" t="str">
            <v>OMZA2220</v>
          </cell>
          <cell r="F1406" t="str">
            <v>No</v>
          </cell>
          <cell r="G1406" t="str">
            <v>LEKHWAIR PWERTECH</v>
          </cell>
          <cell r="H1406" t="str">
            <v>Greenfield</v>
          </cell>
          <cell r="I1406">
            <v>15</v>
          </cell>
          <cell r="J1406" t="str">
            <v>Indoor</v>
          </cell>
          <cell r="K1406">
            <v>22.843789000000001</v>
          </cell>
          <cell r="L1406">
            <v>55.397280000000002</v>
          </cell>
          <cell r="M1406" t="str">
            <v>AD DHAHIRAH</v>
          </cell>
          <cell r="N1406" t="str">
            <v>IBRI</v>
          </cell>
          <cell r="O1406" t="str">
            <v>Ibri</v>
          </cell>
        </row>
        <row r="1407">
          <cell r="D1407" t="str">
            <v>H0434</v>
          </cell>
          <cell r="E1407" t="str">
            <v>OMZA2221</v>
          </cell>
          <cell r="F1407" t="str">
            <v>No</v>
          </cell>
          <cell r="G1407" t="str">
            <v>Qalaat _Al Madrakah</v>
          </cell>
          <cell r="H1407" t="str">
            <v>Greenfield</v>
          </cell>
          <cell r="I1407">
            <v>42</v>
          </cell>
          <cell r="J1407" t="str">
            <v>Indoor</v>
          </cell>
          <cell r="K1407">
            <v>23.588265</v>
          </cell>
          <cell r="L1407">
            <v>56.801544999999997</v>
          </cell>
          <cell r="M1407" t="str">
            <v>AD DHAHIRAH</v>
          </cell>
          <cell r="N1407" t="str">
            <v>IBRI</v>
          </cell>
          <cell r="O1407" t="str">
            <v>Ibri</v>
          </cell>
        </row>
        <row r="1408">
          <cell r="D1408" t="str">
            <v>H0485</v>
          </cell>
          <cell r="E1408" t="str">
            <v>OMZA0038</v>
          </cell>
          <cell r="F1408" t="str">
            <v>No</v>
          </cell>
          <cell r="G1408" t="str">
            <v>QALAL USO</v>
          </cell>
          <cell r="H1408" t="str">
            <v>Greenfield</v>
          </cell>
          <cell r="I1408">
            <v>30</v>
          </cell>
          <cell r="J1408" t="str">
            <v>Indoor</v>
          </cell>
          <cell r="K1408">
            <v>23.278210000000001</v>
          </cell>
          <cell r="L1408">
            <v>56.971093000000003</v>
          </cell>
          <cell r="M1408" t="str">
            <v>AD DHAHIRAH</v>
          </cell>
          <cell r="N1408" t="str">
            <v>IBRI</v>
          </cell>
          <cell r="O1408" t="str">
            <v>Ibri</v>
          </cell>
        </row>
        <row r="1409">
          <cell r="D1409" t="str">
            <v>H0427</v>
          </cell>
          <cell r="E1409" t="str">
            <v>OMZA1840</v>
          </cell>
          <cell r="F1409" t="str">
            <v>No</v>
          </cell>
          <cell r="G1409" t="str">
            <v>RAMLIT_KH_RD2</v>
          </cell>
          <cell r="H1409" t="str">
            <v>Greenfield</v>
          </cell>
          <cell r="I1409">
            <v>70</v>
          </cell>
          <cell r="J1409" t="str">
            <v>Indoor</v>
          </cell>
          <cell r="K1409">
            <v>22.582536999999999</v>
          </cell>
          <cell r="L1409">
            <v>55.870576999999997</v>
          </cell>
          <cell r="M1409" t="str">
            <v>AD DHAHIRAH</v>
          </cell>
          <cell r="N1409" t="str">
            <v>IBRI</v>
          </cell>
          <cell r="O1409" t="str">
            <v>Ibri</v>
          </cell>
        </row>
        <row r="1410">
          <cell r="D1410" t="str">
            <v>H0446</v>
          </cell>
          <cell r="E1410" t="str">
            <v>OMZA1841</v>
          </cell>
          <cell r="F1410" t="str">
            <v>No</v>
          </cell>
          <cell r="G1410" t="str">
            <v>RUMLUT KHELAH BOADER</v>
          </cell>
          <cell r="H1410" t="str">
            <v>Greenfield</v>
          </cell>
          <cell r="I1410">
            <v>35</v>
          </cell>
          <cell r="J1410" t="str">
            <v>Indoor</v>
          </cell>
          <cell r="K1410">
            <v>22.234802999999999</v>
          </cell>
          <cell r="L1410">
            <v>55.545687999999998</v>
          </cell>
          <cell r="M1410" t="str">
            <v>AD DHAHIRAH</v>
          </cell>
          <cell r="N1410" t="str">
            <v>IBRI</v>
          </cell>
          <cell r="O1410" t="str">
            <v>Rob al khali</v>
          </cell>
        </row>
        <row r="1411">
          <cell r="D1411" t="str">
            <v>W0007</v>
          </cell>
          <cell r="E1411" t="str">
            <v>OMWU1843</v>
          </cell>
          <cell r="F1411" t="str">
            <v>No</v>
          </cell>
          <cell r="G1411" t="str">
            <v>931503_RAS_MADRAKA</v>
          </cell>
          <cell r="H1411" t="str">
            <v>Greenfield</v>
          </cell>
          <cell r="I1411">
            <v>30</v>
          </cell>
          <cell r="J1411" t="str">
            <v>Indoor</v>
          </cell>
          <cell r="K1411">
            <v>18.998374999999999</v>
          </cell>
          <cell r="L1411">
            <v>57.769511000000001</v>
          </cell>
          <cell r="M1411" t="str">
            <v>WUSTA</v>
          </cell>
          <cell r="N1411" t="str">
            <v>DUQM</v>
          </cell>
          <cell r="O1411" t="str">
            <v>Ras madraka</v>
          </cell>
        </row>
        <row r="1412">
          <cell r="D1412" t="str">
            <v>W0005</v>
          </cell>
          <cell r="E1412" t="str">
            <v>OMWU1114</v>
          </cell>
          <cell r="F1412" t="str">
            <v>No</v>
          </cell>
          <cell r="G1412" t="str">
            <v>931513_HITAM_REPEATER1</v>
          </cell>
          <cell r="H1412" t="str">
            <v>Greenfield</v>
          </cell>
          <cell r="I1412">
            <v>50</v>
          </cell>
          <cell r="J1412" t="str">
            <v>Indoor</v>
          </cell>
          <cell r="K1412">
            <v>18.927693999999999</v>
          </cell>
          <cell r="L1412">
            <v>57.184944000000002</v>
          </cell>
          <cell r="M1412" t="str">
            <v>WUSTA</v>
          </cell>
          <cell r="N1412" t="str">
            <v>DUQM</v>
          </cell>
          <cell r="O1412" t="str">
            <v>Hitam</v>
          </cell>
        </row>
        <row r="1413">
          <cell r="D1413" t="str">
            <v>W0004</v>
          </cell>
          <cell r="E1413" t="str">
            <v>OMWU0040</v>
          </cell>
          <cell r="F1413" t="str">
            <v>No</v>
          </cell>
          <cell r="G1413" t="str">
            <v>931533_HITAM</v>
          </cell>
          <cell r="H1413" t="str">
            <v>Greenfield</v>
          </cell>
          <cell r="I1413">
            <v>70</v>
          </cell>
          <cell r="J1413" t="str">
            <v>Indoor</v>
          </cell>
          <cell r="K1413">
            <v>18.844584000000001</v>
          </cell>
          <cell r="L1413">
            <v>56.922280000000001</v>
          </cell>
          <cell r="M1413" t="str">
            <v>WUSTA</v>
          </cell>
          <cell r="N1413" t="str">
            <v>DUQM</v>
          </cell>
          <cell r="O1413" t="str">
            <v>Hitam</v>
          </cell>
        </row>
        <row r="1414">
          <cell r="D1414" t="str">
            <v>W0008</v>
          </cell>
          <cell r="E1414" t="str">
            <v>OMWU1844</v>
          </cell>
          <cell r="F1414" t="str">
            <v>No</v>
          </cell>
          <cell r="G1414" t="str">
            <v>931993_Dhahar_U900</v>
          </cell>
          <cell r="H1414" t="str">
            <v>Greenfield</v>
          </cell>
          <cell r="I1414">
            <v>40</v>
          </cell>
          <cell r="J1414" t="str">
            <v>Indoor</v>
          </cell>
          <cell r="K1414">
            <v>19.234179000000001</v>
          </cell>
          <cell r="L1414">
            <v>57.621924999999997</v>
          </cell>
          <cell r="M1414" t="str">
            <v>WUSTA</v>
          </cell>
          <cell r="N1414" t="str">
            <v>DUQM</v>
          </cell>
          <cell r="O1414" t="str">
            <v>Dhahar</v>
          </cell>
        </row>
        <row r="1415">
          <cell r="D1415" t="str">
            <v>W0026</v>
          </cell>
          <cell r="E1415" t="str">
            <v>OMWU1458</v>
          </cell>
          <cell r="F1415" t="str">
            <v>No</v>
          </cell>
          <cell r="G1415" t="str">
            <v>935173_DUQUM_REP2</v>
          </cell>
          <cell r="H1415" t="str">
            <v>Greenfield</v>
          </cell>
          <cell r="I1415">
            <v>40</v>
          </cell>
          <cell r="J1415" t="str">
            <v>Indoor</v>
          </cell>
          <cell r="K1415">
            <v>19.826899999999998</v>
          </cell>
          <cell r="L1415">
            <v>57.66807</v>
          </cell>
          <cell r="M1415" t="str">
            <v>WUSTA</v>
          </cell>
          <cell r="N1415" t="str">
            <v>DUQM</v>
          </cell>
          <cell r="O1415" t="str">
            <v>Duqum</v>
          </cell>
        </row>
        <row r="1416">
          <cell r="D1416" t="str">
            <v>W0052</v>
          </cell>
          <cell r="E1416" t="str">
            <v>OMWU1459</v>
          </cell>
          <cell r="F1416" t="str">
            <v>No</v>
          </cell>
          <cell r="G1416" t="str">
            <v>935363_SARAB_MINI</v>
          </cell>
          <cell r="H1416" t="str">
            <v>Greenfield</v>
          </cell>
          <cell r="I1416">
            <v>50</v>
          </cell>
          <cell r="J1416" t="str">
            <v>Indoor</v>
          </cell>
          <cell r="K1416">
            <v>20.184898</v>
          </cell>
          <cell r="L1416">
            <v>57.801119999999997</v>
          </cell>
          <cell r="M1416" t="str">
            <v>WUSTA</v>
          </cell>
          <cell r="N1416" t="str">
            <v>MAHOUT</v>
          </cell>
          <cell r="O1416" t="str">
            <v>Sarabmini</v>
          </cell>
        </row>
        <row r="1417">
          <cell r="D1417" t="str">
            <v>W0010</v>
          </cell>
          <cell r="E1417" t="str">
            <v>OMWU2923</v>
          </cell>
          <cell r="F1417" t="str">
            <v>No</v>
          </cell>
          <cell r="G1417" t="str">
            <v>935753_JALOONI_ROP</v>
          </cell>
          <cell r="H1417" t="str">
            <v>Rooftop</v>
          </cell>
          <cell r="I1417">
            <v>6</v>
          </cell>
          <cell r="J1417" t="str">
            <v>Indoor</v>
          </cell>
          <cell r="K1417" t="str">
            <v>19.4871229</v>
          </cell>
          <cell r="L1417" t="str">
            <v>57.3089391</v>
          </cell>
          <cell r="M1417" t="str">
            <v>WUSTA</v>
          </cell>
          <cell r="N1417" t="str">
            <v>HAYMA</v>
          </cell>
          <cell r="O1417" t="str">
            <v>Jalooni</v>
          </cell>
        </row>
        <row r="1418">
          <cell r="D1418" t="str">
            <v>W0006</v>
          </cell>
          <cell r="E1418" t="str">
            <v>OMWU1845</v>
          </cell>
          <cell r="F1418" t="str">
            <v>No</v>
          </cell>
          <cell r="G1418" t="str">
            <v>939403_RAS_MADRAKA2</v>
          </cell>
          <cell r="H1418" t="str">
            <v>Greenfield</v>
          </cell>
          <cell r="I1418">
            <v>25</v>
          </cell>
          <cell r="J1418" t="str">
            <v>Indoor</v>
          </cell>
          <cell r="K1418">
            <v>18.980689999999999</v>
          </cell>
          <cell r="L1418">
            <v>57.783329999999999</v>
          </cell>
          <cell r="M1418" t="str">
            <v>WUSTA</v>
          </cell>
          <cell r="N1418" t="str">
            <v>DUQM</v>
          </cell>
          <cell r="O1418" t="str">
            <v>Ras madraka</v>
          </cell>
        </row>
        <row r="1419">
          <cell r="D1419" t="str">
            <v>W0027</v>
          </cell>
          <cell r="E1419" t="str">
            <v>OMWU0405</v>
          </cell>
          <cell r="F1419" t="str">
            <v>No</v>
          </cell>
          <cell r="G1419" t="str">
            <v>941823_MAHOOT_DUQUM_RD4</v>
          </cell>
          <cell r="H1419" t="str">
            <v>Greenfield</v>
          </cell>
          <cell r="I1419">
            <v>50</v>
          </cell>
          <cell r="J1419" t="str">
            <v>Indoor</v>
          </cell>
          <cell r="K1419">
            <v>20.20119</v>
          </cell>
          <cell r="L1419">
            <v>57.73507</v>
          </cell>
          <cell r="M1419" t="str">
            <v>WUSTA</v>
          </cell>
          <cell r="N1419" t="str">
            <v>MAHOUT</v>
          </cell>
          <cell r="O1419" t="str">
            <v>Shital</v>
          </cell>
        </row>
        <row r="1420">
          <cell r="D1420" t="str">
            <v>W0012</v>
          </cell>
          <cell r="E1420" t="str">
            <v>OMWU0406</v>
          </cell>
          <cell r="F1420" t="str">
            <v>No</v>
          </cell>
          <cell r="G1420" t="str">
            <v>943453_DUQUM_AIRPORT2</v>
          </cell>
          <cell r="H1420" t="str">
            <v>Greenfield</v>
          </cell>
          <cell r="I1420">
            <v>40</v>
          </cell>
          <cell r="J1420" t="str">
            <v>Indoor</v>
          </cell>
          <cell r="K1420">
            <v>19.52216</v>
          </cell>
          <cell r="L1420">
            <v>57.577539999999999</v>
          </cell>
          <cell r="M1420" t="str">
            <v>WUSTA</v>
          </cell>
          <cell r="N1420" t="str">
            <v>DUQM</v>
          </cell>
          <cell r="O1420" t="str">
            <v>Duqum</v>
          </cell>
        </row>
        <row r="1421">
          <cell r="D1421" t="str">
            <v>W0014</v>
          </cell>
          <cell r="E1421" t="str">
            <v>OMWU2911</v>
          </cell>
          <cell r="F1421" t="str">
            <v>No</v>
          </cell>
          <cell r="G1421" t="str">
            <v>952263_DUQOM_ROP_COMPLEX_TEMP</v>
          </cell>
          <cell r="H1421" t="str">
            <v>Greenfield</v>
          </cell>
          <cell r="I1421">
            <v>30</v>
          </cell>
          <cell r="J1421" t="str">
            <v>Indoor</v>
          </cell>
          <cell r="K1421" t="str">
            <v>19.532094</v>
          </cell>
          <cell r="L1421" t="str">
            <v>57.632703</v>
          </cell>
          <cell r="M1421" t="str">
            <v>WUSTA</v>
          </cell>
          <cell r="N1421" t="str">
            <v>DUQM</v>
          </cell>
          <cell r="O1421" t="str">
            <v>Duqum</v>
          </cell>
        </row>
        <row r="1422">
          <cell r="D1422" t="str">
            <v>W0477</v>
          </cell>
          <cell r="E1422" t="str">
            <v>OMWU0407</v>
          </cell>
          <cell r="F1422" t="str">
            <v>No</v>
          </cell>
          <cell r="G1422" t="str">
            <v>DUQUM FISHERY HARBOUR</v>
          </cell>
          <cell r="H1422" t="str">
            <v>Greenfield</v>
          </cell>
          <cell r="I1422">
            <v>20</v>
          </cell>
          <cell r="J1422" t="str">
            <v>Indoor</v>
          </cell>
          <cell r="K1422">
            <v>19.479199999999999</v>
          </cell>
          <cell r="L1422">
            <v>57.722628999999998</v>
          </cell>
          <cell r="M1422" t="str">
            <v>WUSTA</v>
          </cell>
          <cell r="N1422" t="str">
            <v>DUQM</v>
          </cell>
          <cell r="O1422" t="str">
            <v>Duqum</v>
          </cell>
        </row>
        <row r="1423">
          <cell r="D1423" t="str">
            <v>W0476</v>
          </cell>
          <cell r="E1423" t="str">
            <v>OMWU1126</v>
          </cell>
          <cell r="F1423" t="str">
            <v>No</v>
          </cell>
          <cell r="G1423" t="str">
            <v>DUQUM GALFAR CAMP</v>
          </cell>
          <cell r="H1423" t="str">
            <v>Greenfield</v>
          </cell>
          <cell r="I1423">
            <v>24</v>
          </cell>
          <cell r="J1423" t="str">
            <v>Indoor</v>
          </cell>
          <cell r="K1423">
            <v>19.480661000000001</v>
          </cell>
          <cell r="L1423">
            <v>57.701039000000002</v>
          </cell>
          <cell r="M1423" t="str">
            <v>WUSTA</v>
          </cell>
          <cell r="N1423" t="str">
            <v>DUQM</v>
          </cell>
          <cell r="O1423" t="str">
            <v>Duqum</v>
          </cell>
        </row>
        <row r="1424">
          <cell r="D1424" t="str">
            <v>W0427</v>
          </cell>
          <cell r="E1424" t="str">
            <v>OMWU1127</v>
          </cell>
          <cell r="F1424" t="str">
            <v>No</v>
          </cell>
          <cell r="G1424" t="str">
            <v>DUQUM REPEATER</v>
          </cell>
          <cell r="H1424" t="str">
            <v>Greenfield</v>
          </cell>
          <cell r="I1424">
            <v>50</v>
          </cell>
          <cell r="J1424" t="str">
            <v>Indoor</v>
          </cell>
          <cell r="K1424">
            <v>19.431443000000002</v>
          </cell>
          <cell r="L1424">
            <v>57.456243999999998</v>
          </cell>
          <cell r="M1424" t="str">
            <v>WUSTA</v>
          </cell>
          <cell r="N1424" t="str">
            <v>DUQM</v>
          </cell>
          <cell r="O1424" t="str">
            <v>Duqum</v>
          </cell>
        </row>
        <row r="1425">
          <cell r="D1425" t="str">
            <v>W0450</v>
          </cell>
          <cell r="E1425" t="str">
            <v>OMWU1128</v>
          </cell>
          <cell r="F1425" t="str">
            <v>No</v>
          </cell>
          <cell r="G1425" t="str">
            <v>Renaissance Village Duqum - Phase 2</v>
          </cell>
          <cell r="H1425" t="str">
            <v>Rooftop</v>
          </cell>
          <cell r="I1425">
            <v>6</v>
          </cell>
          <cell r="J1425" t="str">
            <v>Indoor</v>
          </cell>
          <cell r="K1425">
            <v>19.602561999999999</v>
          </cell>
          <cell r="L1425">
            <v>57.673771000000002</v>
          </cell>
          <cell r="M1425" t="str">
            <v>WUSTA</v>
          </cell>
          <cell r="N1425" t="str">
            <v>DUQM</v>
          </cell>
          <cell r="O1425" t="str">
            <v>Duqum</v>
          </cell>
        </row>
        <row r="1426">
          <cell r="D1426" t="str">
            <v>W0451</v>
          </cell>
          <cell r="E1426" t="str">
            <v>OMWU1129</v>
          </cell>
          <cell r="F1426" t="str">
            <v>No</v>
          </cell>
          <cell r="G1426" t="str">
            <v>Renaissance Village Duqum - Phase 1_3G</v>
          </cell>
          <cell r="H1426" t="str">
            <v>Greenfield</v>
          </cell>
          <cell r="I1426">
            <v>6</v>
          </cell>
          <cell r="J1426" t="str">
            <v>Indoor</v>
          </cell>
          <cell r="K1426">
            <v>19.600339999999999</v>
          </cell>
          <cell r="L1426">
            <v>57.676670000000001</v>
          </cell>
          <cell r="M1426" t="str">
            <v>WUSTA</v>
          </cell>
          <cell r="N1426" t="str">
            <v>DUQM</v>
          </cell>
          <cell r="O1426" t="str">
            <v>Duqum</v>
          </cell>
        </row>
        <row r="1427">
          <cell r="D1427" t="str">
            <v>W0418</v>
          </cell>
          <cell r="E1427" t="str">
            <v>OMWU1861</v>
          </cell>
          <cell r="F1427" t="str">
            <v>No</v>
          </cell>
          <cell r="G1427" t="str">
            <v>Hitam repeater2</v>
          </cell>
          <cell r="H1427" t="str">
            <v>Greenfield</v>
          </cell>
          <cell r="I1427">
            <v>70</v>
          </cell>
          <cell r="J1427" t="str">
            <v>Indoor</v>
          </cell>
          <cell r="K1427">
            <v>19.028009999999998</v>
          </cell>
          <cell r="L1427">
            <v>57.505873000000001</v>
          </cell>
          <cell r="M1427" t="str">
            <v>WUSTA</v>
          </cell>
          <cell r="N1427" t="str">
            <v>DUQM</v>
          </cell>
          <cell r="O1427" t="str">
            <v>Hitam</v>
          </cell>
        </row>
        <row r="1428">
          <cell r="D1428" t="str">
            <v>W0414</v>
          </cell>
          <cell r="E1428" t="str">
            <v>OMWU1862</v>
          </cell>
          <cell r="F1428" t="str">
            <v>No</v>
          </cell>
          <cell r="G1428" t="str">
            <v>MAHOOT_DUQOM_RD3</v>
          </cell>
          <cell r="H1428" t="str">
            <v>Greenfield</v>
          </cell>
          <cell r="I1428">
            <v>70</v>
          </cell>
          <cell r="J1428" t="str">
            <v>Indoor</v>
          </cell>
          <cell r="K1428">
            <v>20.429255999999999</v>
          </cell>
          <cell r="L1428">
            <v>57.815145000000001</v>
          </cell>
          <cell r="M1428" t="str">
            <v>WUSTA</v>
          </cell>
          <cell r="N1428" t="str">
            <v>MAHOUT</v>
          </cell>
          <cell r="O1428" t="str">
            <v>Duqum</v>
          </cell>
        </row>
        <row r="1429">
          <cell r="D1429" t="str">
            <v>W0416</v>
          </cell>
          <cell r="E1429" t="str">
            <v>OMWU1477</v>
          </cell>
          <cell r="F1429" t="str">
            <v>No</v>
          </cell>
          <cell r="G1429" t="str">
            <v>MAHOOT_DUQUM_RD2</v>
          </cell>
          <cell r="H1429" t="str">
            <v>Greenfield</v>
          </cell>
          <cell r="I1429">
            <v>70</v>
          </cell>
          <cell r="J1429" t="str">
            <v>Indoor</v>
          </cell>
          <cell r="K1429">
            <v>20.516839999999998</v>
          </cell>
          <cell r="L1429">
            <v>57.939042999999998</v>
          </cell>
          <cell r="M1429" t="str">
            <v>WUSTA</v>
          </cell>
          <cell r="N1429" t="str">
            <v>MAHOUT</v>
          </cell>
          <cell r="O1429" t="str">
            <v>Duqum</v>
          </cell>
        </row>
        <row r="1430">
          <cell r="D1430" t="str">
            <v>W0426</v>
          </cell>
          <cell r="E1430" t="str">
            <v>OMWU1478</v>
          </cell>
          <cell r="F1430" t="str">
            <v>No</v>
          </cell>
          <cell r="G1430" t="str">
            <v>Sarab2</v>
          </cell>
          <cell r="H1430" t="str">
            <v>Greenfield</v>
          </cell>
          <cell r="I1430">
            <v>70</v>
          </cell>
          <cell r="J1430" t="str">
            <v>Indoor</v>
          </cell>
          <cell r="K1430">
            <v>20.012367000000001</v>
          </cell>
          <cell r="L1430">
            <v>57.700429</v>
          </cell>
          <cell r="M1430" t="str">
            <v>WUSTA</v>
          </cell>
          <cell r="N1430" t="str">
            <v>MAHOUT</v>
          </cell>
          <cell r="O1430" t="str">
            <v>Duqum</v>
          </cell>
        </row>
        <row r="1431">
          <cell r="D1431" t="str">
            <v>W0499</v>
          </cell>
          <cell r="E1431" t="str">
            <v>OMWU2573</v>
          </cell>
          <cell r="F1431" t="str">
            <v>No</v>
          </cell>
          <cell r="G1431" t="str">
            <v>SERKA GRD</v>
          </cell>
          <cell r="H1431" t="str">
            <v>Greenfield</v>
          </cell>
          <cell r="I1431">
            <v>20</v>
          </cell>
          <cell r="J1431" t="str">
            <v>Indoor</v>
          </cell>
          <cell r="K1431">
            <v>19.617235000000001</v>
          </cell>
          <cell r="L1431">
            <v>57.682209</v>
          </cell>
          <cell r="M1431" t="str">
            <v>WUSTA</v>
          </cell>
          <cell r="N1431" t="str">
            <v>DUQM</v>
          </cell>
          <cell r="O1431" t="str">
            <v>Duqum</v>
          </cell>
        </row>
        <row r="1432">
          <cell r="D1432" t="str">
            <v>W0446</v>
          </cell>
          <cell r="E1432" t="str">
            <v>OMWU0409</v>
          </cell>
          <cell r="F1432" t="str">
            <v>No</v>
          </cell>
          <cell r="G1432" t="str">
            <v>SIDRAH</v>
          </cell>
          <cell r="H1432" t="str">
            <v>Greenfield</v>
          </cell>
          <cell r="I1432">
            <v>30</v>
          </cell>
          <cell r="J1432" t="str">
            <v>Outdoor</v>
          </cell>
          <cell r="K1432">
            <v>19.893000000000001</v>
          </cell>
          <cell r="L1432">
            <v>57.703403000000002</v>
          </cell>
          <cell r="M1432" t="str">
            <v>WUSTA</v>
          </cell>
          <cell r="N1432" t="str">
            <v>MAHOUT</v>
          </cell>
          <cell r="O1432" t="str">
            <v>Duqum</v>
          </cell>
        </row>
        <row r="1433">
          <cell r="D1433" t="str">
            <v>B0065</v>
          </cell>
          <cell r="E1433" t="str">
            <v>OMBN2241</v>
          </cell>
          <cell r="F1433" t="str">
            <v>No</v>
          </cell>
          <cell r="G1433" t="str">
            <v>Al_Khabah_3G</v>
          </cell>
          <cell r="H1433" t="str">
            <v>Greenfield</v>
          </cell>
          <cell r="I1433">
            <v>35</v>
          </cell>
          <cell r="J1433" t="str">
            <v>Indoor</v>
          </cell>
          <cell r="K1433">
            <v>23.811779999999999</v>
          </cell>
          <cell r="L1433">
            <v>57.473210000000002</v>
          </cell>
          <cell r="M1433" t="str">
            <v>AL BATINAH NORTH</v>
          </cell>
          <cell r="N1433" t="str">
            <v>AS SUWAYQ</v>
          </cell>
          <cell r="O1433" t="str">
            <v>Al_Khabah</v>
          </cell>
        </row>
        <row r="1434">
          <cell r="D1434" t="str">
            <v>T0034</v>
          </cell>
          <cell r="E1434" t="str">
            <v>OMBS1479</v>
          </cell>
          <cell r="F1434" t="str">
            <v>No</v>
          </cell>
          <cell r="G1434" t="str">
            <v>Al_Quryhat_3G</v>
          </cell>
          <cell r="H1434" t="str">
            <v>Greenfield</v>
          </cell>
          <cell r="I1434">
            <v>30</v>
          </cell>
          <cell r="J1434" t="str">
            <v>Indoor</v>
          </cell>
          <cell r="K1434">
            <v>23.763400000000001</v>
          </cell>
          <cell r="L1434">
            <v>57.597140000000003</v>
          </cell>
          <cell r="M1434" t="str">
            <v>AL BATINAH SOUTH</v>
          </cell>
          <cell r="N1434" t="str">
            <v>AL MUSANAAH</v>
          </cell>
          <cell r="O1434" t="str">
            <v>Al_Quryhat</v>
          </cell>
        </row>
        <row r="1435">
          <cell r="D1435" t="str">
            <v>B0069</v>
          </cell>
          <cell r="E1435" t="str">
            <v>OMBN0057</v>
          </cell>
          <cell r="F1435" t="str">
            <v>No</v>
          </cell>
          <cell r="G1435" t="str">
            <v>AlAfradh_3G</v>
          </cell>
          <cell r="H1435" t="str">
            <v>Greenfield</v>
          </cell>
          <cell r="I1435">
            <v>30</v>
          </cell>
          <cell r="J1435" t="str">
            <v>Indoor</v>
          </cell>
          <cell r="K1435">
            <v>23.817197</v>
          </cell>
          <cell r="L1435">
            <v>57.449734999999997</v>
          </cell>
          <cell r="M1435" t="str">
            <v>AL BATINAH NORTH</v>
          </cell>
          <cell r="N1435" t="str">
            <v>AS SUWAYQ</v>
          </cell>
          <cell r="O1435" t="str">
            <v>Al_Afrad</v>
          </cell>
        </row>
        <row r="1436">
          <cell r="D1436" t="str">
            <v>B0079</v>
          </cell>
          <cell r="E1436" t="str">
            <v>OMBN2242</v>
          </cell>
          <cell r="F1436" t="str">
            <v>No</v>
          </cell>
          <cell r="G1436" t="str">
            <v>AlFaw_3G</v>
          </cell>
          <cell r="H1436" t="str">
            <v>Greenfield</v>
          </cell>
          <cell r="I1436">
            <v>30</v>
          </cell>
          <cell r="J1436" t="str">
            <v>Indoor</v>
          </cell>
          <cell r="K1436">
            <v>23.838854000000001</v>
          </cell>
          <cell r="L1436">
            <v>57.463965000000002</v>
          </cell>
          <cell r="M1436" t="str">
            <v>AL BATINAH NORTH</v>
          </cell>
          <cell r="N1436" t="str">
            <v>AS SUWAYQ</v>
          </cell>
          <cell r="O1436" t="str">
            <v>Al_Faw</v>
          </cell>
        </row>
        <row r="1437">
          <cell r="D1437" t="str">
            <v>B0309</v>
          </cell>
          <cell r="E1437" t="str">
            <v>OMBN1480</v>
          </cell>
          <cell r="F1437" t="str">
            <v>No</v>
          </cell>
          <cell r="G1437" t="str">
            <v>AlQart_3G@ALQART_GU</v>
          </cell>
          <cell r="H1437" t="str">
            <v>Greenfield</v>
          </cell>
          <cell r="I1437">
            <v>30</v>
          </cell>
          <cell r="J1437" t="str">
            <v>Indoor</v>
          </cell>
          <cell r="K1437">
            <v>23.784604999999999</v>
          </cell>
          <cell r="L1437">
            <v>57.527141</v>
          </cell>
          <cell r="M1437" t="str">
            <v>AL BATINAH NORTH</v>
          </cell>
          <cell r="N1437" t="str">
            <v>AS SUWAYQ</v>
          </cell>
          <cell r="O1437" t="str">
            <v>AL_Qart</v>
          </cell>
        </row>
        <row r="1438">
          <cell r="D1438" t="str">
            <v>T0042</v>
          </cell>
          <cell r="E1438" t="str">
            <v>OMBS1863</v>
          </cell>
          <cell r="F1438" t="str">
            <v>No</v>
          </cell>
          <cell r="G1438" t="str">
            <v>AlShar_3G</v>
          </cell>
          <cell r="H1438" t="str">
            <v>Greenfield</v>
          </cell>
          <cell r="I1438">
            <v>30</v>
          </cell>
          <cell r="J1438" t="str">
            <v>Indoor</v>
          </cell>
          <cell r="K1438">
            <v>23.791160000000001</v>
          </cell>
          <cell r="L1438">
            <v>57.605559999999997</v>
          </cell>
          <cell r="M1438" t="str">
            <v>AL BATINAH SOUTH</v>
          </cell>
          <cell r="N1438" t="str">
            <v>AL MUSANAAH</v>
          </cell>
          <cell r="O1438" t="str">
            <v>Al_Shars</v>
          </cell>
        </row>
        <row r="1439">
          <cell r="D1439" t="str">
            <v>B0071</v>
          </cell>
          <cell r="E1439" t="str">
            <v>OMBN1130</v>
          </cell>
          <cell r="F1439" t="str">
            <v>No</v>
          </cell>
          <cell r="G1439" t="str">
            <v>Bidayuo_3G</v>
          </cell>
          <cell r="H1439" t="str">
            <v>Greenfield</v>
          </cell>
          <cell r="I1439">
            <v>30</v>
          </cell>
          <cell r="J1439" t="str">
            <v>Indoor</v>
          </cell>
          <cell r="K1439">
            <v>23.826667</v>
          </cell>
          <cell r="L1439">
            <v>57.509667</v>
          </cell>
          <cell r="M1439" t="str">
            <v>AL BATINAH NORTH</v>
          </cell>
          <cell r="N1439" t="str">
            <v>AS SUWAYQ</v>
          </cell>
          <cell r="O1439" t="str">
            <v>Bidayuo</v>
          </cell>
        </row>
        <row r="1440">
          <cell r="D1440" t="str">
            <v>T0046</v>
          </cell>
          <cell r="E1440" t="str">
            <v>OMBS0410</v>
          </cell>
          <cell r="F1440" t="str">
            <v>No</v>
          </cell>
          <cell r="G1440" t="str">
            <v>Command_Center_3G@Command_Center_GU</v>
          </cell>
          <cell r="H1440" t="str">
            <v>Rooftop</v>
          </cell>
          <cell r="I1440">
            <v>3</v>
          </cell>
          <cell r="J1440" t="str">
            <v>Indoor</v>
          </cell>
          <cell r="K1440">
            <v>23.80583</v>
          </cell>
          <cell r="L1440">
            <v>57.567549999999997</v>
          </cell>
          <cell r="M1440" t="str">
            <v>AL BATINAH SOUTH</v>
          </cell>
          <cell r="N1440" t="str">
            <v>AL MUSANAAH</v>
          </cell>
          <cell r="O1440" t="str">
            <v>Wudam Al_Sahil</v>
          </cell>
        </row>
        <row r="1441">
          <cell r="D1441" t="str">
            <v>T0095</v>
          </cell>
          <cell r="E1441" t="str">
            <v>OMBS2575</v>
          </cell>
          <cell r="F1441" t="str">
            <v>No</v>
          </cell>
          <cell r="G1441" t="str">
            <v>HoqainHill_2_3G@HoqainHill_2_GU</v>
          </cell>
          <cell r="H1441" t="str">
            <v>Greenfield</v>
          </cell>
          <cell r="I1441">
            <v>15</v>
          </cell>
          <cell r="J1441" t="str">
            <v>Indoor</v>
          </cell>
          <cell r="K1441">
            <v>23.531099999999999</v>
          </cell>
          <cell r="L1441">
            <v>57.331299999999999</v>
          </cell>
          <cell r="M1441" t="str">
            <v>AL BATINAH SOUTH</v>
          </cell>
          <cell r="N1441" t="str">
            <v>AR RUSTAQ</v>
          </cell>
          <cell r="O1441" t="str">
            <v>Hoqain</v>
          </cell>
        </row>
        <row r="1442">
          <cell r="D1442" t="str">
            <v>T0098</v>
          </cell>
          <cell r="E1442" t="str">
            <v>OMBS1481</v>
          </cell>
          <cell r="F1442" t="str">
            <v>No</v>
          </cell>
          <cell r="G1442" t="str">
            <v>HoqainHill_3G@HoqainHill_GU</v>
          </cell>
          <cell r="H1442" t="str">
            <v>Greenfield</v>
          </cell>
          <cell r="I1442">
            <v>20</v>
          </cell>
          <cell r="J1442" t="str">
            <v>Indoor</v>
          </cell>
          <cell r="K1442">
            <v>23.544039999999999</v>
          </cell>
          <cell r="L1442">
            <v>57.335790000000003</v>
          </cell>
          <cell r="M1442" t="str">
            <v>AL BATINAH SOUTH</v>
          </cell>
          <cell r="N1442" t="str">
            <v>AR RUSTAQ</v>
          </cell>
          <cell r="O1442" t="str">
            <v>Hoqain</v>
          </cell>
        </row>
        <row r="1443">
          <cell r="D1443" t="str">
            <v>T0105</v>
          </cell>
          <cell r="E1443" t="str">
            <v>OMBS0411</v>
          </cell>
          <cell r="F1443" t="str">
            <v>No</v>
          </cell>
          <cell r="G1443" t="str">
            <v>HOQAINROAD_3G</v>
          </cell>
          <cell r="H1443" t="str">
            <v>Greenfield</v>
          </cell>
          <cell r="I1443">
            <v>40</v>
          </cell>
          <cell r="J1443" t="str">
            <v>Indoor</v>
          </cell>
          <cell r="K1443">
            <v>23.6145</v>
          </cell>
          <cell r="L1443">
            <v>57.374769999999998</v>
          </cell>
          <cell r="M1443" t="str">
            <v>AL BATINAH SOUTH</v>
          </cell>
          <cell r="N1443" t="str">
            <v>AR RUSTAQ</v>
          </cell>
          <cell r="O1443" t="str">
            <v>Hoqain</v>
          </cell>
        </row>
        <row r="1444">
          <cell r="D1444" t="str">
            <v>T0008</v>
          </cell>
          <cell r="E1444" t="str">
            <v>OMBS0412</v>
          </cell>
          <cell r="F1444" t="str">
            <v>No</v>
          </cell>
          <cell r="G1444" t="str">
            <v>Howqyn_3G@Howqyn_GU</v>
          </cell>
          <cell r="H1444" t="str">
            <v>Greenfield</v>
          </cell>
          <cell r="I1444">
            <v>20</v>
          </cell>
          <cell r="J1444" t="str">
            <v>Indoor</v>
          </cell>
          <cell r="K1444">
            <v>23.555716669999999</v>
          </cell>
          <cell r="L1444">
            <v>57.339416669999999</v>
          </cell>
          <cell r="M1444" t="str">
            <v>AL BATINAH SOUTH</v>
          </cell>
          <cell r="N1444" t="str">
            <v>AR RUSTAQ</v>
          </cell>
          <cell r="O1444" t="str">
            <v>Hoqain</v>
          </cell>
        </row>
        <row r="1445">
          <cell r="D1445" t="str">
            <v>T0020</v>
          </cell>
          <cell r="E1445" t="str">
            <v>OMBS1503</v>
          </cell>
          <cell r="F1445" t="str">
            <v>No</v>
          </cell>
          <cell r="G1445" t="str">
            <v>Maladda_3G@Maladda_GU</v>
          </cell>
          <cell r="H1445" t="str">
            <v>Greenfield</v>
          </cell>
          <cell r="I1445">
            <v>30</v>
          </cell>
          <cell r="J1445" t="str">
            <v>Indoor</v>
          </cell>
          <cell r="K1445">
            <v>23.665900000000001</v>
          </cell>
          <cell r="L1445">
            <v>57.548020000000001</v>
          </cell>
          <cell r="M1445" t="str">
            <v>AL BATINAH SOUTH</v>
          </cell>
          <cell r="N1445" t="str">
            <v>AL MUSANAAH</v>
          </cell>
          <cell r="O1445" t="str">
            <v>Maladdah</v>
          </cell>
        </row>
        <row r="1446">
          <cell r="D1446" t="str">
            <v>T0031</v>
          </cell>
          <cell r="E1446" t="str">
            <v>OMBS0070</v>
          </cell>
          <cell r="F1446" t="str">
            <v>No</v>
          </cell>
          <cell r="G1446" t="str">
            <v>MALADDA2_3G@MALADDA2_GU</v>
          </cell>
          <cell r="H1446" t="str">
            <v>Greenfield</v>
          </cell>
          <cell r="I1446">
            <v>29.4</v>
          </cell>
          <cell r="J1446" t="str">
            <v>Indoor</v>
          </cell>
          <cell r="K1446">
            <v>23.75433</v>
          </cell>
          <cell r="L1446">
            <v>57.578040000000001</v>
          </cell>
          <cell r="M1446" t="str">
            <v>AL BATINAH SOUTH</v>
          </cell>
          <cell r="N1446" t="str">
            <v>AL MUSANAAH</v>
          </cell>
          <cell r="O1446" t="str">
            <v>Maladdah</v>
          </cell>
        </row>
        <row r="1447">
          <cell r="D1447" t="str">
            <v>T0028</v>
          </cell>
          <cell r="E1447" t="str">
            <v>OMBS2255</v>
          </cell>
          <cell r="F1447" t="str">
            <v>No</v>
          </cell>
          <cell r="G1447" t="str">
            <v>MALADDA3_3G@MALADDA3_GU</v>
          </cell>
          <cell r="H1447" t="str">
            <v>Greenfield</v>
          </cell>
          <cell r="I1447">
            <v>29.6</v>
          </cell>
          <cell r="J1447" t="str">
            <v>Indoor</v>
          </cell>
          <cell r="K1447">
            <v>23.747893000000001</v>
          </cell>
          <cell r="L1447">
            <v>57.567860000000003</v>
          </cell>
          <cell r="M1447" t="str">
            <v>AL BATINAH SOUTH</v>
          </cell>
          <cell r="N1447" t="str">
            <v>AL MUSANAAH</v>
          </cell>
          <cell r="O1447" t="str">
            <v>Maladdah</v>
          </cell>
        </row>
        <row r="1448">
          <cell r="D1448" t="str">
            <v>T0032</v>
          </cell>
          <cell r="E1448" t="str">
            <v>OMBS1879</v>
          </cell>
          <cell r="F1448" t="str">
            <v>No</v>
          </cell>
          <cell r="G1448" t="str">
            <v>MALADDA4_3G@MALADDA4_3G</v>
          </cell>
          <cell r="H1448" t="str">
            <v>Greenfield</v>
          </cell>
          <cell r="I1448">
            <v>29.4</v>
          </cell>
          <cell r="J1448" t="str">
            <v>Indoor</v>
          </cell>
          <cell r="K1448">
            <v>23.755994999999999</v>
          </cell>
          <cell r="L1448">
            <v>57.558566999999996</v>
          </cell>
          <cell r="M1448" t="str">
            <v>AL BATINAH SOUTH</v>
          </cell>
          <cell r="N1448" t="str">
            <v>AL MUSANAAH</v>
          </cell>
          <cell r="O1448" t="str">
            <v>Maladdah</v>
          </cell>
        </row>
        <row r="1449">
          <cell r="D1449" t="str">
            <v>T0024</v>
          </cell>
          <cell r="E1449" t="str">
            <v>OMBS1504</v>
          </cell>
          <cell r="F1449" t="str">
            <v>No</v>
          </cell>
          <cell r="G1449" t="str">
            <v>Musanah_Tech_college_3G</v>
          </cell>
          <cell r="H1449" t="str">
            <v>Greenfield</v>
          </cell>
          <cell r="I1449">
            <v>35</v>
          </cell>
          <cell r="J1449" t="str">
            <v>Indoor</v>
          </cell>
          <cell r="K1449">
            <v>23.74128</v>
          </cell>
          <cell r="L1449">
            <v>57.580469999999998</v>
          </cell>
          <cell r="M1449" t="str">
            <v>AL BATINAH SOUTH</v>
          </cell>
          <cell r="N1449" t="str">
            <v>AL MUSANAAH</v>
          </cell>
          <cell r="O1449" t="str">
            <v>Maladdah</v>
          </cell>
        </row>
        <row r="1450">
          <cell r="D1450" t="str">
            <v>B0072</v>
          </cell>
          <cell r="E1450" t="str">
            <v>OMBN1880</v>
          </cell>
          <cell r="F1450" t="str">
            <v>No</v>
          </cell>
          <cell r="G1450" t="str">
            <v>Oqdah_3G</v>
          </cell>
          <cell r="H1450" t="str">
            <v>Greenfield</v>
          </cell>
          <cell r="I1450">
            <v>35</v>
          </cell>
          <cell r="J1450" t="str">
            <v>Indoor</v>
          </cell>
          <cell r="K1450">
            <v>23.828029999999998</v>
          </cell>
          <cell r="L1450">
            <v>57.379519999999999</v>
          </cell>
          <cell r="M1450" t="str">
            <v>AL BATINAH NORTH</v>
          </cell>
          <cell r="N1450" t="str">
            <v>AS SUWAYQ</v>
          </cell>
          <cell r="O1450" t="str">
            <v>Suwaiq</v>
          </cell>
        </row>
        <row r="1451">
          <cell r="D1451" t="str">
            <v>B0081</v>
          </cell>
          <cell r="E1451" t="str">
            <v>OMBN2256</v>
          </cell>
          <cell r="F1451" t="str">
            <v>No</v>
          </cell>
          <cell r="G1451" t="str">
            <v>QARHA_3G</v>
          </cell>
          <cell r="H1451" t="str">
            <v>Greenfield</v>
          </cell>
          <cell r="I1451">
            <v>30</v>
          </cell>
          <cell r="J1451" t="str">
            <v>Indoor</v>
          </cell>
          <cell r="K1451">
            <v>23.849699999999999</v>
          </cell>
          <cell r="L1451">
            <v>57.438899999999997</v>
          </cell>
          <cell r="M1451" t="str">
            <v>AL BATINAH NORTH</v>
          </cell>
          <cell r="N1451" t="str">
            <v>AS SUWAYQ</v>
          </cell>
          <cell r="O1451" t="str">
            <v>Suwaiq</v>
          </cell>
        </row>
        <row r="1452">
          <cell r="D1452" t="str">
            <v>B0085</v>
          </cell>
          <cell r="E1452" t="str">
            <v>OMBN1144</v>
          </cell>
          <cell r="F1452" t="str">
            <v>No</v>
          </cell>
          <cell r="G1452" t="str">
            <v>Qarha2_3G</v>
          </cell>
          <cell r="H1452" t="str">
            <v>Greenfield</v>
          </cell>
          <cell r="I1452">
            <v>30</v>
          </cell>
          <cell r="J1452" t="str">
            <v>Indoor</v>
          </cell>
          <cell r="K1452">
            <v>23.85848</v>
          </cell>
          <cell r="L1452">
            <v>57.409260000000003</v>
          </cell>
          <cell r="M1452" t="str">
            <v>AL BATINAH NORTH</v>
          </cell>
          <cell r="N1452" t="str">
            <v>AS SUWAYQ</v>
          </cell>
          <cell r="O1452" t="str">
            <v>Suwaiq</v>
          </cell>
        </row>
        <row r="1453">
          <cell r="D1453" t="str">
            <v>B0082</v>
          </cell>
          <cell r="E1453" t="str">
            <v>OMBN2588</v>
          </cell>
          <cell r="F1453" t="str">
            <v>No</v>
          </cell>
          <cell r="G1453" t="str">
            <v>Qarha3_3G</v>
          </cell>
          <cell r="H1453" t="str">
            <v>Greenfield</v>
          </cell>
          <cell r="I1453">
            <v>25</v>
          </cell>
          <cell r="J1453" t="str">
            <v>Indoor</v>
          </cell>
          <cell r="K1453">
            <v>23.849889999999998</v>
          </cell>
          <cell r="L1453">
            <v>57.422690000000003</v>
          </cell>
          <cell r="M1453" t="str">
            <v>AL BATINAH NORTH</v>
          </cell>
          <cell r="N1453" t="str">
            <v>AS SUWAYQ</v>
          </cell>
          <cell r="O1453" t="str">
            <v>Suwaiq</v>
          </cell>
        </row>
        <row r="1454">
          <cell r="D1454" t="str">
            <v>T0021</v>
          </cell>
          <cell r="E1454" t="str">
            <v>OMBS2589</v>
          </cell>
          <cell r="F1454" t="str">
            <v>No</v>
          </cell>
          <cell r="G1454" t="str">
            <v>Scoutcamp_3G@SCOUTCAMP_GU</v>
          </cell>
          <cell r="H1454" t="str">
            <v>Greenfield</v>
          </cell>
          <cell r="I1454">
            <v>20</v>
          </cell>
          <cell r="J1454" t="str">
            <v>Indoor</v>
          </cell>
          <cell r="K1454">
            <v>23.710602000000002</v>
          </cell>
          <cell r="L1454">
            <v>57.563816000000003</v>
          </cell>
          <cell r="M1454" t="str">
            <v>AL BATINAH SOUTH</v>
          </cell>
          <cell r="N1454" t="str">
            <v>AL MUSANAAH</v>
          </cell>
          <cell r="O1454" t="str">
            <v>Maladda</v>
          </cell>
        </row>
        <row r="1455">
          <cell r="D1455" t="str">
            <v>T0043</v>
          </cell>
          <cell r="E1455" t="str">
            <v>OMBS0424</v>
          </cell>
          <cell r="F1455" t="str">
            <v>No</v>
          </cell>
          <cell r="G1455" t="str">
            <v>Sport_city_3G@SPORT_CITY_GU</v>
          </cell>
          <cell r="H1455" t="str">
            <v>Greenfield</v>
          </cell>
          <cell r="I1455">
            <v>24</v>
          </cell>
          <cell r="J1455" t="str">
            <v>Indoor</v>
          </cell>
          <cell r="K1455">
            <v>23.801659999999998</v>
          </cell>
          <cell r="L1455">
            <v>57.562627999999997</v>
          </cell>
          <cell r="M1455" t="str">
            <v>AL BATINAH SOUTH</v>
          </cell>
          <cell r="N1455" t="str">
            <v>AL MUSANAAH</v>
          </cell>
          <cell r="O1455" t="str">
            <v>Wudam Al_Sahil</v>
          </cell>
        </row>
        <row r="1456">
          <cell r="D1456" t="str">
            <v>B0080</v>
          </cell>
          <cell r="E1456" t="str">
            <v>OMBN1145</v>
          </cell>
          <cell r="F1456" t="str">
            <v>No</v>
          </cell>
          <cell r="G1456" t="str">
            <v>Subaikkhy_3G@Subaikkhy_GU</v>
          </cell>
          <cell r="H1456" t="str">
            <v>Greenfield</v>
          </cell>
          <cell r="I1456">
            <v>30</v>
          </cell>
          <cell r="J1456" t="str">
            <v>Indoor</v>
          </cell>
          <cell r="K1456">
            <v>23.842300000000002</v>
          </cell>
          <cell r="L1456">
            <v>57.39</v>
          </cell>
          <cell r="M1456" t="str">
            <v>AL BATINAH NORTH</v>
          </cell>
          <cell r="N1456" t="str">
            <v>AS SUWAYQ</v>
          </cell>
          <cell r="O1456" t="str">
            <v>Subaikkhy</v>
          </cell>
        </row>
        <row r="1457">
          <cell r="D1457" t="str">
            <v>B0468</v>
          </cell>
          <cell r="E1457" t="str">
            <v>OMBN2590</v>
          </cell>
          <cell r="F1457" t="str">
            <v>No</v>
          </cell>
          <cell r="G1457" t="str">
            <v>Suwaiq center_3G</v>
          </cell>
          <cell r="H1457" t="str">
            <v>Greenfield</v>
          </cell>
          <cell r="I1457">
            <v>30.6</v>
          </cell>
          <cell r="J1457" t="str">
            <v>Indoor</v>
          </cell>
          <cell r="K1457">
            <v>23.807396000000001</v>
          </cell>
          <cell r="L1457">
            <v>57.427340000000001</v>
          </cell>
          <cell r="M1457" t="str">
            <v>AL BATINAH NORTH</v>
          </cell>
          <cell r="N1457" t="str">
            <v>AS SUWAYQ</v>
          </cell>
          <cell r="O1457" t="str">
            <v>Suwaiq</v>
          </cell>
        </row>
        <row r="1458">
          <cell r="D1458" t="str">
            <v>B0003</v>
          </cell>
          <cell r="E1458" t="str">
            <v>OMBN1146</v>
          </cell>
          <cell r="F1458" t="str">
            <v>Yes</v>
          </cell>
          <cell r="G1458" t="str">
            <v>SUWAIQ_3G</v>
          </cell>
          <cell r="H1458" t="str">
            <v>Greenfield</v>
          </cell>
          <cell r="I1458">
            <v>45</v>
          </cell>
          <cell r="J1458" t="str">
            <v>Indoor</v>
          </cell>
          <cell r="K1458">
            <v>23.833600000000001</v>
          </cell>
          <cell r="L1458">
            <v>57.430700000000002</v>
          </cell>
          <cell r="M1458" t="str">
            <v>AL BATINAH NORTH</v>
          </cell>
          <cell r="N1458" t="str">
            <v>AS SUWAYQ</v>
          </cell>
          <cell r="O1458" t="str">
            <v>Suwaiq</v>
          </cell>
        </row>
        <row r="1459">
          <cell r="D1459" t="str">
            <v>B0466</v>
          </cell>
          <cell r="E1459" t="str">
            <v>OMBN0072</v>
          </cell>
          <cell r="F1459" t="str">
            <v>No</v>
          </cell>
          <cell r="G1459" t="str">
            <v>SUWAIQ_NEW_3G</v>
          </cell>
          <cell r="H1459" t="str">
            <v>Greenfield</v>
          </cell>
          <cell r="I1459">
            <v>30</v>
          </cell>
          <cell r="J1459" t="str">
            <v>Indoor</v>
          </cell>
          <cell r="K1459">
            <v>23.791702999999998</v>
          </cell>
          <cell r="L1459">
            <v>57.424937</v>
          </cell>
          <cell r="M1459" t="str">
            <v>AL BATINAH NORTH</v>
          </cell>
          <cell r="N1459" t="str">
            <v>AS SUWAYQ</v>
          </cell>
          <cell r="O1459" t="str">
            <v>Suwaiq</v>
          </cell>
        </row>
        <row r="1460">
          <cell r="D1460" t="str">
            <v>B0465</v>
          </cell>
          <cell r="E1460" t="str">
            <v>OMBN2591</v>
          </cell>
          <cell r="F1460" t="str">
            <v>No</v>
          </cell>
          <cell r="G1460" t="str">
            <v>SUWAIQ_SOUTH_3G</v>
          </cell>
          <cell r="H1460" t="str">
            <v>Greenfield</v>
          </cell>
          <cell r="I1460">
            <v>30</v>
          </cell>
          <cell r="J1460" t="str">
            <v>Indoor</v>
          </cell>
          <cell r="K1460">
            <v>23.807597000000001</v>
          </cell>
          <cell r="L1460">
            <v>57.390773000000003</v>
          </cell>
          <cell r="M1460" t="str">
            <v>AL BATINAH NORTH</v>
          </cell>
          <cell r="N1460" t="str">
            <v>AS SUWAYQ</v>
          </cell>
          <cell r="O1460" t="str">
            <v>Suwaiq</v>
          </cell>
        </row>
        <row r="1461">
          <cell r="D1461" t="str">
            <v>B0074</v>
          </cell>
          <cell r="E1461" t="str">
            <v>OMBN1505</v>
          </cell>
          <cell r="F1461" t="str">
            <v>No</v>
          </cell>
          <cell r="G1461" t="str">
            <v>SUWAIQ2_3G</v>
          </cell>
          <cell r="H1461" t="str">
            <v>Greenfield</v>
          </cell>
          <cell r="I1461">
            <v>30</v>
          </cell>
          <cell r="J1461" t="str">
            <v>Indoor</v>
          </cell>
          <cell r="K1461">
            <v>23.830123</v>
          </cell>
          <cell r="L1461">
            <v>57.472689000000003</v>
          </cell>
          <cell r="M1461" t="str">
            <v>AL BATINAH NORTH</v>
          </cell>
          <cell r="N1461" t="str">
            <v>AS SUWAYQ</v>
          </cell>
          <cell r="O1461" t="str">
            <v>Suwaiq</v>
          </cell>
        </row>
        <row r="1462">
          <cell r="D1462" t="str">
            <v>B0076</v>
          </cell>
          <cell r="E1462" t="str">
            <v>OMBN2592</v>
          </cell>
          <cell r="F1462" t="str">
            <v>No</v>
          </cell>
          <cell r="G1462" t="str">
            <v>SUWAIQ3_3G</v>
          </cell>
          <cell r="H1462" t="str">
            <v>Greenfield</v>
          </cell>
          <cell r="I1462">
            <v>30</v>
          </cell>
          <cell r="J1462" t="str">
            <v>Indoor</v>
          </cell>
          <cell r="K1462">
            <v>23.838039999999999</v>
          </cell>
          <cell r="L1462">
            <v>57.411712999999999</v>
          </cell>
          <cell r="M1462" t="str">
            <v>AL BATINAH NORTH</v>
          </cell>
          <cell r="N1462" t="str">
            <v>AS SUWAYQ</v>
          </cell>
          <cell r="O1462" t="str">
            <v>Suwaiq</v>
          </cell>
        </row>
        <row r="1463">
          <cell r="D1463" t="str">
            <v>B0070</v>
          </cell>
          <cell r="E1463" t="str">
            <v>OMBN2593</v>
          </cell>
          <cell r="F1463" t="str">
            <v>No</v>
          </cell>
          <cell r="G1463" t="str">
            <v>SUWAIQ4_3G</v>
          </cell>
          <cell r="H1463" t="str">
            <v>Greenfield</v>
          </cell>
          <cell r="I1463">
            <v>30</v>
          </cell>
          <cell r="J1463" t="str">
            <v>Indoor</v>
          </cell>
          <cell r="K1463">
            <v>23.82461</v>
          </cell>
          <cell r="L1463">
            <v>57.405790000000003</v>
          </cell>
          <cell r="M1463" t="str">
            <v>AL BATINAH NORTH</v>
          </cell>
          <cell r="N1463" t="str">
            <v>AS SUWAYQ</v>
          </cell>
          <cell r="O1463" t="str">
            <v>Suwaiq</v>
          </cell>
        </row>
        <row r="1464">
          <cell r="D1464" t="str">
            <v>B0068</v>
          </cell>
          <cell r="E1464" t="str">
            <v>OMBN0073</v>
          </cell>
          <cell r="F1464" t="str">
            <v>No</v>
          </cell>
          <cell r="G1464" t="str">
            <v>Suwaiq5_3G</v>
          </cell>
          <cell r="H1464" t="str">
            <v>Greenfield</v>
          </cell>
          <cell r="I1464">
            <v>30</v>
          </cell>
          <cell r="J1464" t="str">
            <v>Indoor</v>
          </cell>
          <cell r="K1464">
            <v>23.814166</v>
          </cell>
          <cell r="L1464">
            <v>57.419696999999999</v>
          </cell>
          <cell r="M1464" t="str">
            <v>AL BATINAH NORTH</v>
          </cell>
          <cell r="N1464" t="str">
            <v>AS SUWAYQ</v>
          </cell>
          <cell r="O1464" t="str">
            <v>Suwaiq</v>
          </cell>
        </row>
        <row r="1465">
          <cell r="D1465" t="str">
            <v>B0075</v>
          </cell>
          <cell r="E1465" t="str">
            <v>OMBN0425</v>
          </cell>
          <cell r="F1465" t="str">
            <v>No</v>
          </cell>
          <cell r="G1465" t="str">
            <v>Suwaiq6_3G</v>
          </cell>
          <cell r="H1465" t="str">
            <v>Greenfield</v>
          </cell>
          <cell r="I1465">
            <v>35</v>
          </cell>
          <cell r="J1465" t="str">
            <v>Indoor</v>
          </cell>
          <cell r="K1465">
            <v>23.831603999999999</v>
          </cell>
          <cell r="L1465">
            <v>57.444122</v>
          </cell>
          <cell r="M1465" t="str">
            <v>AL BATINAH NORTH</v>
          </cell>
          <cell r="N1465" t="str">
            <v>AS SUWAYQ</v>
          </cell>
          <cell r="O1465" t="str">
            <v>Suwaiq</v>
          </cell>
        </row>
        <row r="1466">
          <cell r="D1466" t="str">
            <v>B0067</v>
          </cell>
          <cell r="E1466" t="str">
            <v>OMBN1881</v>
          </cell>
          <cell r="F1466" t="str">
            <v>No</v>
          </cell>
          <cell r="G1466" t="str">
            <v>SWAIQ_FARM_3G</v>
          </cell>
          <cell r="H1466" t="str">
            <v>Greenfield</v>
          </cell>
          <cell r="I1466">
            <v>16</v>
          </cell>
          <cell r="J1466" t="str">
            <v>Indoor</v>
          </cell>
          <cell r="K1466">
            <v>23.812638</v>
          </cell>
          <cell r="L1466">
            <v>57.403325000000002</v>
          </cell>
          <cell r="M1466" t="str">
            <v>AL BATINAH NORTH</v>
          </cell>
          <cell r="N1466" t="str">
            <v>AS SUWAYQ</v>
          </cell>
          <cell r="O1466" t="str">
            <v>Suwaiq</v>
          </cell>
        </row>
        <row r="1467">
          <cell r="D1467" t="str">
            <v>B0063</v>
          </cell>
          <cell r="E1467" t="str">
            <v>OMBN2594</v>
          </cell>
          <cell r="F1467" t="str">
            <v>No</v>
          </cell>
          <cell r="G1467" t="str">
            <v>Tharmad_3G</v>
          </cell>
          <cell r="H1467" t="str">
            <v>Greenfield</v>
          </cell>
          <cell r="I1467">
            <v>30</v>
          </cell>
          <cell r="J1467" t="str">
            <v>Indoor</v>
          </cell>
          <cell r="K1467">
            <v>23.795176999999999</v>
          </cell>
          <cell r="L1467">
            <v>57.505302999999998</v>
          </cell>
          <cell r="M1467" t="str">
            <v>AL BATINAH NORTH</v>
          </cell>
          <cell r="N1467" t="str">
            <v>AS SUWAYQ</v>
          </cell>
          <cell r="O1467" t="str">
            <v>Tharmad</v>
          </cell>
        </row>
        <row r="1468">
          <cell r="D1468" t="str">
            <v>B0061</v>
          </cell>
          <cell r="E1468" t="str">
            <v>OMBN0426</v>
          </cell>
          <cell r="F1468" t="str">
            <v>No</v>
          </cell>
          <cell r="G1468" t="str">
            <v>UmQaneen_3G</v>
          </cell>
          <cell r="H1468" t="str">
            <v>Greenfield</v>
          </cell>
          <cell r="I1468">
            <v>30</v>
          </cell>
          <cell r="J1468" t="str">
            <v>Indoor</v>
          </cell>
          <cell r="K1468">
            <v>23.791550000000001</v>
          </cell>
          <cell r="L1468">
            <v>57.448639999999997</v>
          </cell>
          <cell r="M1468" t="str">
            <v>AL BATINAH NORTH</v>
          </cell>
          <cell r="N1468" t="str">
            <v>AS SUWAYQ</v>
          </cell>
          <cell r="O1468" t="str">
            <v>Suwaiq</v>
          </cell>
        </row>
        <row r="1469">
          <cell r="D1469" t="str">
            <v>T0047</v>
          </cell>
          <cell r="E1469" t="str">
            <v>OMBS2257</v>
          </cell>
          <cell r="F1469" t="str">
            <v>No</v>
          </cell>
          <cell r="G1469" t="str">
            <v>Umsaih_South_3G</v>
          </cell>
          <cell r="H1469" t="str">
            <v>Greenfield</v>
          </cell>
          <cell r="I1469">
            <v>35</v>
          </cell>
          <cell r="J1469" t="str">
            <v>Indoor</v>
          </cell>
          <cell r="K1469">
            <v>23.790780000000002</v>
          </cell>
          <cell r="L1469">
            <v>57.47927</v>
          </cell>
          <cell r="M1469" t="str">
            <v>AL BATINAH SOUTH</v>
          </cell>
          <cell r="N1469" t="str">
            <v>AL MUSANAAH</v>
          </cell>
          <cell r="O1469" t="str">
            <v>Umsayh south</v>
          </cell>
        </row>
        <row r="1470">
          <cell r="D1470" t="str">
            <v>B0064</v>
          </cell>
          <cell r="E1470" t="str">
            <v>OMBN2258</v>
          </cell>
          <cell r="F1470" t="str">
            <v>No</v>
          </cell>
          <cell r="G1470" t="str">
            <v>UMSAYH_3G</v>
          </cell>
          <cell r="H1470" t="str">
            <v>Greenfield</v>
          </cell>
          <cell r="I1470">
            <v>25</v>
          </cell>
          <cell r="J1470" t="str">
            <v>Indoor</v>
          </cell>
          <cell r="K1470">
            <v>23.805792</v>
          </cell>
          <cell r="L1470">
            <v>57.485328000000003</v>
          </cell>
          <cell r="M1470" t="str">
            <v>AL BATINAH NORTH</v>
          </cell>
          <cell r="N1470" t="str">
            <v>AS SUWAYQ</v>
          </cell>
          <cell r="O1470" t="str">
            <v>Umsayh</v>
          </cell>
        </row>
        <row r="1471">
          <cell r="D1471" t="str">
            <v>B0308</v>
          </cell>
          <cell r="E1471" t="str">
            <v>OMBN2259</v>
          </cell>
          <cell r="F1471" t="str">
            <v>No</v>
          </cell>
          <cell r="G1471" t="str">
            <v>Widam3_3G@Widam3_GU</v>
          </cell>
          <cell r="H1471" t="str">
            <v>Greenfield</v>
          </cell>
          <cell r="I1471">
            <v>30</v>
          </cell>
          <cell r="J1471" t="str">
            <v>Indoor</v>
          </cell>
          <cell r="K1471">
            <v>23.780203</v>
          </cell>
          <cell r="L1471">
            <v>57.513843999999999</v>
          </cell>
          <cell r="M1471" t="str">
            <v>AL BATINAH NORTH</v>
          </cell>
          <cell r="N1471" t="str">
            <v>AS SUWAYQ</v>
          </cell>
          <cell r="O1471" t="str">
            <v>Tharmad</v>
          </cell>
        </row>
        <row r="1472">
          <cell r="D1472" t="str">
            <v>B0307</v>
          </cell>
          <cell r="E1472" t="str">
            <v>OMBS3028</v>
          </cell>
          <cell r="F1472" t="str">
            <v>Yes</v>
          </cell>
          <cell r="G1472" t="str">
            <v>Wudam_3G</v>
          </cell>
          <cell r="H1472" t="str">
            <v>Greenfield</v>
          </cell>
          <cell r="I1472">
            <v>40</v>
          </cell>
          <cell r="J1472" t="str">
            <v>Indoor</v>
          </cell>
          <cell r="K1472">
            <v>23.805620000000001</v>
          </cell>
          <cell r="L1472">
            <v>57.52852</v>
          </cell>
          <cell r="M1472" t="str">
            <v>AL BATINAH NORTH</v>
          </cell>
          <cell r="N1472" t="str">
            <v>AL MUSANAAH</v>
          </cell>
          <cell r="O1472" t="str">
            <v>Wudam</v>
          </cell>
        </row>
        <row r="1473">
          <cell r="D1473" t="str">
            <v>T0048</v>
          </cell>
          <cell r="E1473" t="str">
            <v>OMBS1147</v>
          </cell>
          <cell r="F1473" t="str">
            <v>No</v>
          </cell>
          <cell r="G1473" t="str">
            <v>Wudam2_3G</v>
          </cell>
          <cell r="H1473" t="str">
            <v>Greenfield</v>
          </cell>
          <cell r="I1473">
            <v>30</v>
          </cell>
          <cell r="J1473" t="str">
            <v>Indoor</v>
          </cell>
          <cell r="K1473">
            <v>23.810054999999998</v>
          </cell>
          <cell r="L1473">
            <v>57.549855999999998</v>
          </cell>
          <cell r="M1473" t="str">
            <v>AL BATINAH SOUTH</v>
          </cell>
          <cell r="N1473" t="str">
            <v>AL MUSANAAH</v>
          </cell>
          <cell r="O1473" t="str">
            <v>Wudam</v>
          </cell>
        </row>
        <row r="1474">
          <cell r="D1474" t="str">
            <v>T0038</v>
          </cell>
          <cell r="E1474" t="str">
            <v>OMBS2260</v>
          </cell>
          <cell r="F1474" t="str">
            <v>No</v>
          </cell>
          <cell r="G1474" t="str">
            <v>WudamAlGafr_3G@WUDAMALGAFR_GU</v>
          </cell>
          <cell r="H1474" t="str">
            <v>Greenfield</v>
          </cell>
          <cell r="I1474">
            <v>30</v>
          </cell>
          <cell r="J1474" t="str">
            <v>Indoor</v>
          </cell>
          <cell r="K1474">
            <v>23.776</v>
          </cell>
          <cell r="L1474">
            <v>57.546100000000003</v>
          </cell>
          <cell r="M1474" t="str">
            <v>AL BATINAH SOUTH</v>
          </cell>
          <cell r="N1474" t="str">
            <v>AL MUSANAAH</v>
          </cell>
          <cell r="O1474" t="str">
            <v>Wudam Al_Gaf</v>
          </cell>
        </row>
        <row r="1475">
          <cell r="D1475" t="str">
            <v>N0401</v>
          </cell>
          <cell r="E1475" t="str">
            <v>OMMU1506</v>
          </cell>
          <cell r="F1475" t="str">
            <v>No</v>
          </cell>
          <cell r="G1475" t="str">
            <v>020079_39_AlHarf2</v>
          </cell>
          <cell r="H1475" t="str">
            <v>Greenfield</v>
          </cell>
          <cell r="I1475">
            <v>50.3</v>
          </cell>
          <cell r="J1475" t="str">
            <v>Indoor</v>
          </cell>
          <cell r="K1475">
            <v>26.2431722</v>
          </cell>
          <cell r="L1475">
            <v>56.212558899999998</v>
          </cell>
          <cell r="M1475" t="str">
            <v>Musandam</v>
          </cell>
          <cell r="N1475" t="str">
            <v>KHASAB</v>
          </cell>
          <cell r="O1475" t="str">
            <v>AlHarf Khasab</v>
          </cell>
        </row>
        <row r="1476">
          <cell r="D1476" t="str">
            <v>N0052</v>
          </cell>
          <cell r="E1476" t="str">
            <v>OMMU1148</v>
          </cell>
          <cell r="F1476" t="str">
            <v>No</v>
          </cell>
          <cell r="G1476" t="str">
            <v>020101_35_AlRawdahKhasab</v>
          </cell>
          <cell r="H1476" t="str">
            <v>Greenfield</v>
          </cell>
          <cell r="I1476">
            <v>6</v>
          </cell>
          <cell r="J1476" t="str">
            <v>Outdoor</v>
          </cell>
          <cell r="K1476">
            <v>25.8581194</v>
          </cell>
          <cell r="L1476">
            <v>56.284649999999999</v>
          </cell>
          <cell r="M1476" t="str">
            <v>Musandam</v>
          </cell>
          <cell r="N1476" t="str">
            <v>KHASAB</v>
          </cell>
          <cell r="O1476" t="str">
            <v>Al Rawdha Khasab</v>
          </cell>
        </row>
        <row r="1477">
          <cell r="D1477" t="str">
            <v>N0054</v>
          </cell>
          <cell r="E1477" t="str">
            <v>OMMU0074</v>
          </cell>
          <cell r="F1477" t="str">
            <v>No</v>
          </cell>
          <cell r="G1477" t="str">
            <v>022080_8_Qibal</v>
          </cell>
          <cell r="H1477" t="str">
            <v>Greenfield</v>
          </cell>
          <cell r="I1477">
            <v>4</v>
          </cell>
          <cell r="J1477" t="str">
            <v>Outdoor</v>
          </cell>
          <cell r="K1477">
            <v>26.015863800000002</v>
          </cell>
          <cell r="L1477">
            <v>56.392163799999999</v>
          </cell>
          <cell r="M1477" t="str">
            <v>Musandam</v>
          </cell>
          <cell r="N1477" t="str">
            <v>KHASAB</v>
          </cell>
          <cell r="O1477" t="str">
            <v>Qibal</v>
          </cell>
        </row>
        <row r="1478">
          <cell r="D1478" t="str">
            <v>N0059</v>
          </cell>
          <cell r="E1478" t="str">
            <v>OMMU0792</v>
          </cell>
          <cell r="F1478" t="str">
            <v>No</v>
          </cell>
          <cell r="G1478" t="str">
            <v>025040_4_KhasabComp2Mini</v>
          </cell>
          <cell r="H1478" t="str">
            <v>Greenfield</v>
          </cell>
          <cell r="I1478">
            <v>9</v>
          </cell>
          <cell r="J1478" t="str">
            <v>Outdoor</v>
          </cell>
          <cell r="K1478">
            <v>26.090879999999999</v>
          </cell>
          <cell r="L1478">
            <v>56.105989999999998</v>
          </cell>
          <cell r="M1478" t="str">
            <v>Musandam</v>
          </cell>
          <cell r="N1478" t="str">
            <v>BUKHA</v>
          </cell>
          <cell r="O1478" t="str">
            <v>Tibet</v>
          </cell>
        </row>
        <row r="1479">
          <cell r="D1479" t="str">
            <v>N0011</v>
          </cell>
          <cell r="E1479" t="str">
            <v>OMMU0793</v>
          </cell>
          <cell r="F1479" t="str">
            <v>No</v>
          </cell>
          <cell r="G1479" t="str">
            <v>025070_7_Kumzar</v>
          </cell>
          <cell r="H1479" t="str">
            <v>Greenfield</v>
          </cell>
          <cell r="I1479">
            <v>12</v>
          </cell>
          <cell r="J1479" t="str">
            <v>Indoor</v>
          </cell>
          <cell r="K1479">
            <v>26.33786667</v>
          </cell>
          <cell r="L1479">
            <v>56.411633330000001</v>
          </cell>
          <cell r="M1479" t="str">
            <v>Musandam</v>
          </cell>
          <cell r="N1479" t="str">
            <v>KHASAB</v>
          </cell>
          <cell r="O1479" t="str">
            <v>Kumzar</v>
          </cell>
        </row>
        <row r="1480">
          <cell r="D1480" t="str">
            <v>N0058</v>
          </cell>
          <cell r="E1480" t="str">
            <v>OMMU2908</v>
          </cell>
          <cell r="F1480" t="str">
            <v>No</v>
          </cell>
          <cell r="G1480" t="str">
            <v>025120_12_FinePeak</v>
          </cell>
          <cell r="H1480" t="str">
            <v>Greenfield</v>
          </cell>
          <cell r="I1480">
            <v>76.75</v>
          </cell>
          <cell r="J1480" t="str">
            <v>Indoor</v>
          </cell>
          <cell r="K1480" t="str">
            <v>26.0999905</v>
          </cell>
          <cell r="L1480" t="str">
            <v>56.1755068</v>
          </cell>
          <cell r="M1480" t="str">
            <v>Musandam</v>
          </cell>
          <cell r="N1480" t="str">
            <v>KHASAB</v>
          </cell>
          <cell r="O1480" t="str">
            <v>Khasab</v>
          </cell>
        </row>
        <row r="1481">
          <cell r="D1481" t="str">
            <v>N0053</v>
          </cell>
          <cell r="E1481" t="str">
            <v>OMMU2967</v>
          </cell>
          <cell r="F1481" t="str">
            <v>No</v>
          </cell>
          <cell r="G1481" t="str">
            <v>025140_14_JabalHareem</v>
          </cell>
          <cell r="H1481" t="str">
            <v>Greenfield</v>
          </cell>
          <cell r="I1481">
            <v>15</v>
          </cell>
          <cell r="J1481" t="str">
            <v>Outdoor</v>
          </cell>
          <cell r="K1481" t="str">
            <v>25.9614324</v>
          </cell>
          <cell r="L1481" t="str">
            <v>56.2201353</v>
          </cell>
          <cell r="M1481" t="str">
            <v>Musandam</v>
          </cell>
          <cell r="N1481" t="str">
            <v>KHASAB</v>
          </cell>
          <cell r="O1481" t="str">
            <v>Khasab</v>
          </cell>
        </row>
        <row r="1482">
          <cell r="D1482" t="str">
            <v>N0402</v>
          </cell>
          <cell r="E1482" t="str">
            <v>OMMU0794</v>
          </cell>
          <cell r="F1482" t="str">
            <v>No</v>
          </cell>
          <cell r="G1482" t="str">
            <v>025190_19_KhasabRoad</v>
          </cell>
          <cell r="H1482" t="str">
            <v>Greenfield</v>
          </cell>
          <cell r="I1482">
            <v>65</v>
          </cell>
          <cell r="J1482" t="str">
            <v>Indoor</v>
          </cell>
          <cell r="K1482">
            <v>26.19528</v>
          </cell>
          <cell r="L1482">
            <v>56.196190000000001</v>
          </cell>
          <cell r="M1482" t="str">
            <v>Musandam</v>
          </cell>
          <cell r="N1482" t="str">
            <v>KHASAB</v>
          </cell>
          <cell r="O1482" t="str">
            <v>AlHarf Khasab</v>
          </cell>
        </row>
        <row r="1483">
          <cell r="D1483" t="str">
            <v>N0061</v>
          </cell>
          <cell r="E1483" t="str">
            <v>OMMU0090</v>
          </cell>
          <cell r="F1483" t="str">
            <v>No</v>
          </cell>
          <cell r="G1483" t="str">
            <v>025230_23_KhasapComp8Mini</v>
          </cell>
          <cell r="H1483" t="str">
            <v>Greenfield</v>
          </cell>
          <cell r="I1483">
            <v>30</v>
          </cell>
          <cell r="J1483" t="str">
            <v>Outdoor</v>
          </cell>
          <cell r="K1483">
            <v>26.239262</v>
          </cell>
          <cell r="L1483">
            <v>56.196513000000003</v>
          </cell>
          <cell r="M1483" t="str">
            <v>Musandam</v>
          </cell>
          <cell r="N1483" t="str">
            <v>KHASAB</v>
          </cell>
          <cell r="O1483" t="str">
            <v>AlHarf Khasab</v>
          </cell>
        </row>
        <row r="1484">
          <cell r="D1484" t="str">
            <v>N0034</v>
          </cell>
          <cell r="E1484" t="str">
            <v>OMMU2608</v>
          </cell>
          <cell r="F1484" t="str">
            <v>No</v>
          </cell>
          <cell r="G1484" t="str">
            <v>AL_Sharja_3G</v>
          </cell>
          <cell r="H1484" t="str">
            <v>Greenfield</v>
          </cell>
          <cell r="I1484">
            <v>20</v>
          </cell>
          <cell r="J1484" t="str">
            <v>Indoor</v>
          </cell>
          <cell r="K1484">
            <v>26.167300000000001</v>
          </cell>
          <cell r="L1484">
            <v>56.255099999999999</v>
          </cell>
          <cell r="M1484" t="str">
            <v>Musandam</v>
          </cell>
          <cell r="N1484" t="str">
            <v>KHASAB</v>
          </cell>
          <cell r="O1484" t="str">
            <v>Khasab</v>
          </cell>
        </row>
        <row r="1485">
          <cell r="D1485" t="str">
            <v>N0005</v>
          </cell>
          <cell r="E1485" t="str">
            <v>OMMU0795</v>
          </cell>
          <cell r="F1485" t="str">
            <v>Yes</v>
          </cell>
          <cell r="G1485" t="str">
            <v>Bukha_3G</v>
          </cell>
          <cell r="H1485" t="str">
            <v>Greenfield</v>
          </cell>
          <cell r="I1485">
            <v>30</v>
          </cell>
          <cell r="J1485" t="str">
            <v>Indoor</v>
          </cell>
          <cell r="K1485">
            <v>26.1417</v>
          </cell>
          <cell r="L1485">
            <v>56.143700000000003</v>
          </cell>
          <cell r="M1485" t="str">
            <v>Musandam</v>
          </cell>
          <cell r="N1485" t="str">
            <v>BUKHA</v>
          </cell>
          <cell r="O1485" t="str">
            <v>Bukha</v>
          </cell>
        </row>
        <row r="1486">
          <cell r="D1486" t="str">
            <v>N0004</v>
          </cell>
          <cell r="E1486" t="str">
            <v>OMMU0796</v>
          </cell>
          <cell r="F1486" t="str">
            <v>No</v>
          </cell>
          <cell r="G1486" t="str">
            <v>Ghumda_3G</v>
          </cell>
          <cell r="H1486" t="str">
            <v>Greenfield</v>
          </cell>
          <cell r="I1486">
            <v>30</v>
          </cell>
          <cell r="J1486" t="str">
            <v>Indoor</v>
          </cell>
          <cell r="K1486">
            <v>26.10491</v>
          </cell>
          <cell r="L1486">
            <v>56.137180000000001</v>
          </cell>
          <cell r="M1486" t="str">
            <v>Musandam</v>
          </cell>
          <cell r="N1486" t="str">
            <v>BUKHA</v>
          </cell>
          <cell r="O1486" t="str">
            <v>Ghumda</v>
          </cell>
        </row>
        <row r="1487">
          <cell r="D1487" t="str">
            <v>N0032</v>
          </cell>
          <cell r="E1487" t="str">
            <v>OMMU2270</v>
          </cell>
          <cell r="F1487" t="str">
            <v>No</v>
          </cell>
          <cell r="G1487" t="str">
            <v>HABEELA_3G</v>
          </cell>
          <cell r="H1487" t="str">
            <v>Greenfield</v>
          </cell>
          <cell r="I1487">
            <v>30</v>
          </cell>
          <cell r="J1487" t="str">
            <v>Indoor</v>
          </cell>
          <cell r="K1487">
            <v>26.125150000000001</v>
          </cell>
          <cell r="L1487">
            <v>56.257750000000001</v>
          </cell>
          <cell r="M1487" t="str">
            <v>Musandam</v>
          </cell>
          <cell r="N1487" t="str">
            <v>KHASAB</v>
          </cell>
          <cell r="O1487" t="str">
            <v>Khasab</v>
          </cell>
        </row>
        <row r="1488">
          <cell r="D1488" t="str">
            <v>N0010</v>
          </cell>
          <cell r="E1488" t="str">
            <v>OMMU0797</v>
          </cell>
          <cell r="F1488" t="str">
            <v>No</v>
          </cell>
          <cell r="G1488" t="str">
            <v>Harf_3G</v>
          </cell>
          <cell r="H1488" t="str">
            <v>Greenfield</v>
          </cell>
          <cell r="I1488">
            <v>16</v>
          </cell>
          <cell r="J1488" t="str">
            <v>Indoor</v>
          </cell>
          <cell r="K1488">
            <v>26.232980000000001</v>
          </cell>
          <cell r="L1488">
            <v>56.204920000000001</v>
          </cell>
          <cell r="M1488" t="str">
            <v>Musandam</v>
          </cell>
          <cell r="N1488" t="str">
            <v>KHASAB</v>
          </cell>
          <cell r="O1488" t="str">
            <v>Khasab</v>
          </cell>
        </row>
        <row r="1489">
          <cell r="D1489" t="str">
            <v>N0027</v>
          </cell>
          <cell r="E1489" t="str">
            <v>OMMU2918</v>
          </cell>
          <cell r="F1489" t="str">
            <v>No</v>
          </cell>
          <cell r="G1489" t="str">
            <v>JABAL_HARIM_3G</v>
          </cell>
          <cell r="H1489" t="str">
            <v>Greenfield</v>
          </cell>
          <cell r="I1489">
            <v>15</v>
          </cell>
          <cell r="J1489" t="str">
            <v>Indoor</v>
          </cell>
          <cell r="K1489" t="str">
            <v>25.9782191</v>
          </cell>
          <cell r="L1489" t="str">
            <v>56.2322927</v>
          </cell>
          <cell r="M1489" t="str">
            <v>Musandam</v>
          </cell>
          <cell r="N1489" t="str">
            <v>KHASAB</v>
          </cell>
          <cell r="O1489" t="str">
            <v>Khasab</v>
          </cell>
        </row>
        <row r="1490">
          <cell r="D1490" t="str">
            <v>N0028</v>
          </cell>
          <cell r="E1490" t="str">
            <v>OMMU0438</v>
          </cell>
          <cell r="F1490" t="str">
            <v>No</v>
          </cell>
          <cell r="G1490" t="str">
            <v>Khalidyah_3G</v>
          </cell>
          <cell r="H1490" t="str">
            <v>Greenfield</v>
          </cell>
          <cell r="I1490">
            <v>45</v>
          </cell>
          <cell r="J1490" t="str">
            <v>Indoor</v>
          </cell>
          <cell r="K1490">
            <v>26.044466</v>
          </cell>
          <cell r="L1490">
            <v>56.363489000000001</v>
          </cell>
          <cell r="M1490" t="str">
            <v>Musandam</v>
          </cell>
          <cell r="N1490" t="str">
            <v>KHASAB</v>
          </cell>
          <cell r="O1490" t="str">
            <v>Khasab</v>
          </cell>
        </row>
        <row r="1491">
          <cell r="D1491" t="str">
            <v>N0033</v>
          </cell>
          <cell r="E1491" t="str">
            <v>OMMU1895</v>
          </cell>
          <cell r="F1491" t="str">
            <v>No</v>
          </cell>
          <cell r="G1491" t="str">
            <v>Khasab_IND_3G</v>
          </cell>
          <cell r="H1491" t="str">
            <v>Greenfield</v>
          </cell>
          <cell r="I1491">
            <v>29</v>
          </cell>
          <cell r="J1491" t="str">
            <v>Indoor</v>
          </cell>
          <cell r="K1491">
            <v>26.15446</v>
          </cell>
          <cell r="L1491">
            <v>56.243093999999999</v>
          </cell>
          <cell r="M1491" t="str">
            <v>Musandam</v>
          </cell>
          <cell r="N1491" t="str">
            <v>KHASAB</v>
          </cell>
          <cell r="O1491" t="str">
            <v>Khasab</v>
          </cell>
        </row>
        <row r="1492">
          <cell r="D1492" t="str">
            <v>N0039</v>
          </cell>
          <cell r="E1492" t="str">
            <v>OMMU2271</v>
          </cell>
          <cell r="F1492" t="str">
            <v>No</v>
          </cell>
          <cell r="G1492" t="str">
            <v>Khasab_new_3G</v>
          </cell>
          <cell r="H1492" t="str">
            <v>Greenfield</v>
          </cell>
          <cell r="I1492">
            <v>20</v>
          </cell>
          <cell r="J1492" t="str">
            <v>Indoor</v>
          </cell>
          <cell r="K1492">
            <v>26.191140000000001</v>
          </cell>
          <cell r="L1492">
            <v>56.245629999999998</v>
          </cell>
          <cell r="M1492" t="str">
            <v>Musandam</v>
          </cell>
          <cell r="N1492" t="str">
            <v>KHASAB</v>
          </cell>
          <cell r="O1492" t="str">
            <v>Khasab</v>
          </cell>
        </row>
        <row r="1493">
          <cell r="D1493" t="str">
            <v>N0036</v>
          </cell>
          <cell r="E1493" t="str">
            <v>OMMU0798</v>
          </cell>
          <cell r="F1493" t="str">
            <v>No</v>
          </cell>
          <cell r="G1493" t="str">
            <v>Khasab_walioffice_3G</v>
          </cell>
          <cell r="H1493" t="str">
            <v>Greenfield</v>
          </cell>
          <cell r="I1493">
            <v>20</v>
          </cell>
          <cell r="J1493" t="str">
            <v>Indoor</v>
          </cell>
          <cell r="K1493">
            <v>26.178070000000002</v>
          </cell>
          <cell r="L1493">
            <v>56.248269999999998</v>
          </cell>
          <cell r="M1493" t="str">
            <v>Musandam</v>
          </cell>
          <cell r="N1493" t="str">
            <v>KHASAB</v>
          </cell>
          <cell r="O1493" t="str">
            <v>Khasab</v>
          </cell>
        </row>
        <row r="1494">
          <cell r="D1494" t="str">
            <v>N0038</v>
          </cell>
          <cell r="E1494" t="str">
            <v>OMMU2272</v>
          </cell>
          <cell r="F1494" t="str">
            <v>No</v>
          </cell>
          <cell r="G1494" t="str">
            <v>Khasab2_3G</v>
          </cell>
          <cell r="H1494" t="str">
            <v>Greenfield</v>
          </cell>
          <cell r="I1494">
            <v>20</v>
          </cell>
          <cell r="J1494" t="str">
            <v>Indoor</v>
          </cell>
          <cell r="K1494">
            <v>26.185033000000001</v>
          </cell>
          <cell r="L1494">
            <v>56.239888000000001</v>
          </cell>
          <cell r="M1494" t="str">
            <v>Musandam</v>
          </cell>
          <cell r="N1494" t="str">
            <v>KHASAB</v>
          </cell>
          <cell r="O1494" t="str">
            <v>Khasab</v>
          </cell>
        </row>
        <row r="1495">
          <cell r="D1495" t="str">
            <v>N0015</v>
          </cell>
          <cell r="E1495" t="str">
            <v>OMMU1518</v>
          </cell>
          <cell r="F1495" t="str">
            <v>No</v>
          </cell>
          <cell r="G1495" t="str">
            <v>Khasab4_3G</v>
          </cell>
          <cell r="H1495" t="str">
            <v>Greenfield</v>
          </cell>
          <cell r="I1495">
            <v>30</v>
          </cell>
          <cell r="J1495" t="str">
            <v>Indoor</v>
          </cell>
          <cell r="K1495">
            <v>26.127279999999999</v>
          </cell>
          <cell r="L1495">
            <v>56.132040000000003</v>
          </cell>
          <cell r="M1495" t="str">
            <v>Musandam</v>
          </cell>
          <cell r="N1495" t="str">
            <v>BUKHA</v>
          </cell>
          <cell r="O1495" t="str">
            <v>Bukha</v>
          </cell>
        </row>
        <row r="1496">
          <cell r="D1496" t="str">
            <v>N0037</v>
          </cell>
          <cell r="E1496" t="str">
            <v>OMMU2609</v>
          </cell>
          <cell r="F1496" t="str">
            <v>No</v>
          </cell>
          <cell r="G1496" t="str">
            <v>KHASABBANK_3G</v>
          </cell>
          <cell r="H1496" t="str">
            <v>Rooftop</v>
          </cell>
          <cell r="I1496">
            <v>5</v>
          </cell>
          <cell r="J1496" t="str">
            <v>Indoor</v>
          </cell>
          <cell r="K1496">
            <v>26.184180000000001</v>
          </cell>
          <cell r="L1496">
            <v>56.247974999999997</v>
          </cell>
          <cell r="M1496" t="str">
            <v>Musandam</v>
          </cell>
          <cell r="N1496" t="str">
            <v>KHASAB</v>
          </cell>
          <cell r="O1496" t="str">
            <v>Khasab</v>
          </cell>
        </row>
        <row r="1497">
          <cell r="D1497" t="str">
            <v>N0001</v>
          </cell>
          <cell r="E1497" t="str">
            <v>OMMU1161</v>
          </cell>
          <cell r="F1497" t="str">
            <v>Yes</v>
          </cell>
          <cell r="G1497" t="str">
            <v>KhasabEarthStation_3G</v>
          </cell>
          <cell r="H1497" t="str">
            <v>Greenfield</v>
          </cell>
          <cell r="I1497">
            <v>19.5</v>
          </cell>
          <cell r="J1497" t="str">
            <v>Indoor</v>
          </cell>
          <cell r="K1497">
            <v>26.157783330000001</v>
          </cell>
          <cell r="L1497">
            <v>56.233199999999997</v>
          </cell>
          <cell r="M1497" t="str">
            <v>Musandam</v>
          </cell>
          <cell r="N1497" t="str">
            <v>KHASAB</v>
          </cell>
          <cell r="O1497" t="str">
            <v>Khasab</v>
          </cell>
        </row>
        <row r="1498">
          <cell r="D1498" t="str">
            <v>N0035</v>
          </cell>
          <cell r="E1498" t="str">
            <v>OMMU0799</v>
          </cell>
          <cell r="F1498" t="str">
            <v>No</v>
          </cell>
          <cell r="G1498" t="str">
            <v>KhasabOmantel_3G</v>
          </cell>
          <cell r="H1498" t="str">
            <v>Greenfield</v>
          </cell>
          <cell r="I1498">
            <v>20</v>
          </cell>
          <cell r="J1498" t="str">
            <v>Indoor</v>
          </cell>
          <cell r="K1498">
            <v>26.170531</v>
          </cell>
          <cell r="L1498">
            <v>56.247058000000003</v>
          </cell>
          <cell r="M1498" t="str">
            <v>Musandam</v>
          </cell>
          <cell r="N1498" t="str">
            <v>KHASAB</v>
          </cell>
          <cell r="O1498" t="str">
            <v>Khasab</v>
          </cell>
        </row>
        <row r="1499">
          <cell r="D1499" t="str">
            <v>N0041</v>
          </cell>
          <cell r="E1499" t="str">
            <v>OMMU1519</v>
          </cell>
          <cell r="F1499" t="str">
            <v>No</v>
          </cell>
          <cell r="G1499" t="str">
            <v>KhasabPort_3G</v>
          </cell>
          <cell r="H1499" t="str">
            <v>Rooftop</v>
          </cell>
          <cell r="I1499">
            <v>4</v>
          </cell>
          <cell r="J1499" t="str">
            <v>Indoor</v>
          </cell>
          <cell r="K1499">
            <v>26.199508000000002</v>
          </cell>
          <cell r="L1499">
            <v>56.2444305</v>
          </cell>
          <cell r="M1499" t="str">
            <v>Musandam</v>
          </cell>
          <cell r="N1499" t="str">
            <v>KHASAB</v>
          </cell>
          <cell r="O1499" t="str">
            <v>Khasab</v>
          </cell>
        </row>
        <row r="1500">
          <cell r="D1500" t="str">
            <v>N0031</v>
          </cell>
          <cell r="E1500" t="str">
            <v>OMMU2610</v>
          </cell>
          <cell r="F1500" t="str">
            <v>No</v>
          </cell>
          <cell r="G1500" t="str">
            <v>KhorNajd_3G</v>
          </cell>
          <cell r="H1500" t="str">
            <v>Greenfield</v>
          </cell>
          <cell r="I1500">
            <v>40.270000000000003</v>
          </cell>
          <cell r="J1500" t="str">
            <v>Indoor</v>
          </cell>
          <cell r="K1500">
            <v>26.091874000000001</v>
          </cell>
          <cell r="L1500">
            <v>56.325029000000001</v>
          </cell>
          <cell r="M1500" t="str">
            <v>Musandam</v>
          </cell>
          <cell r="N1500" t="str">
            <v>KHASAB</v>
          </cell>
          <cell r="O1500" t="str">
            <v>Khasab</v>
          </cell>
        </row>
        <row r="1501">
          <cell r="D1501" t="str">
            <v>N0456</v>
          </cell>
          <cell r="E1501" t="str">
            <v>OMMU2611</v>
          </cell>
          <cell r="F1501" t="str">
            <v>No</v>
          </cell>
          <cell r="G1501" t="str">
            <v>KUMZAR_3G</v>
          </cell>
          <cell r="H1501" t="str">
            <v>Rooftop</v>
          </cell>
          <cell r="I1501">
            <v>5</v>
          </cell>
          <cell r="J1501" t="str">
            <v>Indoor</v>
          </cell>
          <cell r="K1501">
            <v>26.338329999999999</v>
          </cell>
          <cell r="L1501">
            <v>56.410969999999999</v>
          </cell>
          <cell r="M1501" t="str">
            <v>Musandam</v>
          </cell>
          <cell r="N1501" t="str">
            <v>KHASAB</v>
          </cell>
          <cell r="O1501" t="str">
            <v>Khasab</v>
          </cell>
        </row>
        <row r="1502">
          <cell r="D1502" t="str">
            <v>N0008</v>
          </cell>
          <cell r="E1502" t="str">
            <v>OMMU0439</v>
          </cell>
          <cell r="F1502" t="str">
            <v>No</v>
          </cell>
          <cell r="G1502" t="str">
            <v>Lima_3G</v>
          </cell>
          <cell r="H1502" t="str">
            <v>Greenfield</v>
          </cell>
          <cell r="I1502">
            <v>35</v>
          </cell>
          <cell r="J1502" t="str">
            <v>Indoor</v>
          </cell>
          <cell r="K1502">
            <v>25.95505</v>
          </cell>
          <cell r="L1502">
            <v>56.404000000000003</v>
          </cell>
          <cell r="M1502" t="str">
            <v>Musandam</v>
          </cell>
          <cell r="N1502" t="str">
            <v>KHASAB</v>
          </cell>
          <cell r="O1502" t="str">
            <v>Lima</v>
          </cell>
        </row>
        <row r="1503">
          <cell r="D1503" t="str">
            <v>N0026</v>
          </cell>
          <cell r="E1503" t="str">
            <v>OMMU1520</v>
          </cell>
          <cell r="F1503" t="str">
            <v>No</v>
          </cell>
          <cell r="G1503" t="str">
            <v>Lima2_3G</v>
          </cell>
          <cell r="H1503" t="str">
            <v>Greenfield</v>
          </cell>
          <cell r="I1503">
            <v>40</v>
          </cell>
          <cell r="J1503" t="str">
            <v>Indoor</v>
          </cell>
          <cell r="K1503">
            <v>25.936810000000001</v>
          </cell>
          <cell r="L1503">
            <v>56.430570000000003</v>
          </cell>
          <cell r="M1503" t="str">
            <v>Musandam</v>
          </cell>
          <cell r="N1503" t="str">
            <v>KHASAB</v>
          </cell>
          <cell r="O1503" t="str">
            <v>Lima</v>
          </cell>
        </row>
        <row r="1504">
          <cell r="D1504" t="str">
            <v>N0404</v>
          </cell>
          <cell r="E1504" t="str">
            <v>OMMU2273</v>
          </cell>
          <cell r="F1504" t="str">
            <v>No</v>
          </cell>
          <cell r="G1504" t="str">
            <v>Mansal_3G</v>
          </cell>
          <cell r="H1504" t="str">
            <v>Greenfield</v>
          </cell>
          <cell r="I1504">
            <v>16</v>
          </cell>
          <cell r="J1504" t="str">
            <v>Outdoor</v>
          </cell>
          <cell r="K1504">
            <v>26.092434999999998</v>
          </cell>
          <cell r="L1504">
            <v>56.365394000000002</v>
          </cell>
          <cell r="M1504" t="str">
            <v>Musandam</v>
          </cell>
          <cell r="N1504" t="str">
            <v>KHASAB</v>
          </cell>
          <cell r="O1504" t="str">
            <v>Khasab</v>
          </cell>
        </row>
        <row r="1505">
          <cell r="D1505" t="str">
            <v>N0410</v>
          </cell>
          <cell r="E1505" t="str">
            <v>OMMU0800</v>
          </cell>
          <cell r="F1505" t="str">
            <v>No</v>
          </cell>
          <cell r="G1505" t="str">
            <v>OM_USO_145_SALHAD CAMB</v>
          </cell>
          <cell r="H1505" t="str">
            <v>Greenfield</v>
          </cell>
          <cell r="I1505">
            <v>35</v>
          </cell>
          <cell r="J1505" t="str">
            <v>Outdoor</v>
          </cell>
          <cell r="K1505">
            <v>25.851199999999999</v>
          </cell>
          <cell r="L1505">
            <v>56.217700000000001</v>
          </cell>
          <cell r="M1505" t="str">
            <v>Musandam</v>
          </cell>
          <cell r="N1505" t="str">
            <v>KHASAB</v>
          </cell>
          <cell r="O1505" t="str">
            <v>Khasab</v>
          </cell>
        </row>
        <row r="1506">
          <cell r="D1506" t="str">
            <v>N0009</v>
          </cell>
          <cell r="E1506" t="str">
            <v>OMMU1162</v>
          </cell>
          <cell r="F1506" t="str">
            <v>No</v>
          </cell>
          <cell r="G1506" t="str">
            <v>Qida_3G</v>
          </cell>
          <cell r="H1506" t="str">
            <v>Greenfield</v>
          </cell>
          <cell r="I1506">
            <v>20</v>
          </cell>
          <cell r="J1506" t="str">
            <v>Indoor</v>
          </cell>
          <cell r="K1506">
            <v>26.196128900000001</v>
          </cell>
          <cell r="L1506">
            <v>56.220672200000003</v>
          </cell>
          <cell r="M1506" t="str">
            <v>Musandam</v>
          </cell>
          <cell r="N1506" t="str">
            <v>KHASAB</v>
          </cell>
          <cell r="O1506" t="str">
            <v>Khasab</v>
          </cell>
        </row>
        <row r="1507">
          <cell r="D1507" t="str">
            <v>N0042</v>
          </cell>
          <cell r="E1507" t="str">
            <v>OMMU1896</v>
          </cell>
          <cell r="F1507" t="str">
            <v>No</v>
          </cell>
          <cell r="G1507" t="str">
            <v>QidaHill_3G</v>
          </cell>
          <cell r="H1507" t="str">
            <v>Rooftop</v>
          </cell>
          <cell r="I1507">
            <v>6</v>
          </cell>
          <cell r="J1507" t="str">
            <v>Indoor</v>
          </cell>
          <cell r="K1507">
            <v>26.2134</v>
          </cell>
          <cell r="L1507">
            <v>56.233029999999999</v>
          </cell>
          <cell r="M1507" t="str">
            <v>Musandam</v>
          </cell>
          <cell r="N1507" t="str">
            <v>KHASAB</v>
          </cell>
          <cell r="O1507" t="str">
            <v>Khasab</v>
          </cell>
        </row>
        <row r="1508">
          <cell r="D1508" t="str">
            <v>N0029</v>
          </cell>
          <cell r="E1508" t="str">
            <v>OMMU0091</v>
          </cell>
          <cell r="F1508" t="str">
            <v>No</v>
          </cell>
          <cell r="G1508" t="str">
            <v>RepKhorNaj_3G</v>
          </cell>
          <cell r="H1508" t="str">
            <v>Greenfield</v>
          </cell>
          <cell r="I1508">
            <v>45</v>
          </cell>
          <cell r="J1508" t="str">
            <v>Indoor</v>
          </cell>
          <cell r="K1508">
            <v>26.062106400000001</v>
          </cell>
          <cell r="L1508">
            <v>56.323491199999999</v>
          </cell>
          <cell r="M1508" t="str">
            <v>Musandam</v>
          </cell>
          <cell r="N1508" t="str">
            <v>KHASAB</v>
          </cell>
          <cell r="O1508" t="str">
            <v>Khasab</v>
          </cell>
        </row>
        <row r="1509">
          <cell r="D1509" t="str">
            <v>N0013</v>
          </cell>
          <cell r="E1509" t="str">
            <v>OMMU0441</v>
          </cell>
          <cell r="F1509" t="str">
            <v>No</v>
          </cell>
          <cell r="G1509" t="str">
            <v>TibatPort_3G</v>
          </cell>
          <cell r="H1509" t="str">
            <v>Greenfield</v>
          </cell>
          <cell r="I1509">
            <v>15</v>
          </cell>
          <cell r="J1509" t="str">
            <v>Indoor</v>
          </cell>
          <cell r="K1509">
            <v>26.055158330000001</v>
          </cell>
          <cell r="L1509">
            <v>56.086688799999997</v>
          </cell>
          <cell r="M1509" t="str">
            <v>Musandam</v>
          </cell>
          <cell r="N1509" t="str">
            <v>BUKHA</v>
          </cell>
          <cell r="O1509" t="str">
            <v>Tibet</v>
          </cell>
        </row>
        <row r="1510">
          <cell r="D1510" t="str">
            <v>N0003</v>
          </cell>
          <cell r="E1510" t="str">
            <v>OMMU0801</v>
          </cell>
          <cell r="F1510" t="str">
            <v>No</v>
          </cell>
          <cell r="G1510" t="str">
            <v>Tibet_3G</v>
          </cell>
          <cell r="H1510" t="str">
            <v>Greenfield</v>
          </cell>
          <cell r="I1510">
            <v>20</v>
          </cell>
          <cell r="J1510" t="str">
            <v>Indoor</v>
          </cell>
          <cell r="K1510">
            <v>26.079913999999999</v>
          </cell>
          <cell r="L1510">
            <v>56.100977999999998</v>
          </cell>
          <cell r="M1510" t="str">
            <v>Musandam</v>
          </cell>
          <cell r="N1510" t="str">
            <v>BUKHA</v>
          </cell>
          <cell r="O1510" t="str">
            <v>Tibet</v>
          </cell>
        </row>
        <row r="1511">
          <cell r="D1511" t="str">
            <v>B0455</v>
          </cell>
          <cell r="E1511" t="str">
            <v>OMBN2275</v>
          </cell>
          <cell r="F1511" t="str">
            <v>No</v>
          </cell>
          <cell r="G1511" t="str">
            <v>027030_3_GoldenMicro</v>
          </cell>
          <cell r="H1511" t="str">
            <v>Rooftop</v>
          </cell>
          <cell r="I1511">
            <v>6</v>
          </cell>
          <cell r="J1511" t="str">
            <v>Outdoor</v>
          </cell>
          <cell r="K1511">
            <v>24.351443</v>
          </cell>
          <cell r="L1511">
            <v>56.732351000000001</v>
          </cell>
          <cell r="M1511" t="str">
            <v>AL BATINAH NORTH</v>
          </cell>
          <cell r="N1511" t="str">
            <v>SOHAR</v>
          </cell>
          <cell r="O1511" t="str">
            <v>Sohar</v>
          </cell>
        </row>
        <row r="1512">
          <cell r="D1512" t="str">
            <v>B0459</v>
          </cell>
          <cell r="E1512" t="str">
            <v>OMBN0811</v>
          </cell>
          <cell r="F1512" t="str">
            <v>No</v>
          </cell>
          <cell r="G1512" t="str">
            <v>027320_32_WadiHotel</v>
          </cell>
          <cell r="H1512" t="str">
            <v>Rooftop</v>
          </cell>
          <cell r="I1512">
            <v>6</v>
          </cell>
          <cell r="J1512" t="str">
            <v>Outdoor</v>
          </cell>
          <cell r="K1512">
            <v>24.391416670000002</v>
          </cell>
          <cell r="L1512">
            <v>56.692333329999997</v>
          </cell>
          <cell r="M1512" t="str">
            <v>AL BATINAH NORTH</v>
          </cell>
          <cell r="N1512" t="str">
            <v>SOHAR</v>
          </cell>
          <cell r="O1512" t="str">
            <v>Sohar</v>
          </cell>
        </row>
        <row r="1513">
          <cell r="D1513" t="str">
            <v>B0457</v>
          </cell>
          <cell r="E1513" t="str">
            <v>OMBN1168</v>
          </cell>
          <cell r="F1513" t="str">
            <v>No</v>
          </cell>
          <cell r="G1513" t="str">
            <v>029530_39_WaliOffice</v>
          </cell>
          <cell r="H1513" t="str">
            <v>Rooftop</v>
          </cell>
          <cell r="I1513">
            <v>6</v>
          </cell>
          <cell r="J1513" t="str">
            <v>Outdoor</v>
          </cell>
          <cell r="K1513">
            <v>24.362763999999999</v>
          </cell>
          <cell r="L1513">
            <v>56.750264000000001</v>
          </cell>
          <cell r="M1513" t="str">
            <v>AL BATINAH NORTH</v>
          </cell>
          <cell r="N1513" t="str">
            <v>SOHAR</v>
          </cell>
          <cell r="O1513" t="str">
            <v>Sohar</v>
          </cell>
        </row>
        <row r="1514">
          <cell r="D1514" t="str">
            <v>B0106</v>
          </cell>
          <cell r="E1514" t="str">
            <v>OMBN2630</v>
          </cell>
          <cell r="F1514" t="str">
            <v>No</v>
          </cell>
          <cell r="G1514" t="str">
            <v>AFIEFA_3G</v>
          </cell>
          <cell r="H1514" t="str">
            <v>Greenfield</v>
          </cell>
          <cell r="I1514">
            <v>30</v>
          </cell>
          <cell r="J1514" t="str">
            <v>Indoor</v>
          </cell>
          <cell r="K1514">
            <v>24.428517796540564</v>
          </cell>
          <cell r="L1514">
            <v>56.685240523049998</v>
          </cell>
          <cell r="M1514" t="str">
            <v>AL BATINAH NORTH</v>
          </cell>
          <cell r="N1514" t="str">
            <v>SOHAR</v>
          </cell>
          <cell r="O1514" t="str">
            <v>Sohar</v>
          </cell>
        </row>
        <row r="1515">
          <cell r="D1515" t="str">
            <v>B0251</v>
          </cell>
          <cell r="E1515" t="str">
            <v>OMBN2288</v>
          </cell>
          <cell r="F1515" t="str">
            <v>No</v>
          </cell>
          <cell r="G1515" t="str">
            <v>AlWaqaibah_3G</v>
          </cell>
          <cell r="H1515" t="str">
            <v>Greenfield</v>
          </cell>
          <cell r="I1515">
            <v>30</v>
          </cell>
          <cell r="J1515" t="str">
            <v>Indoor</v>
          </cell>
          <cell r="K1515">
            <v>24.34413</v>
          </cell>
          <cell r="L1515">
            <v>56.707880000000003</v>
          </cell>
          <cell r="M1515" t="str">
            <v>AL BATINAH NORTH</v>
          </cell>
          <cell r="N1515" t="str">
            <v>SOHAR</v>
          </cell>
          <cell r="O1515" t="str">
            <v>Sohar</v>
          </cell>
        </row>
        <row r="1516">
          <cell r="D1516" t="str">
            <v>B0490</v>
          </cell>
          <cell r="E1516" t="str">
            <v>OMBN0812</v>
          </cell>
          <cell r="F1516" t="str">
            <v>No</v>
          </cell>
          <cell r="G1516" t="str">
            <v>Faj Al Ghaf_(OM_USO_35)</v>
          </cell>
          <cell r="H1516" t="str">
            <v>Greenfield</v>
          </cell>
          <cell r="I1516">
            <v>20</v>
          </cell>
          <cell r="J1516" t="str">
            <v>Indoor</v>
          </cell>
          <cell r="K1516">
            <v>24.159738999999998</v>
          </cell>
          <cell r="L1516">
            <v>56.487541</v>
          </cell>
          <cell r="M1516" t="str">
            <v>AL BATINAH NORTH</v>
          </cell>
          <cell r="N1516" t="str">
            <v>SOHAR</v>
          </cell>
          <cell r="O1516" t="str">
            <v>Sohar</v>
          </cell>
        </row>
        <row r="1517">
          <cell r="D1517" t="str">
            <v>B0277</v>
          </cell>
          <cell r="E1517" t="str">
            <v>OMBN1169</v>
          </cell>
          <cell r="F1517" t="str">
            <v>No</v>
          </cell>
          <cell r="G1517" t="str">
            <v>FALAJ_AL_OUHI_3G@FALAJ_AL_OUHI_GU</v>
          </cell>
          <cell r="H1517" t="str">
            <v>Greenfield</v>
          </cell>
          <cell r="I1517">
            <v>30</v>
          </cell>
          <cell r="J1517" t="str">
            <v>Indoor</v>
          </cell>
          <cell r="K1517">
            <v>24.405532999999998</v>
          </cell>
          <cell r="L1517">
            <v>56.669086999999998</v>
          </cell>
          <cell r="M1517" t="str">
            <v>AL BATINAH NORTH</v>
          </cell>
          <cell r="N1517" t="str">
            <v>SOHAR</v>
          </cell>
          <cell r="O1517" t="str">
            <v>Sohar</v>
          </cell>
        </row>
        <row r="1518">
          <cell r="D1518" t="str">
            <v>B0273</v>
          </cell>
          <cell r="E1518" t="str">
            <v>OMBN1538</v>
          </cell>
          <cell r="F1518" t="str">
            <v>No</v>
          </cell>
          <cell r="G1518" t="str">
            <v>FALAJ_ALOUHI_2_3G@FALAJ_ALOUHI_2_GU</v>
          </cell>
          <cell r="H1518" t="str">
            <v>Greenfield</v>
          </cell>
          <cell r="I1518">
            <v>30</v>
          </cell>
          <cell r="J1518" t="str">
            <v>Indoor</v>
          </cell>
          <cell r="K1518">
            <v>24.385200000000001</v>
          </cell>
          <cell r="L1518">
            <v>56.644480000000001</v>
          </cell>
          <cell r="M1518" t="str">
            <v>AL BATINAH NORTH</v>
          </cell>
          <cell r="N1518" t="str">
            <v>SOHAR</v>
          </cell>
          <cell r="O1518" t="str">
            <v>Sohar</v>
          </cell>
        </row>
        <row r="1519">
          <cell r="D1519" t="str">
            <v>B0261</v>
          </cell>
          <cell r="E1519" t="str">
            <v>OMBN0461</v>
          </cell>
          <cell r="F1519" t="str">
            <v>No</v>
          </cell>
          <cell r="G1519" t="str">
            <v>HILA_ASABARH_3G</v>
          </cell>
          <cell r="H1519" t="str">
            <v>Greenfield</v>
          </cell>
          <cell r="I1519">
            <v>30</v>
          </cell>
          <cell r="J1519" t="str">
            <v>Indoor</v>
          </cell>
          <cell r="K1519">
            <v>24.356393732436885</v>
          </cell>
          <cell r="L1519">
            <v>56.754811760094036</v>
          </cell>
          <cell r="M1519" t="str">
            <v>AL BATINAH NORTH</v>
          </cell>
          <cell r="N1519" t="str">
            <v>SOHAR</v>
          </cell>
          <cell r="O1519" t="str">
            <v>Sohar</v>
          </cell>
        </row>
        <row r="1520">
          <cell r="D1520" t="str">
            <v>B0267</v>
          </cell>
          <cell r="E1520" t="str">
            <v>OMBN1911</v>
          </cell>
          <cell r="F1520" t="str">
            <v>No</v>
          </cell>
          <cell r="G1520" t="str">
            <v>HUGRA_3G</v>
          </cell>
          <cell r="H1520" t="str">
            <v>Greenfield</v>
          </cell>
          <cell r="I1520">
            <v>30</v>
          </cell>
          <cell r="J1520" t="str">
            <v>Indoor</v>
          </cell>
          <cell r="K1520">
            <v>24.372</v>
          </cell>
          <cell r="L1520">
            <v>56.738779999999998</v>
          </cell>
          <cell r="M1520" t="str">
            <v>AL BATINAH NORTH</v>
          </cell>
          <cell r="N1520" t="str">
            <v>SOHAR</v>
          </cell>
          <cell r="O1520" t="str">
            <v>Sohar</v>
          </cell>
        </row>
        <row r="1521">
          <cell r="D1521" t="str">
            <v>B0271</v>
          </cell>
          <cell r="E1521" t="str">
            <v>OMBN1170</v>
          </cell>
          <cell r="F1521" t="str">
            <v>No</v>
          </cell>
          <cell r="G1521" t="str">
            <v>KARWAN_3G</v>
          </cell>
          <cell r="H1521" t="str">
            <v>Greenfield</v>
          </cell>
          <cell r="I1521">
            <v>30</v>
          </cell>
          <cell r="J1521" t="str">
            <v>Indoor</v>
          </cell>
          <cell r="K1521">
            <v>24.383763401917658</v>
          </cell>
          <cell r="L1521">
            <v>56.734441631307519</v>
          </cell>
          <cell r="M1521" t="str">
            <v>AL BATINAH NORTH</v>
          </cell>
          <cell r="N1521" t="str">
            <v>SOHAR</v>
          </cell>
          <cell r="O1521" t="str">
            <v>Sohar</v>
          </cell>
        </row>
        <row r="1522">
          <cell r="D1522" t="str">
            <v>B0264</v>
          </cell>
          <cell r="E1522" t="str">
            <v>OMBN2289</v>
          </cell>
          <cell r="F1522" t="str">
            <v>No</v>
          </cell>
          <cell r="G1522" t="str">
            <v>SafeerMarket_3G</v>
          </cell>
          <cell r="H1522" t="str">
            <v>Rooftop</v>
          </cell>
          <cell r="I1522">
            <v>6</v>
          </cell>
          <cell r="J1522" t="str">
            <v>Indoor</v>
          </cell>
          <cell r="K1522">
            <v>24.361875999999999</v>
          </cell>
          <cell r="L1522">
            <v>56.711748</v>
          </cell>
          <cell r="M1522" t="str">
            <v>AL BATINAH NORTH</v>
          </cell>
          <cell r="N1522" t="str">
            <v>SOHAR</v>
          </cell>
          <cell r="O1522" t="str">
            <v>Sohar</v>
          </cell>
        </row>
        <row r="1523">
          <cell r="D1523" t="str">
            <v>B0263</v>
          </cell>
          <cell r="E1523" t="str">
            <v>OMBN1172</v>
          </cell>
          <cell r="F1523" t="str">
            <v>No</v>
          </cell>
          <cell r="G1523" t="str">
            <v>Sohar_Centre_3G</v>
          </cell>
          <cell r="H1523" t="str">
            <v>Greenfield</v>
          </cell>
          <cell r="I1523">
            <v>30</v>
          </cell>
          <cell r="J1523" t="str">
            <v>Indoor</v>
          </cell>
          <cell r="K1523">
            <v>24.35737</v>
          </cell>
          <cell r="L1523">
            <v>56.728459000000001</v>
          </cell>
          <cell r="M1523" t="str">
            <v>AL BATINAH NORTH</v>
          </cell>
          <cell r="N1523" t="str">
            <v>SOHAR</v>
          </cell>
          <cell r="O1523" t="str">
            <v>Sohar</v>
          </cell>
        </row>
        <row r="1524">
          <cell r="D1524" t="str">
            <v>B0236</v>
          </cell>
          <cell r="E1524" t="str">
            <v>OMBN1539</v>
          </cell>
          <cell r="F1524" t="str">
            <v>No</v>
          </cell>
          <cell r="G1524" t="str">
            <v>Sohar_Hospital_3G</v>
          </cell>
          <cell r="H1524" t="str">
            <v>Greenfield</v>
          </cell>
          <cell r="I1524">
            <v>30</v>
          </cell>
          <cell r="J1524" t="str">
            <v>Indoor</v>
          </cell>
          <cell r="K1524">
            <v>24.320947</v>
          </cell>
          <cell r="L1524">
            <v>56.675006000000003</v>
          </cell>
          <cell r="M1524" t="str">
            <v>AL BATINAH NORTH</v>
          </cell>
          <cell r="N1524" t="str">
            <v>SOHAR</v>
          </cell>
          <cell r="O1524" t="str">
            <v>Sohar</v>
          </cell>
        </row>
        <row r="1525">
          <cell r="D1525" t="str">
            <v>B0278</v>
          </cell>
          <cell r="E1525" t="str">
            <v>OMBN0462</v>
          </cell>
          <cell r="F1525" t="str">
            <v>No</v>
          </cell>
          <cell r="G1525" t="str">
            <v>SOHAR_HOTEL_3G</v>
          </cell>
          <cell r="H1525" t="str">
            <v>Greenfield</v>
          </cell>
          <cell r="I1525">
            <v>30</v>
          </cell>
          <cell r="J1525" t="str">
            <v>Indoor</v>
          </cell>
          <cell r="K1525">
            <v>24.40625</v>
          </cell>
          <cell r="L1525">
            <v>56.71725</v>
          </cell>
          <cell r="M1525" t="str">
            <v>AL BATINAH NORTH</v>
          </cell>
          <cell r="N1525" t="str">
            <v>SOHAR</v>
          </cell>
          <cell r="O1525" t="str">
            <v>Sohar</v>
          </cell>
        </row>
        <row r="1526">
          <cell r="D1526" t="str">
            <v>B0266</v>
          </cell>
          <cell r="E1526" t="str">
            <v>OMBN0104</v>
          </cell>
          <cell r="F1526" t="str">
            <v>No</v>
          </cell>
          <cell r="G1526" t="str">
            <v>SOHAR_SOUQ_3G</v>
          </cell>
          <cell r="H1526" t="str">
            <v>Rooftop</v>
          </cell>
          <cell r="I1526">
            <v>6</v>
          </cell>
          <cell r="J1526" t="str">
            <v>Indoor</v>
          </cell>
          <cell r="K1526">
            <v>24.365755</v>
          </cell>
          <cell r="L1526">
            <v>56.746893</v>
          </cell>
          <cell r="M1526" t="str">
            <v>AL BATINAH NORTH</v>
          </cell>
          <cell r="N1526" t="str">
            <v>SOHAR</v>
          </cell>
          <cell r="O1526" t="str">
            <v>Sohar</v>
          </cell>
        </row>
        <row r="1527">
          <cell r="D1527" t="str">
            <v>B0243</v>
          </cell>
          <cell r="E1527" t="str">
            <v>OMBN0105</v>
          </cell>
          <cell r="F1527" t="str">
            <v>No</v>
          </cell>
          <cell r="G1527" t="str">
            <v>SOHAR_SOUTH_2_3G</v>
          </cell>
          <cell r="H1527" t="str">
            <v>Rooftop</v>
          </cell>
          <cell r="I1527">
            <v>6</v>
          </cell>
          <cell r="J1527" t="str">
            <v>Outdoor</v>
          </cell>
          <cell r="K1527">
            <v>24.33267</v>
          </cell>
          <cell r="L1527">
            <v>56.726149999999997</v>
          </cell>
          <cell r="M1527" t="str">
            <v>AL BATINAH NORTH</v>
          </cell>
          <cell r="N1527" t="str">
            <v>SOHAR</v>
          </cell>
          <cell r="O1527" t="str">
            <v>Sohar</v>
          </cell>
        </row>
        <row r="1528">
          <cell r="D1528" t="str">
            <v>B0247</v>
          </cell>
          <cell r="E1528" t="str">
            <v>OMBN0106</v>
          </cell>
          <cell r="F1528" t="str">
            <v>No</v>
          </cell>
          <cell r="G1528" t="str">
            <v>Sohar6_3G</v>
          </cell>
          <cell r="H1528" t="str">
            <v>Greenfield</v>
          </cell>
          <cell r="I1528">
            <v>30</v>
          </cell>
          <cell r="J1528" t="str">
            <v>Indoor</v>
          </cell>
          <cell r="K1528">
            <v>24.339220000000001</v>
          </cell>
          <cell r="L1528">
            <v>56.719105999999996</v>
          </cell>
          <cell r="M1528" t="str">
            <v>AL BATINAH NORTH</v>
          </cell>
          <cell r="N1528" t="str">
            <v>SOHAR</v>
          </cell>
          <cell r="O1528" t="str">
            <v>Sohar</v>
          </cell>
        </row>
        <row r="1529">
          <cell r="D1529" t="str">
            <v>B0249</v>
          </cell>
          <cell r="E1529" t="str">
            <v>OMBN0463</v>
          </cell>
          <cell r="F1529" t="str">
            <v>No</v>
          </cell>
          <cell r="G1529" t="str">
            <v>SoharIndustrial_3G</v>
          </cell>
          <cell r="H1529" t="str">
            <v>Greenfield</v>
          </cell>
          <cell r="I1529">
            <v>20</v>
          </cell>
          <cell r="J1529" t="str">
            <v>Indoor</v>
          </cell>
          <cell r="K1529">
            <v>24.341200000000001</v>
          </cell>
          <cell r="L1529">
            <v>56.691299999999998</v>
          </cell>
          <cell r="M1529" t="str">
            <v>AL BATINAH NORTH</v>
          </cell>
          <cell r="N1529" t="str">
            <v>SOHAR</v>
          </cell>
          <cell r="O1529" t="str">
            <v>Sohar</v>
          </cell>
        </row>
        <row r="1530">
          <cell r="D1530" t="str">
            <v>B0265</v>
          </cell>
          <cell r="E1530" t="str">
            <v>OMBN0464</v>
          </cell>
          <cell r="F1530" t="str">
            <v>No</v>
          </cell>
          <cell r="G1530" t="str">
            <v>TAREEF_2_3G</v>
          </cell>
          <cell r="H1530" t="str">
            <v>Greenfield</v>
          </cell>
          <cell r="I1530">
            <v>29.5</v>
          </cell>
          <cell r="J1530" t="str">
            <v>Indoor</v>
          </cell>
          <cell r="K1530">
            <v>24.363510000000002</v>
          </cell>
          <cell r="L1530">
            <v>56.715809999999998</v>
          </cell>
          <cell r="M1530" t="str">
            <v>AL BATINAH NORTH</v>
          </cell>
          <cell r="N1530" t="str">
            <v>SOHAR</v>
          </cell>
          <cell r="O1530" t="str">
            <v>Sohar</v>
          </cell>
        </row>
        <row r="1531">
          <cell r="D1531" t="str">
            <v>B0269</v>
          </cell>
          <cell r="E1531" t="str">
            <v>OMBN1540</v>
          </cell>
          <cell r="F1531" t="str">
            <v>No</v>
          </cell>
          <cell r="G1531" t="str">
            <v>TAREEF_3_3G</v>
          </cell>
          <cell r="H1531" t="str">
            <v>Greenfield</v>
          </cell>
          <cell r="I1531">
            <v>29</v>
          </cell>
          <cell r="J1531" t="str">
            <v>Indoor</v>
          </cell>
          <cell r="K1531">
            <v>24.375239000000001</v>
          </cell>
          <cell r="L1531">
            <v>56.711011999999997</v>
          </cell>
          <cell r="M1531" t="str">
            <v>AL BATINAH NORTH</v>
          </cell>
          <cell r="N1531" t="str">
            <v>SOHAR</v>
          </cell>
          <cell r="O1531" t="str">
            <v>Sohar</v>
          </cell>
        </row>
        <row r="1532">
          <cell r="D1532" t="str">
            <v>B0270</v>
          </cell>
          <cell r="E1532" t="str">
            <v>OMBN2632</v>
          </cell>
          <cell r="F1532" t="str">
            <v>No</v>
          </cell>
          <cell r="G1532" t="str">
            <v>TAREEF_3G</v>
          </cell>
          <cell r="H1532" t="str">
            <v>Greenfield</v>
          </cell>
          <cell r="I1532">
            <v>30</v>
          </cell>
          <cell r="J1532" t="str">
            <v>Indoor</v>
          </cell>
          <cell r="K1532">
            <v>24.381342870000001</v>
          </cell>
          <cell r="L1532">
            <v>56.70615153</v>
          </cell>
          <cell r="M1532" t="str">
            <v>AL BATINAH NORTH</v>
          </cell>
          <cell r="N1532" t="str">
            <v>SOHAR</v>
          </cell>
          <cell r="O1532" t="str">
            <v>Sohar</v>
          </cell>
        </row>
        <row r="1533">
          <cell r="D1533" t="str">
            <v>T0174</v>
          </cell>
          <cell r="E1533" t="str">
            <v>OMBS2290</v>
          </cell>
          <cell r="F1533" t="str">
            <v>No</v>
          </cell>
          <cell r="G1533" t="str">
            <v>Thawarah_3G</v>
          </cell>
          <cell r="H1533" t="str">
            <v>Greenfield</v>
          </cell>
          <cell r="I1533">
            <v>17.7</v>
          </cell>
          <cell r="J1533" t="str">
            <v>Indoor</v>
          </cell>
          <cell r="K1533">
            <v>23.396799999999999</v>
          </cell>
          <cell r="L1533">
            <v>57.831049999999998</v>
          </cell>
          <cell r="M1533" t="str">
            <v>AL BATINAH SOUTH</v>
          </cell>
          <cell r="N1533" t="str">
            <v>NAKHAL</v>
          </cell>
          <cell r="O1533" t="str">
            <v>Nakhal</v>
          </cell>
        </row>
        <row r="1534">
          <cell r="D1534" t="str">
            <v>B0224</v>
          </cell>
          <cell r="E1534" t="str">
            <v>OMBN2633</v>
          </cell>
          <cell r="F1534" t="str">
            <v>No</v>
          </cell>
          <cell r="G1534" t="str">
            <v>WADI_AL_AQAQ_3G</v>
          </cell>
          <cell r="H1534" t="str">
            <v>Greenfield</v>
          </cell>
          <cell r="I1534">
            <v>31</v>
          </cell>
          <cell r="J1534" t="str">
            <v>Indoor</v>
          </cell>
          <cell r="K1534">
            <v>24.198499999999999</v>
          </cell>
          <cell r="L1534">
            <v>56.474310000000003</v>
          </cell>
          <cell r="M1534" t="str">
            <v>AL BATINAH NORTH</v>
          </cell>
          <cell r="N1534" t="str">
            <v>SOHAR</v>
          </cell>
          <cell r="O1534" t="str">
            <v>Sohar</v>
          </cell>
        </row>
        <row r="1535">
          <cell r="D1535" t="str">
            <v>B0482</v>
          </cell>
          <cell r="E1535" t="str">
            <v>OMBN2634</v>
          </cell>
          <cell r="F1535" t="str">
            <v>No</v>
          </cell>
          <cell r="G1535" t="str">
            <v>Yanbu_OM_USO_36</v>
          </cell>
          <cell r="H1535" t="str">
            <v>Greenfield</v>
          </cell>
          <cell r="I1535">
            <v>20</v>
          </cell>
          <cell r="J1535" t="str">
            <v>Outdoor</v>
          </cell>
          <cell r="K1535">
            <v>24.235976000000001</v>
          </cell>
          <cell r="L1535">
            <v>56.552506999999999</v>
          </cell>
          <cell r="M1535" t="str">
            <v>AL BATINAH NORTH</v>
          </cell>
          <cell r="N1535" t="str">
            <v>SOHAR</v>
          </cell>
          <cell r="O1535" t="str">
            <v>Sohar</v>
          </cell>
        </row>
        <row r="1536">
          <cell r="D1536" t="str">
            <v>B0276</v>
          </cell>
          <cell r="E1536" t="str">
            <v>OMBN0814</v>
          </cell>
          <cell r="F1536" t="str">
            <v>No</v>
          </cell>
          <cell r="G1536" t="str">
            <v>ZAFRAN_2_3G</v>
          </cell>
          <cell r="H1536" t="str">
            <v>Greenfield</v>
          </cell>
          <cell r="I1536">
            <v>30</v>
          </cell>
          <cell r="J1536" t="str">
            <v>Indoor</v>
          </cell>
          <cell r="K1536">
            <v>24.396426371041777</v>
          </cell>
          <cell r="L1536">
            <v>56.695826106987568</v>
          </cell>
          <cell r="M1536" t="str">
            <v>AL BATINAH NORTH</v>
          </cell>
          <cell r="N1536" t="str">
            <v>SOHAR</v>
          </cell>
          <cell r="O1536" t="str">
            <v>Sohar</v>
          </cell>
        </row>
        <row r="1537">
          <cell r="D1537" t="str">
            <v>B0282</v>
          </cell>
          <cell r="E1537" t="str">
            <v>OMBN2635</v>
          </cell>
          <cell r="F1537" t="str">
            <v>No</v>
          </cell>
          <cell r="G1537" t="str">
            <v>ZAFRAN_3G</v>
          </cell>
          <cell r="H1537" t="str">
            <v>Greenfield</v>
          </cell>
          <cell r="I1537">
            <v>30</v>
          </cell>
          <cell r="J1537" t="str">
            <v>Indoor</v>
          </cell>
          <cell r="K1537">
            <v>24.411840000000002</v>
          </cell>
          <cell r="L1537">
            <v>56.706719999999997</v>
          </cell>
          <cell r="M1537" t="str">
            <v>AL BATINAH NORTH</v>
          </cell>
          <cell r="N1537" t="str">
            <v>SOHAR</v>
          </cell>
          <cell r="O1537" t="str">
            <v>Sohar</v>
          </cell>
        </row>
        <row r="1538">
          <cell r="D1538" t="str">
            <v>D0173</v>
          </cell>
          <cell r="E1538" t="str">
            <v>OMJA1541</v>
          </cell>
          <cell r="F1538" t="str">
            <v>No</v>
          </cell>
          <cell r="G1538" t="str">
            <v>330733_AUQADEEN3</v>
          </cell>
          <cell r="H1538" t="str">
            <v>Greenfield</v>
          </cell>
          <cell r="I1538">
            <v>40</v>
          </cell>
          <cell r="J1538" t="str">
            <v>Indoor</v>
          </cell>
          <cell r="K1538">
            <v>17.02807</v>
          </cell>
          <cell r="L1538">
            <v>54.007750000000001</v>
          </cell>
          <cell r="M1538" t="str">
            <v>DHOFAR</v>
          </cell>
          <cell r="N1538" t="str">
            <v>SALALAH</v>
          </cell>
          <cell r="O1538" t="str">
            <v>Salalah</v>
          </cell>
        </row>
        <row r="1539">
          <cell r="D1539" t="str">
            <v>D0182</v>
          </cell>
          <cell r="E1539" t="str">
            <v>OMJA0465</v>
          </cell>
          <cell r="F1539" t="str">
            <v>No</v>
          </cell>
          <cell r="G1539" t="str">
            <v>330743_AUQADEEN4</v>
          </cell>
          <cell r="H1539" t="str">
            <v>Rooftop</v>
          </cell>
          <cell r="I1539">
            <v>6</v>
          </cell>
          <cell r="J1539" t="str">
            <v>Indoor</v>
          </cell>
          <cell r="K1539">
            <v>17.03988</v>
          </cell>
          <cell r="L1539">
            <v>54.021439999999998</v>
          </cell>
          <cell r="M1539" t="str">
            <v>DHOFAR</v>
          </cell>
          <cell r="N1539" t="str">
            <v>SALALAH</v>
          </cell>
          <cell r="O1539" t="str">
            <v>Salalah</v>
          </cell>
        </row>
        <row r="1540">
          <cell r="D1540" t="str">
            <v>D0195</v>
          </cell>
          <cell r="E1540" t="str">
            <v>OMJA0107</v>
          </cell>
          <cell r="F1540" t="str">
            <v>No</v>
          </cell>
          <cell r="G1540" t="str">
            <v>330753_AUQADEEN5</v>
          </cell>
          <cell r="H1540" t="str">
            <v>Greenfield</v>
          </cell>
          <cell r="I1540">
            <v>40</v>
          </cell>
          <cell r="J1540" t="str">
            <v>Indoor</v>
          </cell>
          <cell r="K1540">
            <v>17.046880000000002</v>
          </cell>
          <cell r="L1540">
            <v>54.036290000000001</v>
          </cell>
          <cell r="M1540" t="str">
            <v>DHOFAR</v>
          </cell>
          <cell r="N1540" t="str">
            <v>SALALAH</v>
          </cell>
          <cell r="O1540" t="str">
            <v>Salalah</v>
          </cell>
        </row>
        <row r="1541">
          <cell r="D1541" t="str">
            <v>D0091</v>
          </cell>
          <cell r="E1541" t="str">
            <v>OMJA0466</v>
          </cell>
          <cell r="F1541" t="str">
            <v>No</v>
          </cell>
          <cell r="G1541" t="str">
            <v>330913_SULTAN_QABOOS_RD_3G</v>
          </cell>
          <cell r="H1541" t="str">
            <v>Rooftop</v>
          </cell>
          <cell r="I1541">
            <v>6</v>
          </cell>
          <cell r="J1541" t="str">
            <v>Indoor</v>
          </cell>
          <cell r="K1541">
            <v>17.004270000000002</v>
          </cell>
          <cell r="L1541">
            <v>54.064360000000001</v>
          </cell>
          <cell r="M1541" t="str">
            <v>DHOFAR</v>
          </cell>
          <cell r="N1541" t="str">
            <v>SALALAH</v>
          </cell>
          <cell r="O1541" t="str">
            <v>Salalah</v>
          </cell>
        </row>
        <row r="1542">
          <cell r="D1542" t="str">
            <v>D0209</v>
          </cell>
          <cell r="E1542" t="str">
            <v>OMJA2643</v>
          </cell>
          <cell r="F1542" t="str">
            <v>No</v>
          </cell>
          <cell r="G1542" t="str">
            <v>331193_YETTIN_VILLAGE</v>
          </cell>
          <cell r="H1542" t="str">
            <v>Rooftop</v>
          </cell>
          <cell r="I1542">
            <v>3</v>
          </cell>
          <cell r="J1542" t="str">
            <v>Indoor</v>
          </cell>
          <cell r="K1542">
            <v>17.0595</v>
          </cell>
          <cell r="L1542">
            <v>54.037329999999997</v>
          </cell>
          <cell r="M1542" t="str">
            <v>DHOFAR</v>
          </cell>
          <cell r="N1542" t="str">
            <v>SALALAH</v>
          </cell>
          <cell r="O1542" t="str">
            <v>Yittin</v>
          </cell>
        </row>
        <row r="1543">
          <cell r="D1543" t="str">
            <v>D0077</v>
          </cell>
          <cell r="E1543" t="str">
            <v>OMJA0479</v>
          </cell>
          <cell r="F1543" t="str">
            <v>No</v>
          </cell>
          <cell r="G1543" t="str">
            <v>337663_SSC</v>
          </cell>
          <cell r="H1543" t="str">
            <v>Greenfield</v>
          </cell>
          <cell r="I1543">
            <v>25</v>
          </cell>
          <cell r="J1543" t="str">
            <v>Indoor</v>
          </cell>
          <cell r="K1543">
            <v>16.990729999999999</v>
          </cell>
          <cell r="L1543">
            <v>54.024209999999997</v>
          </cell>
          <cell r="M1543" t="str">
            <v>DHOFAR</v>
          </cell>
          <cell r="N1543" t="str">
            <v>SALALAH</v>
          </cell>
          <cell r="O1543" t="str">
            <v>Salalah</v>
          </cell>
        </row>
        <row r="1544">
          <cell r="D1544" t="str">
            <v>D0097</v>
          </cell>
          <cell r="E1544" t="str">
            <v>OMJA0833</v>
          </cell>
          <cell r="F1544" t="str">
            <v>No</v>
          </cell>
          <cell r="G1544" t="str">
            <v>338263_AUQAD_SHABIAH</v>
          </cell>
          <cell r="H1544" t="str">
            <v>Rooftop</v>
          </cell>
          <cell r="I1544">
            <v>6</v>
          </cell>
          <cell r="J1544" t="str">
            <v>Indoor</v>
          </cell>
          <cell r="K1544">
            <v>17.00854</v>
          </cell>
          <cell r="L1544">
            <v>54.021419999999999</v>
          </cell>
          <cell r="M1544" t="str">
            <v>DHOFAR</v>
          </cell>
          <cell r="N1544" t="str">
            <v>SALALAH</v>
          </cell>
          <cell r="O1544" t="str">
            <v>Salalah</v>
          </cell>
        </row>
        <row r="1545">
          <cell r="D1545" t="str">
            <v>D0068</v>
          </cell>
          <cell r="E1545" t="str">
            <v>OMJA2645</v>
          </cell>
          <cell r="F1545" t="str">
            <v>No</v>
          </cell>
          <cell r="G1545" t="str">
            <v>338363_SALALAH_PORT_MONOPOLE</v>
          </cell>
          <cell r="H1545" t="str">
            <v>Greenfield</v>
          </cell>
          <cell r="I1545">
            <v>25</v>
          </cell>
          <cell r="J1545" t="str">
            <v>Indoor</v>
          </cell>
          <cell r="K1545">
            <v>16.937049999999999</v>
          </cell>
          <cell r="L1545">
            <v>54.008400000000002</v>
          </cell>
          <cell r="M1545" t="str">
            <v>DHOFAR</v>
          </cell>
          <cell r="N1545" t="str">
            <v>SALALAH</v>
          </cell>
          <cell r="O1545" t="str">
            <v>Raysut</v>
          </cell>
        </row>
        <row r="1546">
          <cell r="D1546" t="str">
            <v>D0164</v>
          </cell>
          <cell r="E1546" t="str">
            <v>OMJA2646</v>
          </cell>
          <cell r="F1546" t="str">
            <v>No</v>
          </cell>
          <cell r="G1546" t="str">
            <v>338373_AQUADEEDN_NORTH3</v>
          </cell>
          <cell r="H1546" t="str">
            <v>Greenfield</v>
          </cell>
          <cell r="I1546">
            <v>25.3</v>
          </cell>
          <cell r="J1546" t="str">
            <v>Indoor</v>
          </cell>
          <cell r="K1546">
            <v>17.022776</v>
          </cell>
          <cell r="L1546">
            <v>54.025207999999999</v>
          </cell>
          <cell r="M1546" t="str">
            <v>DHOFAR</v>
          </cell>
          <cell r="N1546" t="str">
            <v>SALALAH</v>
          </cell>
          <cell r="O1546" t="str">
            <v>Salalah</v>
          </cell>
        </row>
        <row r="1547">
          <cell r="D1547" t="str">
            <v>D0076</v>
          </cell>
          <cell r="E1547" t="str">
            <v>OMJA2302</v>
          </cell>
          <cell r="F1547" t="str">
            <v>No</v>
          </cell>
          <cell r="G1547" t="str">
            <v>338643_HILTONN</v>
          </cell>
          <cell r="H1547" t="str">
            <v>Rooftop</v>
          </cell>
          <cell r="I1547">
            <v>6</v>
          </cell>
          <cell r="J1547" t="str">
            <v>Indoor</v>
          </cell>
          <cell r="K1547">
            <v>16.9816</v>
          </cell>
          <cell r="L1547">
            <v>54.015599999999999</v>
          </cell>
          <cell r="M1547" t="str">
            <v>DHOFAR</v>
          </cell>
          <cell r="N1547" t="str">
            <v>SALALAH</v>
          </cell>
          <cell r="O1547" t="str">
            <v>Salalah</v>
          </cell>
        </row>
        <row r="1548">
          <cell r="D1548" t="str">
            <v>D0083</v>
          </cell>
          <cell r="E1548" t="str">
            <v>OMJA0121</v>
          </cell>
          <cell r="F1548" t="str">
            <v>No</v>
          </cell>
          <cell r="G1548" t="str">
            <v>338983_AUQAD_WUSTA</v>
          </cell>
          <cell r="H1548" t="str">
            <v>Rooftop</v>
          </cell>
          <cell r="I1548">
            <v>6</v>
          </cell>
          <cell r="J1548" t="str">
            <v>Indoor</v>
          </cell>
          <cell r="K1548">
            <v>17.001529999999999</v>
          </cell>
          <cell r="L1548">
            <v>54.040300000000002</v>
          </cell>
          <cell r="M1548" t="str">
            <v>DHOFAR</v>
          </cell>
          <cell r="N1548" t="str">
            <v>SALALAH</v>
          </cell>
          <cell r="O1548" t="str">
            <v>Salalah</v>
          </cell>
        </row>
        <row r="1549">
          <cell r="D1549" t="str">
            <v>D0064</v>
          </cell>
          <cell r="E1549" t="str">
            <v>OMJA0834</v>
          </cell>
          <cell r="F1549" t="str">
            <v>No</v>
          </cell>
          <cell r="G1549" t="str">
            <v>339003_MUGSAYL</v>
          </cell>
          <cell r="H1549" t="str">
            <v>Greenfield</v>
          </cell>
          <cell r="I1549">
            <v>18</v>
          </cell>
          <cell r="J1549" t="str">
            <v>Indoor</v>
          </cell>
          <cell r="K1549">
            <v>16.88503</v>
          </cell>
          <cell r="L1549">
            <v>53.78622</v>
          </cell>
          <cell r="M1549" t="str">
            <v>DHOFAR</v>
          </cell>
          <cell r="N1549" t="str">
            <v>SALALAH</v>
          </cell>
          <cell r="O1549" t="str">
            <v>Mugsayl</v>
          </cell>
        </row>
        <row r="1550">
          <cell r="D1550" t="str">
            <v>D0048</v>
          </cell>
          <cell r="E1550" t="str">
            <v>OMJA0122</v>
          </cell>
          <cell r="F1550" t="str">
            <v>No</v>
          </cell>
          <cell r="G1550" t="str">
            <v>339033_SHAHB_ASAIB</v>
          </cell>
          <cell r="H1550" t="str">
            <v>Greenfield</v>
          </cell>
          <cell r="I1550">
            <v>48</v>
          </cell>
          <cell r="J1550" t="str">
            <v>Indoor</v>
          </cell>
          <cell r="K1550">
            <v>16.821300000000001</v>
          </cell>
          <cell r="L1550">
            <v>53.469279999999998</v>
          </cell>
          <cell r="M1550" t="str">
            <v>DHOFAR</v>
          </cell>
          <cell r="N1550" t="str">
            <v>RAKHYUT</v>
          </cell>
          <cell r="O1550" t="str">
            <v>Arift</v>
          </cell>
        </row>
        <row r="1551">
          <cell r="D1551" t="str">
            <v>D0044</v>
          </cell>
          <cell r="E1551" t="str">
            <v>OMJA0835</v>
          </cell>
          <cell r="F1551" t="str">
            <v>No</v>
          </cell>
          <cell r="G1551" t="str">
            <v>339043_RAKHYUT</v>
          </cell>
          <cell r="H1551" t="str">
            <v>Greenfield</v>
          </cell>
          <cell r="I1551">
            <v>30</v>
          </cell>
          <cell r="J1551" t="str">
            <v>Indoor</v>
          </cell>
          <cell r="K1551">
            <v>16.75001</v>
          </cell>
          <cell r="L1551">
            <v>53.425800000000002</v>
          </cell>
          <cell r="M1551" t="str">
            <v>DHOFAR</v>
          </cell>
          <cell r="N1551" t="str">
            <v>RAKHYUT</v>
          </cell>
          <cell r="O1551" t="str">
            <v>Rakhyut</v>
          </cell>
        </row>
        <row r="1552">
          <cell r="D1552" t="str">
            <v>D0050</v>
          </cell>
          <cell r="E1552" t="str">
            <v>OMJA1932</v>
          </cell>
          <cell r="F1552" t="str">
            <v>No</v>
          </cell>
          <cell r="G1552" t="str">
            <v>339053_ARDEET</v>
          </cell>
          <cell r="H1552" t="str">
            <v>Greenfield</v>
          </cell>
          <cell r="I1552">
            <v>43</v>
          </cell>
          <cell r="J1552" t="str">
            <v>Indoor</v>
          </cell>
          <cell r="K1552">
            <v>16.835899999999999</v>
          </cell>
          <cell r="L1552">
            <v>53.367789999999999</v>
          </cell>
          <cell r="M1552" t="str">
            <v>DHOFAR</v>
          </cell>
          <cell r="N1552" t="str">
            <v>RAKHYUT</v>
          </cell>
          <cell r="O1552" t="str">
            <v>Rakhyut</v>
          </cell>
        </row>
        <row r="1553">
          <cell r="D1553" t="str">
            <v>D0023</v>
          </cell>
          <cell r="E1553" t="str">
            <v>OMJA2647</v>
          </cell>
          <cell r="F1553" t="str">
            <v>No</v>
          </cell>
          <cell r="G1553" t="str">
            <v>339063_HAFOOF</v>
          </cell>
          <cell r="H1553" t="str">
            <v>Greenfield</v>
          </cell>
          <cell r="I1553">
            <v>48</v>
          </cell>
          <cell r="J1553" t="str">
            <v>Indoor</v>
          </cell>
          <cell r="K1553">
            <v>16.711549999999999</v>
          </cell>
          <cell r="L1553">
            <v>53.212899999999998</v>
          </cell>
          <cell r="M1553" t="str">
            <v>DHOFAR</v>
          </cell>
          <cell r="N1553" t="str">
            <v>DALKUT</v>
          </cell>
          <cell r="O1553" t="str">
            <v>Dalkut</v>
          </cell>
        </row>
        <row r="1554">
          <cell r="D1554" t="str">
            <v>D0021</v>
          </cell>
          <cell r="E1554" t="str">
            <v>OMJA0480</v>
          </cell>
          <cell r="F1554" t="str">
            <v>No</v>
          </cell>
          <cell r="G1554" t="str">
            <v>339073_DALKUT</v>
          </cell>
          <cell r="H1554" t="str">
            <v>Greenfield</v>
          </cell>
          <cell r="I1554">
            <v>37</v>
          </cell>
          <cell r="J1554" t="str">
            <v>Indoor</v>
          </cell>
          <cell r="K1554">
            <v>16.702169999999999</v>
          </cell>
          <cell r="L1554">
            <v>53.234090000000002</v>
          </cell>
          <cell r="M1554" t="str">
            <v>DHOFAR</v>
          </cell>
          <cell r="N1554" t="str">
            <v>DALKUT</v>
          </cell>
          <cell r="O1554" t="str">
            <v>Dalkut</v>
          </cell>
        </row>
        <row r="1555">
          <cell r="D1555" t="str">
            <v>D0020</v>
          </cell>
          <cell r="E1555" t="str">
            <v>OMJA1182</v>
          </cell>
          <cell r="F1555" t="str">
            <v>No</v>
          </cell>
          <cell r="G1555" t="str">
            <v>339103_DEEM</v>
          </cell>
          <cell r="H1555" t="str">
            <v>Greenfield</v>
          </cell>
          <cell r="I1555">
            <v>30</v>
          </cell>
          <cell r="J1555" t="str">
            <v>Indoor</v>
          </cell>
          <cell r="K1555">
            <v>16.680235</v>
          </cell>
          <cell r="L1555">
            <v>53.118578999999997</v>
          </cell>
          <cell r="M1555" t="str">
            <v>DHOFAR</v>
          </cell>
          <cell r="N1555" t="str">
            <v>DALKUT</v>
          </cell>
          <cell r="O1555" t="str">
            <v>Sarfayt</v>
          </cell>
        </row>
        <row r="1556">
          <cell r="D1556" t="str">
            <v>D0075</v>
          </cell>
          <cell r="E1556" t="str">
            <v>OMJA1933</v>
          </cell>
          <cell r="F1556" t="str">
            <v>No</v>
          </cell>
          <cell r="G1556" t="str">
            <v>339113_FLOUR_MILL</v>
          </cell>
          <cell r="H1556" t="str">
            <v>Rooftop</v>
          </cell>
          <cell r="I1556">
            <v>6</v>
          </cell>
          <cell r="J1556" t="str">
            <v>Indoor</v>
          </cell>
          <cell r="K1556">
            <v>16.965599999999998</v>
          </cell>
          <cell r="L1556">
            <v>53.986899999999999</v>
          </cell>
          <cell r="M1556" t="str">
            <v>DHOFAR</v>
          </cell>
          <cell r="N1556" t="str">
            <v>SALALAH</v>
          </cell>
          <cell r="O1556" t="str">
            <v>Raysut</v>
          </cell>
        </row>
        <row r="1557">
          <cell r="D1557" t="str">
            <v>D0069</v>
          </cell>
          <cell r="E1557" t="str">
            <v>OMJA0123</v>
          </cell>
          <cell r="F1557" t="str">
            <v>No</v>
          </cell>
          <cell r="G1557" t="str">
            <v>339123_RAYSUT</v>
          </cell>
          <cell r="H1557" t="str">
            <v>Greenfield</v>
          </cell>
          <cell r="I1557">
            <v>40</v>
          </cell>
          <cell r="J1557" t="str">
            <v>Indoor</v>
          </cell>
          <cell r="K1557">
            <v>16.938389999999998</v>
          </cell>
          <cell r="L1557">
            <v>53.97925</v>
          </cell>
          <cell r="M1557" t="str">
            <v>DHOFAR</v>
          </cell>
          <cell r="N1557" t="str">
            <v>SALALAH</v>
          </cell>
          <cell r="O1557" t="str">
            <v>Raysut</v>
          </cell>
        </row>
        <row r="1558">
          <cell r="D1558" t="str">
            <v>D0002</v>
          </cell>
          <cell r="E1558" t="str">
            <v>OMJA1558</v>
          </cell>
          <cell r="F1558" t="str">
            <v>Yes</v>
          </cell>
          <cell r="G1558" t="str">
            <v>339143_SALALAH3</v>
          </cell>
          <cell r="H1558" t="str">
            <v>Greenfield</v>
          </cell>
          <cell r="I1558">
            <v>40.22</v>
          </cell>
          <cell r="J1558" t="str">
            <v>Indoor</v>
          </cell>
          <cell r="K1558">
            <v>17.00057</v>
          </cell>
          <cell r="L1558">
            <v>54.03313</v>
          </cell>
          <cell r="M1558" t="str">
            <v>DHOFAR</v>
          </cell>
          <cell r="N1558" t="str">
            <v>SALALAH</v>
          </cell>
          <cell r="O1558" t="str">
            <v>Salalah</v>
          </cell>
        </row>
        <row r="1559">
          <cell r="D1559" t="str">
            <v>D0130</v>
          </cell>
          <cell r="E1559" t="str">
            <v>OMJA1934</v>
          </cell>
          <cell r="F1559" t="str">
            <v>No</v>
          </cell>
          <cell r="G1559" t="str">
            <v>339153_AQUADEEDN_NORTH</v>
          </cell>
          <cell r="H1559" t="str">
            <v>Greenfield</v>
          </cell>
          <cell r="I1559">
            <v>30</v>
          </cell>
          <cell r="J1559" t="str">
            <v>Indoor</v>
          </cell>
          <cell r="K1559">
            <v>17.017659999999999</v>
          </cell>
          <cell r="L1559">
            <v>54.019680000000001</v>
          </cell>
          <cell r="M1559" t="str">
            <v>DHOFAR</v>
          </cell>
          <cell r="N1559" t="str">
            <v>SALALAH</v>
          </cell>
          <cell r="O1559" t="str">
            <v>Salalah</v>
          </cell>
        </row>
        <row r="1560">
          <cell r="D1560" t="str">
            <v>D0088</v>
          </cell>
          <cell r="E1560" t="str">
            <v>OMJA2648</v>
          </cell>
          <cell r="F1560" t="str">
            <v>No</v>
          </cell>
          <cell r="G1560" t="str">
            <v>339163_AUQADEEN_WADI</v>
          </cell>
          <cell r="H1560" t="str">
            <v>Rooftop</v>
          </cell>
          <cell r="I1560">
            <v>9</v>
          </cell>
          <cell r="J1560" t="str">
            <v>Indoor</v>
          </cell>
          <cell r="K1560">
            <v>17.005299999999998</v>
          </cell>
          <cell r="L1560">
            <v>54.0167</v>
          </cell>
          <cell r="M1560" t="str">
            <v>DHOFAR</v>
          </cell>
          <cell r="N1560" t="str">
            <v>SALALAH</v>
          </cell>
          <cell r="O1560" t="str">
            <v>Salalah</v>
          </cell>
        </row>
        <row r="1561">
          <cell r="D1561" t="str">
            <v>D0111</v>
          </cell>
          <cell r="E1561" t="str">
            <v>OMJA1183</v>
          </cell>
          <cell r="F1561" t="str">
            <v>No</v>
          </cell>
          <cell r="G1561" t="str">
            <v>339173_MHD_ROVER</v>
          </cell>
          <cell r="H1561" t="str">
            <v>Rooftop</v>
          </cell>
          <cell r="I1561">
            <v>9</v>
          </cell>
          <cell r="J1561" t="str">
            <v>Indoor</v>
          </cell>
          <cell r="K1561">
            <v>17.012609999999999</v>
          </cell>
          <cell r="L1561">
            <v>54.04739</v>
          </cell>
          <cell r="M1561" t="str">
            <v>DHOFAR</v>
          </cell>
          <cell r="N1561" t="str">
            <v>SALALAH</v>
          </cell>
          <cell r="O1561" t="str">
            <v>Salalah</v>
          </cell>
        </row>
        <row r="1562">
          <cell r="D1562" t="str">
            <v>D0066</v>
          </cell>
          <cell r="E1562" t="str">
            <v>OMJA2304</v>
          </cell>
          <cell r="F1562" t="str">
            <v>No</v>
          </cell>
          <cell r="G1562" t="str">
            <v>339193_SALALAH_PORT</v>
          </cell>
          <cell r="H1562" t="str">
            <v>Greenfield</v>
          </cell>
          <cell r="I1562">
            <v>30</v>
          </cell>
          <cell r="J1562" t="str">
            <v>Indoor</v>
          </cell>
          <cell r="K1562">
            <v>16.931736000000001</v>
          </cell>
          <cell r="L1562">
            <v>54.003898</v>
          </cell>
          <cell r="M1562" t="str">
            <v>DHOFAR</v>
          </cell>
          <cell r="N1562" t="str">
            <v>SALALAH</v>
          </cell>
          <cell r="O1562" t="str">
            <v>Raysut</v>
          </cell>
        </row>
        <row r="1563">
          <cell r="D1563" t="str">
            <v>D0099</v>
          </cell>
          <cell r="E1563" t="str">
            <v>OMJA1935</v>
          </cell>
          <cell r="F1563" t="str">
            <v>No</v>
          </cell>
          <cell r="G1563" t="str">
            <v>339203_AUQADEEN_WEST1</v>
          </cell>
          <cell r="H1563" t="str">
            <v>Rooftop</v>
          </cell>
          <cell r="I1563">
            <v>6</v>
          </cell>
          <cell r="J1563" t="str">
            <v>Indoor</v>
          </cell>
          <cell r="K1563">
            <v>17.008900000000001</v>
          </cell>
          <cell r="L1563">
            <v>54.007199999999997</v>
          </cell>
          <cell r="M1563" t="str">
            <v>DHOFAR</v>
          </cell>
          <cell r="N1563" t="str">
            <v>SALALAH</v>
          </cell>
          <cell r="O1563" t="str">
            <v>Salalah</v>
          </cell>
        </row>
        <row r="1564">
          <cell r="D1564" t="str">
            <v>D0159</v>
          </cell>
          <cell r="E1564" t="str">
            <v>OMJA2305</v>
          </cell>
          <cell r="F1564" t="str">
            <v>No</v>
          </cell>
          <cell r="G1564" t="str">
            <v>339213_GTO_STORE</v>
          </cell>
          <cell r="H1564" t="str">
            <v>Greenfield</v>
          </cell>
          <cell r="I1564">
            <v>25</v>
          </cell>
          <cell r="J1564" t="str">
            <v>Indoor</v>
          </cell>
          <cell r="K1564">
            <v>17.022459999999999</v>
          </cell>
          <cell r="L1564">
            <v>54.054290000000002</v>
          </cell>
          <cell r="M1564" t="str">
            <v>DHOFAR</v>
          </cell>
          <cell r="N1564" t="str">
            <v>SALALAH</v>
          </cell>
          <cell r="O1564" t="str">
            <v>Salalah</v>
          </cell>
        </row>
        <row r="1565">
          <cell r="D1565" t="str">
            <v>D0095</v>
          </cell>
          <cell r="E1565" t="str">
            <v>OMJA1184</v>
          </cell>
          <cell r="F1565" t="str">
            <v>No</v>
          </cell>
          <cell r="G1565" t="str">
            <v>339223_DGCOMM</v>
          </cell>
          <cell r="H1565" t="str">
            <v>Rooftop</v>
          </cell>
          <cell r="I1565">
            <v>6</v>
          </cell>
          <cell r="J1565" t="str">
            <v>Indoor</v>
          </cell>
          <cell r="K1565">
            <v>17.006869999999999</v>
          </cell>
          <cell r="L1565">
            <v>54.058169999999997</v>
          </cell>
          <cell r="M1565" t="str">
            <v>DHOFAR</v>
          </cell>
          <cell r="N1565" t="str">
            <v>SALALAH</v>
          </cell>
          <cell r="O1565" t="str">
            <v>Salalah</v>
          </cell>
        </row>
        <row r="1566">
          <cell r="D1566" t="str">
            <v>D0139</v>
          </cell>
          <cell r="E1566" t="str">
            <v>OMJA1185</v>
          </cell>
          <cell r="F1566" t="str">
            <v>No</v>
          </cell>
          <cell r="G1566" t="str">
            <v>339233_INDUSTRIAL_AREA</v>
          </cell>
          <cell r="H1566" t="str">
            <v>Rooftop</v>
          </cell>
          <cell r="I1566">
            <v>6.3</v>
          </cell>
          <cell r="J1566" t="str">
            <v>Indoor</v>
          </cell>
          <cell r="K1566">
            <v>17.01878</v>
          </cell>
          <cell r="L1566">
            <v>54.047440000000002</v>
          </cell>
          <cell r="M1566" t="str">
            <v>DHOFAR</v>
          </cell>
          <cell r="N1566" t="str">
            <v>SALALAH</v>
          </cell>
          <cell r="O1566" t="str">
            <v>Salalah</v>
          </cell>
        </row>
        <row r="1567">
          <cell r="D1567" t="str">
            <v>D0087</v>
          </cell>
          <cell r="E1567" t="str">
            <v>OMJA2649</v>
          </cell>
          <cell r="F1567" t="str">
            <v>No</v>
          </cell>
          <cell r="G1567" t="str">
            <v>339243_AMER_HOUSE</v>
          </cell>
          <cell r="H1567" t="str">
            <v>Rooftop</v>
          </cell>
          <cell r="I1567">
            <v>6</v>
          </cell>
          <cell r="J1567" t="str">
            <v>Indoor</v>
          </cell>
          <cell r="K1567">
            <v>17.00225</v>
          </cell>
          <cell r="L1567">
            <v>54.050530000000002</v>
          </cell>
          <cell r="M1567" t="str">
            <v>DHOFAR</v>
          </cell>
          <cell r="N1567" t="str">
            <v>SALALAH</v>
          </cell>
          <cell r="O1567" t="str">
            <v>Salalah</v>
          </cell>
        </row>
        <row r="1568">
          <cell r="D1568" t="str">
            <v>D0043</v>
          </cell>
          <cell r="E1568" t="str">
            <v>OMJA1559</v>
          </cell>
          <cell r="F1568" t="str">
            <v>No</v>
          </cell>
          <cell r="G1568" t="str">
            <v>339273_SHEROOS</v>
          </cell>
          <cell r="H1568" t="str">
            <v>Greenfield</v>
          </cell>
          <cell r="I1568">
            <v>43.7</v>
          </cell>
          <cell r="J1568" t="str">
            <v>Indoor</v>
          </cell>
          <cell r="K1568">
            <v>16.742920000000002</v>
          </cell>
          <cell r="L1568">
            <v>53.366250000000001</v>
          </cell>
          <cell r="M1568" t="str">
            <v>DHOFAR</v>
          </cell>
          <cell r="N1568" t="str">
            <v>RAKHYUT</v>
          </cell>
          <cell r="O1568" t="str">
            <v>Rakhyut</v>
          </cell>
        </row>
        <row r="1569">
          <cell r="D1569" t="str">
            <v>D0116</v>
          </cell>
          <cell r="E1569" t="str">
            <v>OMJA0481</v>
          </cell>
          <cell r="F1569" t="str">
            <v>No</v>
          </cell>
          <cell r="G1569" t="str">
            <v>339283_AUQADEEN_EAST1</v>
          </cell>
          <cell r="H1569" t="str">
            <v>Rooftop</v>
          </cell>
          <cell r="I1569">
            <v>6</v>
          </cell>
          <cell r="J1569" t="str">
            <v>Indoor</v>
          </cell>
          <cell r="K1569">
            <v>17.013739999999999</v>
          </cell>
          <cell r="L1569">
            <v>54.031100000000002</v>
          </cell>
          <cell r="M1569" t="str">
            <v>DHOFAR</v>
          </cell>
          <cell r="N1569" t="str">
            <v>SALALAH</v>
          </cell>
          <cell r="O1569" t="str">
            <v>Salalah</v>
          </cell>
        </row>
        <row r="1570">
          <cell r="D1570" t="str">
            <v>D0175</v>
          </cell>
          <cell r="E1570" t="str">
            <v>OMJA2306</v>
          </cell>
          <cell r="F1570" t="str">
            <v>No</v>
          </cell>
          <cell r="G1570" t="str">
            <v>339293_AUQADEEN_NORTH2</v>
          </cell>
          <cell r="H1570" t="str">
            <v>Rooftop</v>
          </cell>
          <cell r="I1570">
            <v>6</v>
          </cell>
          <cell r="J1570" t="str">
            <v>Indoor</v>
          </cell>
          <cell r="K1570">
            <v>17.02966</v>
          </cell>
          <cell r="L1570">
            <v>54.047640000000001</v>
          </cell>
          <cell r="M1570" t="str">
            <v>DHOFAR</v>
          </cell>
          <cell r="N1570" t="str">
            <v>SALALAH</v>
          </cell>
          <cell r="O1570" t="str">
            <v>Salalah</v>
          </cell>
        </row>
        <row r="1571">
          <cell r="D1571" t="str">
            <v>D0157</v>
          </cell>
          <cell r="E1571" t="str">
            <v>OMJA2307</v>
          </cell>
          <cell r="F1571" t="str">
            <v>No</v>
          </cell>
          <cell r="G1571" t="str">
            <v>339303_JARSH</v>
          </cell>
          <cell r="H1571" t="str">
            <v>Rooftop</v>
          </cell>
          <cell r="I1571">
            <v>6</v>
          </cell>
          <cell r="J1571" t="str">
            <v>Indoor</v>
          </cell>
          <cell r="K1571">
            <v>17.022500000000001</v>
          </cell>
          <cell r="L1571">
            <v>54.058599999999998</v>
          </cell>
          <cell r="M1571" t="str">
            <v>DHOFAR</v>
          </cell>
          <cell r="N1571" t="str">
            <v>SALALAH</v>
          </cell>
          <cell r="O1571" t="str">
            <v>Salalah</v>
          </cell>
        </row>
        <row r="1572">
          <cell r="D1572" t="str">
            <v>D0013</v>
          </cell>
          <cell r="E1572" t="str">
            <v>OMJA0482</v>
          </cell>
          <cell r="F1572" t="str">
            <v>No</v>
          </cell>
          <cell r="G1572" t="str">
            <v>339333_HARWEEB</v>
          </cell>
          <cell r="H1572" t="str">
            <v>Greenfield</v>
          </cell>
          <cell r="I1572">
            <v>40</v>
          </cell>
          <cell r="J1572" t="str">
            <v>Indoor</v>
          </cell>
          <cell r="K1572">
            <v>17.08597</v>
          </cell>
          <cell r="L1572">
            <v>52.959339999999997</v>
          </cell>
          <cell r="M1572" t="str">
            <v>DHOFAR</v>
          </cell>
          <cell r="N1572" t="str">
            <v>AL MAZYUNAH</v>
          </cell>
          <cell r="O1572" t="str">
            <v>Harwib</v>
          </cell>
        </row>
        <row r="1573">
          <cell r="D1573" t="str">
            <v>D0046</v>
          </cell>
          <cell r="E1573" t="str">
            <v>OMJA0124</v>
          </cell>
          <cell r="F1573" t="str">
            <v>No</v>
          </cell>
          <cell r="G1573" t="str">
            <v>339343_SHAAT</v>
          </cell>
          <cell r="H1573" t="str">
            <v>Greenfield</v>
          </cell>
          <cell r="I1573">
            <v>40</v>
          </cell>
          <cell r="J1573" t="str">
            <v>Indoor</v>
          </cell>
          <cell r="K1573">
            <v>16.791679999999999</v>
          </cell>
          <cell r="L1573">
            <v>53.569740000000003</v>
          </cell>
          <cell r="M1573" t="str">
            <v>DHOFAR</v>
          </cell>
          <cell r="N1573" t="str">
            <v>RAKHYUT</v>
          </cell>
          <cell r="O1573" t="str">
            <v>Arift</v>
          </cell>
        </row>
        <row r="1574">
          <cell r="D1574" t="str">
            <v>D0074</v>
          </cell>
          <cell r="E1574" t="str">
            <v>OMJA1560</v>
          </cell>
          <cell r="F1574" t="str">
            <v>No</v>
          </cell>
          <cell r="G1574" t="str">
            <v>339353_ADONAB</v>
          </cell>
          <cell r="H1574" t="str">
            <v>Greenfield</v>
          </cell>
          <cell r="I1574">
            <v>25</v>
          </cell>
          <cell r="J1574" t="str">
            <v>Indoor</v>
          </cell>
          <cell r="K1574">
            <v>16.9543</v>
          </cell>
          <cell r="L1574">
            <v>53.866599999999998</v>
          </cell>
          <cell r="M1574" t="str">
            <v>DHOFAR</v>
          </cell>
          <cell r="N1574" t="str">
            <v>SALALAH</v>
          </cell>
          <cell r="O1574" t="str">
            <v>Mugsayl</v>
          </cell>
        </row>
        <row r="1575">
          <cell r="D1575" t="str">
            <v>D0070</v>
          </cell>
          <cell r="E1575" t="str">
            <v>OMJA0501</v>
          </cell>
          <cell r="F1575" t="str">
            <v>No</v>
          </cell>
          <cell r="G1575" t="str">
            <v>339423_Salalah_Port_Adm_Build</v>
          </cell>
          <cell r="H1575" t="str">
            <v>Rooftop</v>
          </cell>
          <cell r="I1575">
            <v>4</v>
          </cell>
          <cell r="J1575" t="str">
            <v>Indoor</v>
          </cell>
          <cell r="K1575">
            <v>16.94173</v>
          </cell>
          <cell r="L1575">
            <v>53.99541</v>
          </cell>
          <cell r="M1575" t="str">
            <v>DHOFAR</v>
          </cell>
          <cell r="N1575" t="str">
            <v>SALALAH</v>
          </cell>
          <cell r="O1575" t="str">
            <v>Raysut</v>
          </cell>
        </row>
        <row r="1576">
          <cell r="D1576" t="str">
            <v>D0187</v>
          </cell>
          <cell r="E1576" t="str">
            <v>OMJA2321</v>
          </cell>
          <cell r="F1576" t="str">
            <v>No</v>
          </cell>
          <cell r="G1576" t="str">
            <v>339443_MAHA</v>
          </cell>
          <cell r="H1576" t="str">
            <v>Greenfield</v>
          </cell>
          <cell r="I1576">
            <v>15</v>
          </cell>
          <cell r="J1576" t="str">
            <v>Indoor</v>
          </cell>
          <cell r="K1576">
            <v>17.039449999999999</v>
          </cell>
          <cell r="L1576">
            <v>54.059480000000001</v>
          </cell>
          <cell r="M1576" t="str">
            <v>DHOFAR</v>
          </cell>
          <cell r="N1576" t="str">
            <v>SALALAH</v>
          </cell>
          <cell r="O1576" t="str">
            <v>Salalah</v>
          </cell>
        </row>
        <row r="1577">
          <cell r="D1577" t="str">
            <v>D0189</v>
          </cell>
          <cell r="E1577" t="str">
            <v>OMJA0134</v>
          </cell>
          <cell r="F1577" t="str">
            <v>No</v>
          </cell>
          <cell r="G1577" t="str">
            <v>339463_AMPHITHEATER1</v>
          </cell>
          <cell r="H1577" t="str">
            <v>Greenfield</v>
          </cell>
          <cell r="I1577">
            <v>15</v>
          </cell>
          <cell r="J1577" t="str">
            <v>Indoor</v>
          </cell>
          <cell r="K1577">
            <v>17.040220000000001</v>
          </cell>
          <cell r="L1577">
            <v>54.056480000000001</v>
          </cell>
          <cell r="M1577" t="str">
            <v>DHOFAR</v>
          </cell>
          <cell r="N1577" t="str">
            <v>SALALAH</v>
          </cell>
          <cell r="O1577" t="str">
            <v>Salalah</v>
          </cell>
        </row>
        <row r="1578">
          <cell r="D1578" t="str">
            <v>D0190</v>
          </cell>
          <cell r="E1578" t="str">
            <v>OMJA0135</v>
          </cell>
          <cell r="F1578" t="str">
            <v>No</v>
          </cell>
          <cell r="G1578" t="str">
            <v>339473_AMPHITHEATER2</v>
          </cell>
          <cell r="H1578" t="str">
            <v>Greenfield</v>
          </cell>
          <cell r="I1578">
            <v>25</v>
          </cell>
          <cell r="J1578" t="str">
            <v>Indoor</v>
          </cell>
          <cell r="K1578">
            <v>17.042470000000002</v>
          </cell>
          <cell r="L1578">
            <v>54.055349999999997</v>
          </cell>
          <cell r="M1578" t="str">
            <v>DHOFAR</v>
          </cell>
          <cell r="N1578" t="str">
            <v>SALALAH</v>
          </cell>
          <cell r="O1578" t="str">
            <v>Salalah</v>
          </cell>
        </row>
        <row r="1579">
          <cell r="D1579" t="str">
            <v>D0079</v>
          </cell>
          <cell r="E1579" t="str">
            <v>OMJA2322</v>
          </cell>
          <cell r="F1579" t="str">
            <v>No</v>
          </cell>
          <cell r="G1579" t="str">
            <v>339613_RAYSUT_FACTORIES</v>
          </cell>
          <cell r="H1579" t="str">
            <v>Greenfield</v>
          </cell>
          <cell r="I1579">
            <v>20</v>
          </cell>
          <cell r="J1579" t="str">
            <v>Indoor</v>
          </cell>
          <cell r="K1579">
            <v>16.995889999999999</v>
          </cell>
          <cell r="L1579">
            <v>53.936070000000001</v>
          </cell>
          <cell r="M1579" t="str">
            <v>DHOFAR</v>
          </cell>
          <cell r="N1579" t="str">
            <v>SALALAH</v>
          </cell>
          <cell r="O1579" t="str">
            <v>Raysut</v>
          </cell>
        </row>
        <row r="1580">
          <cell r="D1580" t="str">
            <v>D0174</v>
          </cell>
          <cell r="E1580" t="str">
            <v>OMJA1574</v>
          </cell>
          <cell r="F1580" t="str">
            <v>No</v>
          </cell>
          <cell r="G1580" t="str">
            <v>339683_GTO_STORE2</v>
          </cell>
          <cell r="H1580" t="str">
            <v>Rooftop</v>
          </cell>
          <cell r="I1580">
            <v>3</v>
          </cell>
          <cell r="J1580" t="str">
            <v>Indoor</v>
          </cell>
          <cell r="K1580">
            <v>17.028673999999999</v>
          </cell>
          <cell r="L1580">
            <v>54.053460000000001</v>
          </cell>
          <cell r="M1580" t="str">
            <v>DHOFAR</v>
          </cell>
          <cell r="N1580" t="str">
            <v>SALALAH</v>
          </cell>
          <cell r="O1580" t="str">
            <v>Salalah</v>
          </cell>
        </row>
        <row r="1581">
          <cell r="D1581" t="str">
            <v>D0022</v>
          </cell>
          <cell r="E1581" t="str">
            <v>OMJA1575</v>
          </cell>
          <cell r="F1581" t="str">
            <v>No</v>
          </cell>
          <cell r="G1581" t="str">
            <v>339843_DALKUT2</v>
          </cell>
          <cell r="H1581" t="str">
            <v>Rooftop</v>
          </cell>
          <cell r="I1581">
            <v>6</v>
          </cell>
          <cell r="J1581" t="str">
            <v>Indoor</v>
          </cell>
          <cell r="K1581">
            <v>16.705120000000001</v>
          </cell>
          <cell r="L1581">
            <v>53.24738</v>
          </cell>
          <cell r="M1581" t="str">
            <v>DHOFAR</v>
          </cell>
          <cell r="N1581" t="str">
            <v>DALKUT</v>
          </cell>
          <cell r="O1581" t="str">
            <v>Dalkut</v>
          </cell>
        </row>
        <row r="1582">
          <cell r="D1582" t="str">
            <v>D0073</v>
          </cell>
          <cell r="E1582" t="str">
            <v>OMJA1199</v>
          </cell>
          <cell r="F1582" t="str">
            <v>No</v>
          </cell>
          <cell r="G1582" t="str">
            <v>339963_Salalah_Port_Adm_Oper</v>
          </cell>
          <cell r="H1582" t="str">
            <v>Rooftop</v>
          </cell>
          <cell r="I1582">
            <v>4</v>
          </cell>
          <cell r="J1582" t="str">
            <v>Indoor</v>
          </cell>
          <cell r="K1582">
            <v>16.94961</v>
          </cell>
          <cell r="L1582">
            <v>54.008760000000002</v>
          </cell>
          <cell r="M1582" t="str">
            <v>DHOFAR</v>
          </cell>
          <cell r="N1582" t="str">
            <v>SALALAH</v>
          </cell>
          <cell r="O1582" t="str">
            <v>Raysut</v>
          </cell>
        </row>
        <row r="1583">
          <cell r="D1583" t="str">
            <v>D0141</v>
          </cell>
          <cell r="E1583" t="str">
            <v>OMJA1943</v>
          </cell>
          <cell r="F1583" t="str">
            <v>No</v>
          </cell>
          <cell r="G1583" t="str">
            <v>342003_AUQADEEN6</v>
          </cell>
          <cell r="H1583" t="str">
            <v>Rooftop</v>
          </cell>
          <cell r="I1583">
            <v>6</v>
          </cell>
          <cell r="J1583" t="str">
            <v>Indoor</v>
          </cell>
          <cell r="K1583">
            <v>17.01961</v>
          </cell>
          <cell r="L1583">
            <v>53.999299999999998</v>
          </cell>
          <cell r="M1583" t="str">
            <v>DHOFAR</v>
          </cell>
          <cell r="N1583" t="str">
            <v>SALALAH</v>
          </cell>
          <cell r="O1583" t="str">
            <v>Salalah</v>
          </cell>
        </row>
        <row r="1584">
          <cell r="D1584" t="str">
            <v>D0098</v>
          </cell>
          <cell r="E1584" t="str">
            <v>OMJA0502</v>
          </cell>
          <cell r="F1584" t="str">
            <v>No</v>
          </cell>
          <cell r="G1584" t="str">
            <v>342013_AUQADEEN_EAST3</v>
          </cell>
          <cell r="H1584" t="str">
            <v>Rooftop</v>
          </cell>
          <cell r="I1584">
            <v>6</v>
          </cell>
          <cell r="J1584" t="str">
            <v>Indoor</v>
          </cell>
          <cell r="K1584">
            <v>17.008710000000001</v>
          </cell>
          <cell r="L1584">
            <v>54.033410000000003</v>
          </cell>
          <cell r="M1584" t="str">
            <v>DHOFAR</v>
          </cell>
          <cell r="N1584" t="str">
            <v>SALALAH</v>
          </cell>
          <cell r="O1584" t="str">
            <v>Salalah</v>
          </cell>
        </row>
        <row r="1585">
          <cell r="D1585" t="str">
            <v>D0128</v>
          </cell>
          <cell r="E1585" t="str">
            <v>OMJA1944</v>
          </cell>
          <cell r="F1585" t="str">
            <v>No</v>
          </cell>
          <cell r="G1585" t="str">
            <v>342053_INDUSTRIALAREA2</v>
          </cell>
          <cell r="H1585" t="str">
            <v>Rooftop</v>
          </cell>
          <cell r="I1585">
            <v>6</v>
          </cell>
          <cell r="J1585" t="str">
            <v>Indoor</v>
          </cell>
          <cell r="K1585">
            <v>17.01651</v>
          </cell>
          <cell r="L1585">
            <v>54.051830000000002</v>
          </cell>
          <cell r="M1585" t="str">
            <v>DHOFAR</v>
          </cell>
          <cell r="N1585" t="str">
            <v>SALALAH</v>
          </cell>
          <cell r="O1585" t="str">
            <v>Salalah</v>
          </cell>
        </row>
        <row r="1586">
          <cell r="D1586" t="str">
            <v>D0118</v>
          </cell>
          <cell r="E1586" t="str">
            <v>OMJA2667</v>
          </cell>
          <cell r="F1586" t="str">
            <v>No</v>
          </cell>
          <cell r="G1586" t="str">
            <v>342493_AUQADEEN_WEST3</v>
          </cell>
          <cell r="H1586" t="str">
            <v>Rooftop</v>
          </cell>
          <cell r="I1586">
            <v>6</v>
          </cell>
          <cell r="J1586" t="str">
            <v>Indoor</v>
          </cell>
          <cell r="K1586">
            <v>17.013525999999999</v>
          </cell>
          <cell r="L1586">
            <v>54.012580999999997</v>
          </cell>
          <cell r="M1586" t="str">
            <v>DHOFAR</v>
          </cell>
          <cell r="N1586" t="str">
            <v>SALALAH</v>
          </cell>
          <cell r="O1586" t="str">
            <v>Salalah</v>
          </cell>
        </row>
        <row r="1587">
          <cell r="D1587" t="str">
            <v>D0125</v>
          </cell>
          <cell r="E1587" t="str">
            <v>OMJA2668</v>
          </cell>
          <cell r="F1587" t="str">
            <v>No</v>
          </cell>
          <cell r="G1587" t="str">
            <v>342593_AUQADEEN_EAST2</v>
          </cell>
          <cell r="H1587" t="str">
            <v>Greenfield</v>
          </cell>
          <cell r="I1587">
            <v>20</v>
          </cell>
          <cell r="J1587" t="str">
            <v>Indoor</v>
          </cell>
          <cell r="K1587">
            <v>17.01529</v>
          </cell>
          <cell r="L1587">
            <v>54.026629999999997</v>
          </cell>
          <cell r="M1587" t="str">
            <v>DHOFAR</v>
          </cell>
          <cell r="N1587" t="str">
            <v>SALALAH</v>
          </cell>
          <cell r="O1587" t="str">
            <v>Salalah</v>
          </cell>
        </row>
        <row r="1588">
          <cell r="D1588" t="str">
            <v>D0071</v>
          </cell>
          <cell r="E1588" t="str">
            <v>OMJA2669</v>
          </cell>
          <cell r="F1588" t="str">
            <v>No</v>
          </cell>
          <cell r="G1588" t="str">
            <v>342893_RAYSUT2</v>
          </cell>
          <cell r="H1588" t="str">
            <v>Greenfield</v>
          </cell>
          <cell r="I1588">
            <v>40</v>
          </cell>
          <cell r="J1588" t="str">
            <v>Indoor</v>
          </cell>
          <cell r="K1588">
            <v>16.94913</v>
          </cell>
          <cell r="L1588">
            <v>53.965850000000003</v>
          </cell>
          <cell r="M1588" t="str">
            <v>DHOFAR</v>
          </cell>
          <cell r="N1588" t="str">
            <v>SALALAH</v>
          </cell>
          <cell r="O1588" t="str">
            <v>Raysut</v>
          </cell>
        </row>
        <row r="1589">
          <cell r="D1589" t="str">
            <v>D0024</v>
          </cell>
          <cell r="E1589" t="str">
            <v>OMJA2323</v>
          </cell>
          <cell r="F1589" t="str">
            <v>No</v>
          </cell>
          <cell r="G1589" t="str">
            <v>343643_HAMOOT</v>
          </cell>
          <cell r="H1589" t="str">
            <v>Greenfield</v>
          </cell>
          <cell r="I1589">
            <v>40</v>
          </cell>
          <cell r="J1589" t="str">
            <v>Indoor</v>
          </cell>
          <cell r="K1589">
            <v>16.721990000000002</v>
          </cell>
          <cell r="L1589">
            <v>53.155349999999999</v>
          </cell>
          <cell r="M1589" t="str">
            <v>DHOFAR</v>
          </cell>
          <cell r="N1589" t="str">
            <v>DALKUT</v>
          </cell>
          <cell r="O1589" t="str">
            <v>Dalkut</v>
          </cell>
        </row>
        <row r="1590">
          <cell r="D1590" t="str">
            <v>D0049</v>
          </cell>
          <cell r="E1590" t="str">
            <v>OMJA2324</v>
          </cell>
          <cell r="F1590" t="str">
            <v>No</v>
          </cell>
          <cell r="G1590" t="str">
            <v>343683_ARIFAT_FIRKIT</v>
          </cell>
          <cell r="H1590" t="str">
            <v>Greenfield</v>
          </cell>
          <cell r="I1590">
            <v>28</v>
          </cell>
          <cell r="J1590" t="str">
            <v>Indoor</v>
          </cell>
          <cell r="K1590">
            <v>16.826989999999999</v>
          </cell>
          <cell r="L1590">
            <v>53.515799999999999</v>
          </cell>
          <cell r="M1590" t="str">
            <v>DHOFAR</v>
          </cell>
          <cell r="N1590" t="str">
            <v>RAKHYUT</v>
          </cell>
          <cell r="O1590" t="str">
            <v>Arift</v>
          </cell>
        </row>
        <row r="1591">
          <cell r="D1591" t="str">
            <v>D0065</v>
          </cell>
          <cell r="E1591" t="str">
            <v>OMJA1945</v>
          </cell>
          <cell r="F1591" t="str">
            <v>No</v>
          </cell>
          <cell r="G1591" t="str">
            <v>343693_WADI_ADONB</v>
          </cell>
          <cell r="H1591" t="str">
            <v>Greenfield</v>
          </cell>
          <cell r="I1591">
            <v>24.13</v>
          </cell>
          <cell r="J1591" t="str">
            <v>Indoor</v>
          </cell>
          <cell r="K1591">
            <v>16.91459</v>
          </cell>
          <cell r="L1591">
            <v>53.84111</v>
          </cell>
          <cell r="M1591" t="str">
            <v>DHOFAR</v>
          </cell>
          <cell r="N1591" t="str">
            <v>SALALAH</v>
          </cell>
          <cell r="O1591" t="str">
            <v>Mugsayl</v>
          </cell>
        </row>
        <row r="1592">
          <cell r="D1592" t="str">
            <v>D0025</v>
          </cell>
          <cell r="E1592" t="str">
            <v>OMJA2325</v>
          </cell>
          <cell r="F1592" t="str">
            <v>No</v>
          </cell>
          <cell r="G1592" t="str">
            <v>343703_ARGOOT</v>
          </cell>
          <cell r="H1592" t="str">
            <v>Greenfield</v>
          </cell>
          <cell r="I1592">
            <v>52.78</v>
          </cell>
          <cell r="J1592" t="str">
            <v>Indoor</v>
          </cell>
          <cell r="K1592">
            <v>16.76641</v>
          </cell>
          <cell r="L1592">
            <v>53.22916</v>
          </cell>
          <cell r="M1592" t="str">
            <v>DHOFAR</v>
          </cell>
          <cell r="N1592" t="str">
            <v>DALKUT</v>
          </cell>
          <cell r="O1592" t="str">
            <v>Dalkut</v>
          </cell>
        </row>
        <row r="1593">
          <cell r="D1593" t="str">
            <v>D0047</v>
          </cell>
          <cell r="E1593" t="str">
            <v>OMJA2326</v>
          </cell>
          <cell r="F1593" t="str">
            <v>No</v>
          </cell>
          <cell r="G1593" t="str">
            <v>343853_DARAKH</v>
          </cell>
          <cell r="H1593" t="str">
            <v>Greenfield</v>
          </cell>
          <cell r="I1593">
            <v>30</v>
          </cell>
          <cell r="J1593" t="str">
            <v>Indoor</v>
          </cell>
          <cell r="K1593">
            <v>16.812080000000002</v>
          </cell>
          <cell r="L1593">
            <v>53.35201</v>
          </cell>
          <cell r="M1593" t="str">
            <v>DHOFAR</v>
          </cell>
          <cell r="N1593" t="str">
            <v>RAKHYUT</v>
          </cell>
          <cell r="O1593" t="str">
            <v>Rakhyut</v>
          </cell>
        </row>
        <row r="1594">
          <cell r="D1594" t="str">
            <v>D0052</v>
          </cell>
          <cell r="E1594" t="str">
            <v>OMJA1200</v>
          </cell>
          <cell r="F1594" t="str">
            <v>No</v>
          </cell>
          <cell r="G1594" t="str">
            <v>343933_GIGWAL</v>
          </cell>
          <cell r="H1594" t="str">
            <v>Greenfield</v>
          </cell>
          <cell r="I1594">
            <v>50</v>
          </cell>
          <cell r="J1594" t="str">
            <v>Indoor</v>
          </cell>
          <cell r="K1594">
            <v>16.994219999999999</v>
          </cell>
          <cell r="L1594">
            <v>53.214910000000003</v>
          </cell>
          <cell r="M1594" t="str">
            <v>DHOFAR</v>
          </cell>
          <cell r="N1594" t="str">
            <v>AL MAZYUNAH</v>
          </cell>
          <cell r="O1594" t="str">
            <v>Gigwal</v>
          </cell>
        </row>
        <row r="1595">
          <cell r="D1595" t="str">
            <v>D0347</v>
          </cell>
          <cell r="E1595" t="str">
            <v>OMJA0851</v>
          </cell>
          <cell r="F1595" t="str">
            <v>No</v>
          </cell>
          <cell r="G1595" t="str">
            <v>344823_AUQADEEN_indus2</v>
          </cell>
          <cell r="H1595" t="str">
            <v>Rooftop</v>
          </cell>
          <cell r="I1595">
            <v>6</v>
          </cell>
          <cell r="J1595" t="str">
            <v>Indoor</v>
          </cell>
          <cell r="K1595">
            <v>17.038982000000001</v>
          </cell>
          <cell r="L1595">
            <v>54.047150000000002</v>
          </cell>
          <cell r="M1595" t="str">
            <v>DHOFAR</v>
          </cell>
          <cell r="N1595" t="str">
            <v>SALALAH</v>
          </cell>
          <cell r="O1595" t="str">
            <v>Salalah</v>
          </cell>
        </row>
        <row r="1596">
          <cell r="D1596" t="str">
            <v>D0416</v>
          </cell>
          <cell r="E1596" t="str">
            <v>OMJA0503</v>
          </cell>
          <cell r="F1596" t="str">
            <v>No</v>
          </cell>
          <cell r="G1596" t="str">
            <v>344933_BORQ</v>
          </cell>
          <cell r="H1596" t="str">
            <v>Greenfield</v>
          </cell>
          <cell r="I1596">
            <v>46.8</v>
          </cell>
          <cell r="J1596" t="str">
            <v>Indoor</v>
          </cell>
          <cell r="K1596">
            <v>16.813583000000001</v>
          </cell>
          <cell r="L1596">
            <v>53.393416999999999</v>
          </cell>
          <cell r="M1596" t="str">
            <v>DHOFAR</v>
          </cell>
          <cell r="N1596" t="str">
            <v>RAKHYUT</v>
          </cell>
          <cell r="O1596" t="str">
            <v>Rakhyut</v>
          </cell>
        </row>
        <row r="1597">
          <cell r="D1597" t="str">
            <v>D0332</v>
          </cell>
          <cell r="E1597" t="str">
            <v>OMJA0852</v>
          </cell>
          <cell r="F1597" t="str">
            <v>No</v>
          </cell>
          <cell r="G1597" t="str">
            <v>345153_MASBOOK</v>
          </cell>
          <cell r="H1597" t="str">
            <v>Rooftop</v>
          </cell>
          <cell r="I1597">
            <v>6</v>
          </cell>
          <cell r="J1597" t="str">
            <v>Indoor</v>
          </cell>
          <cell r="K1597">
            <v>16.926829999999999</v>
          </cell>
          <cell r="L1597">
            <v>53.931350000000002</v>
          </cell>
          <cell r="M1597" t="str">
            <v>DHOFAR</v>
          </cell>
          <cell r="N1597" t="str">
            <v>SALALAH</v>
          </cell>
          <cell r="O1597" t="str">
            <v>Salalah</v>
          </cell>
        </row>
        <row r="1598">
          <cell r="D1598" t="str">
            <v>D0610</v>
          </cell>
          <cell r="E1598" t="str">
            <v>OMJA1201</v>
          </cell>
          <cell r="F1598" t="str">
            <v>No</v>
          </cell>
          <cell r="G1598" t="str">
            <v>345493_Festival_Zero_lamp_site</v>
          </cell>
          <cell r="H1598" t="str">
            <v>Greenfield</v>
          </cell>
          <cell r="I1598">
            <v>9</v>
          </cell>
          <cell r="J1598" t="str">
            <v>Outdoor</v>
          </cell>
          <cell r="K1598">
            <v>17.033809999999999</v>
          </cell>
          <cell r="L1598">
            <v>54.058039999999998</v>
          </cell>
          <cell r="M1598" t="str">
            <v>DHOFAR</v>
          </cell>
          <cell r="N1598" t="str">
            <v>SALALAH</v>
          </cell>
          <cell r="O1598" t="str">
            <v>Salalah</v>
          </cell>
        </row>
        <row r="1599">
          <cell r="D1599" t="str">
            <v>D0084</v>
          </cell>
          <cell r="E1599" t="str">
            <v>OMJA0504</v>
          </cell>
          <cell r="F1599" t="str">
            <v>No</v>
          </cell>
          <cell r="G1599" t="str">
            <v>347143_AUQADEEN_WEST2</v>
          </cell>
          <cell r="H1599" t="str">
            <v>Rooftop</v>
          </cell>
          <cell r="I1599">
            <v>6</v>
          </cell>
          <cell r="J1599" t="str">
            <v>Indoor</v>
          </cell>
          <cell r="K1599">
            <v>17.00131</v>
          </cell>
          <cell r="L1599">
            <v>54.009050000000002</v>
          </cell>
          <cell r="M1599" t="str">
            <v>DHOFAR</v>
          </cell>
          <cell r="N1599" t="str">
            <v>SALALAH</v>
          </cell>
          <cell r="O1599" t="str">
            <v>Salalah</v>
          </cell>
        </row>
        <row r="1600">
          <cell r="D1600" t="str">
            <v>D0181</v>
          </cell>
          <cell r="E1600" t="str">
            <v>OMJA1946</v>
          </cell>
          <cell r="F1600" t="str">
            <v>No</v>
          </cell>
          <cell r="G1600" t="str">
            <v>352013_FESTIVAL3</v>
          </cell>
          <cell r="H1600" t="str">
            <v>Greenfield</v>
          </cell>
          <cell r="I1600">
            <v>15</v>
          </cell>
          <cell r="J1600" t="str">
            <v>Indoor</v>
          </cell>
          <cell r="K1600">
            <v>17.035060000000001</v>
          </cell>
          <cell r="L1600">
            <v>54.056823999999999</v>
          </cell>
          <cell r="M1600" t="str">
            <v>DHOFAR</v>
          </cell>
          <cell r="N1600" t="str">
            <v>SALALAH</v>
          </cell>
          <cell r="O1600" t="str">
            <v>Salalah</v>
          </cell>
        </row>
        <row r="1601">
          <cell r="D1601" t="str">
            <v>D0180</v>
          </cell>
          <cell r="E1601" t="str">
            <v>OMJA1947</v>
          </cell>
          <cell r="F1601" t="str">
            <v>No</v>
          </cell>
          <cell r="G1601" t="str">
            <v>352023_FESTIVAL1</v>
          </cell>
          <cell r="H1601" t="str">
            <v>Rooftop</v>
          </cell>
          <cell r="I1601">
            <v>3.5</v>
          </cell>
          <cell r="J1601" t="str">
            <v>Indoor</v>
          </cell>
          <cell r="K1601">
            <v>17.033887</v>
          </cell>
          <cell r="L1601">
            <v>54.058543</v>
          </cell>
          <cell r="M1601" t="str">
            <v>DHOFAR</v>
          </cell>
          <cell r="N1601" t="str">
            <v>SALALAH</v>
          </cell>
          <cell r="O1601" t="str">
            <v>Salalah</v>
          </cell>
        </row>
        <row r="1602">
          <cell r="D1602" t="str">
            <v>D0183</v>
          </cell>
          <cell r="E1602" t="str">
            <v>OMJA1576</v>
          </cell>
          <cell r="F1602" t="str">
            <v>No</v>
          </cell>
          <cell r="G1602" t="str">
            <v>352033_FESTIVAL2</v>
          </cell>
          <cell r="H1602" t="str">
            <v>Rooftop</v>
          </cell>
          <cell r="I1602">
            <v>2</v>
          </cell>
          <cell r="J1602" t="str">
            <v>Indoor</v>
          </cell>
          <cell r="K1602">
            <v>17.036960000000001</v>
          </cell>
          <cell r="L1602">
            <v>54.058450000000001</v>
          </cell>
          <cell r="M1602" t="str">
            <v>DHOFAR</v>
          </cell>
          <cell r="N1602" t="str">
            <v>SALALAH</v>
          </cell>
          <cell r="O1602" t="str">
            <v>Salalah</v>
          </cell>
        </row>
        <row r="1603">
          <cell r="D1603" t="str">
            <v>D0850</v>
          </cell>
          <cell r="E1603" t="str">
            <v>OMJA0853</v>
          </cell>
          <cell r="F1603" t="str">
            <v>No</v>
          </cell>
          <cell r="G1603" t="str">
            <v>Aftilkoot</v>
          </cell>
          <cell r="H1603" t="str">
            <v>Greenfield</v>
          </cell>
          <cell r="I1603">
            <v>40</v>
          </cell>
          <cell r="J1603" t="str">
            <v>Indoor</v>
          </cell>
          <cell r="K1603">
            <v>16.906613400000001</v>
          </cell>
          <cell r="L1603">
            <v>53.864420000000003</v>
          </cell>
          <cell r="M1603" t="str">
            <v>DHOFAR</v>
          </cell>
          <cell r="N1603" t="str">
            <v>SALALAH</v>
          </cell>
          <cell r="O1603" t="str">
            <v>Salalah</v>
          </cell>
        </row>
        <row r="1604">
          <cell r="D1604" t="str">
            <v>D0632</v>
          </cell>
          <cell r="E1604" t="str">
            <v>OMJA1577</v>
          </cell>
          <cell r="F1604" t="str">
            <v>No</v>
          </cell>
          <cell r="G1604" t="str">
            <v>ARDEET_REPETAR</v>
          </cell>
          <cell r="H1604" t="str">
            <v>Greenfield</v>
          </cell>
          <cell r="I1604">
            <v>30</v>
          </cell>
          <cell r="J1604" t="str">
            <v>Indoor</v>
          </cell>
          <cell r="K1604">
            <v>16.850093000000001</v>
          </cell>
          <cell r="L1604">
            <v>53.388055000000001</v>
          </cell>
          <cell r="M1604" t="str">
            <v>DHOFAR</v>
          </cell>
          <cell r="N1604" t="str">
            <v>RAKHYUT</v>
          </cell>
          <cell r="O1604" t="str">
            <v>Rakhyut</v>
          </cell>
        </row>
        <row r="1605">
          <cell r="D1605" t="str">
            <v>D0721</v>
          </cell>
          <cell r="E1605" t="str">
            <v>OMJA1202</v>
          </cell>
          <cell r="F1605" t="str">
            <v>No</v>
          </cell>
          <cell r="G1605" t="str">
            <v>GHATAQ DHALKUT</v>
          </cell>
          <cell r="H1605" t="str">
            <v>Greenfield</v>
          </cell>
          <cell r="I1605">
            <v>30</v>
          </cell>
          <cell r="J1605" t="str">
            <v>Outdoor</v>
          </cell>
          <cell r="K1605">
            <v>16.695518</v>
          </cell>
          <cell r="L1605">
            <v>53.160091999999999</v>
          </cell>
          <cell r="M1605" t="str">
            <v>DHOFAR</v>
          </cell>
          <cell r="N1605" t="str">
            <v>DALKUT</v>
          </cell>
          <cell r="O1605" t="str">
            <v>Dalkut</v>
          </cell>
        </row>
        <row r="1606">
          <cell r="D1606" t="str">
            <v>D0724</v>
          </cell>
          <cell r="E1606" t="str">
            <v>OMJA1213</v>
          </cell>
          <cell r="F1606" t="str">
            <v>No</v>
          </cell>
          <cell r="G1606" t="str">
            <v>HAYRUN_USO_102</v>
          </cell>
          <cell r="H1606" t="str">
            <v>Greenfield</v>
          </cell>
          <cell r="I1606">
            <v>42</v>
          </cell>
          <cell r="J1606" t="str">
            <v>Outdoor</v>
          </cell>
          <cell r="K1606">
            <v>17.047000000000001</v>
          </cell>
          <cell r="L1606">
            <v>53.348897999999998</v>
          </cell>
          <cell r="M1606" t="str">
            <v>DHOFAR</v>
          </cell>
          <cell r="N1606" t="str">
            <v>RAKHYUT</v>
          </cell>
          <cell r="O1606" t="str">
            <v>Rakhyut</v>
          </cell>
        </row>
        <row r="1607">
          <cell r="D1607" t="str">
            <v>D0626</v>
          </cell>
          <cell r="E1607" t="str">
            <v>OMJA1592</v>
          </cell>
          <cell r="F1607" t="str">
            <v>No</v>
          </cell>
          <cell r="G1607" t="str">
            <v>KAITAN_HILL</v>
          </cell>
          <cell r="H1607" t="str">
            <v>Greenfield</v>
          </cell>
          <cell r="I1607">
            <v>60</v>
          </cell>
          <cell r="J1607" t="str">
            <v>Indoor</v>
          </cell>
          <cell r="K1607">
            <v>16.834669999999999</v>
          </cell>
          <cell r="L1607">
            <v>53.662480000000002</v>
          </cell>
          <cell r="M1607" t="str">
            <v>DHOFAR</v>
          </cell>
          <cell r="N1607" t="str">
            <v>RAKHYUT</v>
          </cell>
          <cell r="O1607" t="str">
            <v>Mugsayl</v>
          </cell>
        </row>
        <row r="1608">
          <cell r="D1608" t="str">
            <v>D0631</v>
          </cell>
          <cell r="E1608" t="str">
            <v>OMJA1965</v>
          </cell>
          <cell r="F1608" t="str">
            <v>No</v>
          </cell>
          <cell r="G1608" t="str">
            <v>RAKHYUT_REPETAR</v>
          </cell>
          <cell r="H1608" t="str">
            <v>Greenfield</v>
          </cell>
          <cell r="I1608">
            <v>40</v>
          </cell>
          <cell r="J1608" t="str">
            <v>Indoor</v>
          </cell>
          <cell r="K1608">
            <v>16.74579</v>
          </cell>
          <cell r="L1608">
            <v>53.400910000000003</v>
          </cell>
          <cell r="M1608" t="str">
            <v>DHOFAR</v>
          </cell>
          <cell r="N1608" t="str">
            <v>RAKHYUT</v>
          </cell>
          <cell r="O1608" t="str">
            <v>Rakhyut</v>
          </cell>
        </row>
        <row r="1609">
          <cell r="D1609" t="str">
            <v>D0604</v>
          </cell>
          <cell r="E1609" t="str">
            <v>OMJA0152</v>
          </cell>
          <cell r="F1609" t="str">
            <v>No</v>
          </cell>
          <cell r="G1609" t="str">
            <v>Yettin_Village_2</v>
          </cell>
          <cell r="H1609" t="str">
            <v>Rooftop</v>
          </cell>
          <cell r="I1609">
            <v>12.5</v>
          </cell>
          <cell r="J1609" t="str">
            <v>Indoor</v>
          </cell>
          <cell r="K1609">
            <v>17.069870999999999</v>
          </cell>
          <cell r="L1609">
            <v>54.051730999999997</v>
          </cell>
          <cell r="M1609" t="str">
            <v>DHOFAR</v>
          </cell>
          <cell r="N1609" t="str">
            <v>SALALAH</v>
          </cell>
          <cell r="O1609" t="str">
            <v>Salalah</v>
          </cell>
        </row>
        <row r="1610">
          <cell r="D1610" t="str">
            <v>S0089</v>
          </cell>
          <cell r="E1610" t="str">
            <v>OMSS0868</v>
          </cell>
          <cell r="F1610" t="str">
            <v>No</v>
          </cell>
          <cell r="G1610" t="str">
            <v>530243_BILAD2_SUR</v>
          </cell>
          <cell r="H1610" t="str">
            <v>Greenfield</v>
          </cell>
          <cell r="I1610">
            <v>40</v>
          </cell>
          <cell r="J1610" t="str">
            <v>Indoor</v>
          </cell>
          <cell r="K1610">
            <v>22.558610000000002</v>
          </cell>
          <cell r="L1610">
            <v>59.484960000000001</v>
          </cell>
          <cell r="M1610" t="str">
            <v>ASH SHARQIYAH SOUTH</v>
          </cell>
          <cell r="N1610" t="str">
            <v>SUR</v>
          </cell>
          <cell r="O1610" t="str">
            <v>Sur</v>
          </cell>
        </row>
        <row r="1611">
          <cell r="D1611" t="str">
            <v>S0113</v>
          </cell>
          <cell r="E1611" t="str">
            <v>OMSS2343</v>
          </cell>
          <cell r="F1611" t="str">
            <v>No</v>
          </cell>
          <cell r="G1611" t="str">
            <v>530613_OMIFCO_3G</v>
          </cell>
          <cell r="H1611" t="str">
            <v>Greenfield</v>
          </cell>
          <cell r="I1611">
            <v>25</v>
          </cell>
          <cell r="J1611" t="str">
            <v>Indoor</v>
          </cell>
          <cell r="K1611">
            <v>22.63833</v>
          </cell>
          <cell r="L1611">
            <v>59.426250000000003</v>
          </cell>
          <cell r="M1611" t="str">
            <v>ASH SHARQIYAH SOUTH</v>
          </cell>
          <cell r="N1611" t="str">
            <v>SUR</v>
          </cell>
          <cell r="O1611" t="str">
            <v>Sur</v>
          </cell>
        </row>
        <row r="1612">
          <cell r="D1612" t="str">
            <v>S0115</v>
          </cell>
          <cell r="E1612" t="str">
            <v>OMSS0515</v>
          </cell>
          <cell r="F1612" t="str">
            <v>No</v>
          </cell>
          <cell r="G1612" t="str">
            <v>533013_SUR_LNG_3G</v>
          </cell>
          <cell r="H1612" t="str">
            <v>Greenfield</v>
          </cell>
          <cell r="I1612">
            <v>30</v>
          </cell>
          <cell r="J1612" t="str">
            <v>Indoor</v>
          </cell>
          <cell r="K1612">
            <v>22.651250000000001</v>
          </cell>
          <cell r="L1612">
            <v>59.398989999999998</v>
          </cell>
          <cell r="M1612" t="str">
            <v>ASH SHARQIYAH SOUTH</v>
          </cell>
          <cell r="N1612" t="str">
            <v>SUR</v>
          </cell>
          <cell r="O1612" t="str">
            <v>Sur</v>
          </cell>
        </row>
        <row r="1613">
          <cell r="D1613" t="str">
            <v>S0100</v>
          </cell>
          <cell r="E1613" t="str">
            <v>OMSS2344</v>
          </cell>
          <cell r="F1613" t="str">
            <v>No</v>
          </cell>
          <cell r="G1613" t="str">
            <v>533033_NEW_SUR_SOUQ_3G</v>
          </cell>
          <cell r="H1613" t="str">
            <v>Rooftop</v>
          </cell>
          <cell r="I1613">
            <v>5</v>
          </cell>
          <cell r="J1613" t="str">
            <v>Indoor</v>
          </cell>
          <cell r="K1613">
            <v>22.56833</v>
          </cell>
          <cell r="L1613">
            <v>59.528469999999999</v>
          </cell>
          <cell r="M1613" t="str">
            <v>ASH SHARQIYAH SOUTH</v>
          </cell>
          <cell r="N1613" t="str">
            <v>SUR</v>
          </cell>
          <cell r="O1613" t="str">
            <v>Sur</v>
          </cell>
        </row>
        <row r="1614">
          <cell r="D1614" t="str">
            <v>S0108</v>
          </cell>
          <cell r="E1614" t="str">
            <v>OMSS0516</v>
          </cell>
          <cell r="F1614" t="str">
            <v>No</v>
          </cell>
          <cell r="G1614" t="str">
            <v>533173_SUR_MURTAFAA_3G</v>
          </cell>
          <cell r="H1614" t="str">
            <v>Rooftop</v>
          </cell>
          <cell r="I1614">
            <v>6</v>
          </cell>
          <cell r="J1614" t="str">
            <v>Indoor</v>
          </cell>
          <cell r="K1614">
            <v>22.58577</v>
          </cell>
          <cell r="L1614">
            <v>59.499429999999997</v>
          </cell>
          <cell r="M1614" t="str">
            <v>ASH SHARQIYAH SOUTH</v>
          </cell>
          <cell r="N1614" t="str">
            <v>SUR</v>
          </cell>
          <cell r="O1614" t="str">
            <v>Sur</v>
          </cell>
        </row>
        <row r="1615">
          <cell r="D1615" t="str">
            <v>S0087</v>
          </cell>
          <cell r="E1615" t="str">
            <v>OMSS1966</v>
          </cell>
          <cell r="F1615" t="str">
            <v>No</v>
          </cell>
          <cell r="G1615" t="str">
            <v>533213_BILAD_SUR_3G</v>
          </cell>
          <cell r="H1615" t="str">
            <v>Greenfield</v>
          </cell>
          <cell r="I1615">
            <v>25</v>
          </cell>
          <cell r="J1615" t="str">
            <v>Indoor</v>
          </cell>
          <cell r="K1615">
            <v>22.553080000000001</v>
          </cell>
          <cell r="L1615">
            <v>59.488169999999997</v>
          </cell>
          <cell r="M1615" t="str">
            <v>ASH SHARQIYAH SOUTH</v>
          </cell>
          <cell r="N1615" t="str">
            <v>SUR</v>
          </cell>
          <cell r="O1615" t="str">
            <v>Sur</v>
          </cell>
        </row>
        <row r="1616">
          <cell r="D1616" t="str">
            <v>S0106</v>
          </cell>
          <cell r="E1616" t="str">
            <v>OMSS1593</v>
          </cell>
          <cell r="F1616" t="str">
            <v>No</v>
          </cell>
          <cell r="G1616" t="str">
            <v>533233_SUR_CENTER_2_3G</v>
          </cell>
          <cell r="H1616" t="str">
            <v>Rooftop</v>
          </cell>
          <cell r="I1616">
            <v>6</v>
          </cell>
          <cell r="J1616" t="str">
            <v>Indoor</v>
          </cell>
          <cell r="K1616">
            <v>22.581600000000002</v>
          </cell>
          <cell r="L1616">
            <v>59.5092</v>
          </cell>
          <cell r="M1616" t="str">
            <v>ASH SHARQIYAH SOUTH</v>
          </cell>
          <cell r="N1616" t="str">
            <v>SUR</v>
          </cell>
          <cell r="O1616" t="str">
            <v>Sur</v>
          </cell>
        </row>
        <row r="1617">
          <cell r="D1617" t="str">
            <v>S0107</v>
          </cell>
          <cell r="E1617" t="str">
            <v>OMSS2345</v>
          </cell>
          <cell r="F1617" t="str">
            <v>No</v>
          </cell>
          <cell r="G1617" t="str">
            <v>533323_SUR_COURT_3G</v>
          </cell>
          <cell r="H1617" t="str">
            <v>Rooftop</v>
          </cell>
          <cell r="I1617">
            <v>6</v>
          </cell>
          <cell r="J1617" t="str">
            <v>Indoor</v>
          </cell>
          <cell r="K1617">
            <v>22.584630000000001</v>
          </cell>
          <cell r="L1617">
            <v>59.506790000000002</v>
          </cell>
          <cell r="M1617" t="str">
            <v>ASH SHARQIYAH SOUTH</v>
          </cell>
          <cell r="N1617" t="str">
            <v>SUR</v>
          </cell>
          <cell r="O1617" t="str">
            <v>Sur</v>
          </cell>
        </row>
        <row r="1618">
          <cell r="D1618" t="str">
            <v>S0109</v>
          </cell>
          <cell r="E1618" t="str">
            <v>OMSS1967</v>
          </cell>
          <cell r="F1618" t="str">
            <v>No</v>
          </cell>
          <cell r="G1618" t="str">
            <v>533403_SUR_BEACH_3G</v>
          </cell>
          <cell r="H1618" t="str">
            <v>Rooftop</v>
          </cell>
          <cell r="I1618">
            <v>5</v>
          </cell>
          <cell r="J1618" t="str">
            <v>Indoor</v>
          </cell>
          <cell r="K1618">
            <v>22.594799999999999</v>
          </cell>
          <cell r="L1618">
            <v>59.493639999999999</v>
          </cell>
          <cell r="M1618" t="str">
            <v>ASH SHARQIYAH SOUTH</v>
          </cell>
          <cell r="N1618" t="str">
            <v>SUR</v>
          </cell>
          <cell r="O1618" t="str">
            <v>Sur</v>
          </cell>
        </row>
        <row r="1619">
          <cell r="D1619" t="str">
            <v>S0105</v>
          </cell>
          <cell r="E1619" t="str">
            <v>OMSS0153</v>
          </cell>
          <cell r="F1619" t="str">
            <v>No</v>
          </cell>
          <cell r="G1619" t="str">
            <v>533413_SUR_CENTER</v>
          </cell>
          <cell r="H1619" t="str">
            <v>Rooftop</v>
          </cell>
          <cell r="I1619">
            <v>6</v>
          </cell>
          <cell r="J1619" t="str">
            <v>Indoor</v>
          </cell>
          <cell r="K1619">
            <v>22.577659000000001</v>
          </cell>
          <cell r="L1619">
            <v>59.514955</v>
          </cell>
          <cell r="M1619" t="str">
            <v>ASH SHARQIYAH SOUTH</v>
          </cell>
          <cell r="N1619" t="str">
            <v>SUR</v>
          </cell>
          <cell r="O1619" t="str">
            <v>Sur</v>
          </cell>
        </row>
        <row r="1620">
          <cell r="D1620" t="str">
            <v>S0099</v>
          </cell>
          <cell r="E1620" t="str">
            <v>OMSS1968</v>
          </cell>
          <cell r="F1620" t="str">
            <v>No</v>
          </cell>
          <cell r="G1620" t="str">
            <v>533723_SUR_SAHIL_3G</v>
          </cell>
          <cell r="H1620" t="str">
            <v>Greenfield</v>
          </cell>
          <cell r="I1620">
            <v>15</v>
          </cell>
          <cell r="J1620" t="str">
            <v>Indoor</v>
          </cell>
          <cell r="K1620">
            <v>22.566707999999998</v>
          </cell>
          <cell r="L1620">
            <v>59.524183000000001</v>
          </cell>
          <cell r="M1620" t="str">
            <v>ASH SHARQIYAH SOUTH</v>
          </cell>
          <cell r="N1620" t="str">
            <v>SUR</v>
          </cell>
          <cell r="O1620" t="str">
            <v>Sur</v>
          </cell>
        </row>
        <row r="1621">
          <cell r="D1621" t="str">
            <v>S0110</v>
          </cell>
          <cell r="E1621" t="str">
            <v>OMSS2682</v>
          </cell>
          <cell r="F1621" t="str">
            <v>No</v>
          </cell>
          <cell r="G1621" t="str">
            <v>533993_ALBAR_3G</v>
          </cell>
          <cell r="H1621" t="str">
            <v>Rooftop</v>
          </cell>
          <cell r="I1621">
            <v>6</v>
          </cell>
          <cell r="J1621" t="str">
            <v>Indoor</v>
          </cell>
          <cell r="K1621">
            <v>22.606729999999999</v>
          </cell>
          <cell r="L1621">
            <v>59.472270000000002</v>
          </cell>
          <cell r="M1621" t="str">
            <v>ASH SHARQIYAH SOUTH</v>
          </cell>
          <cell r="N1621" t="str">
            <v>SUR</v>
          </cell>
          <cell r="O1621" t="str">
            <v>Sur</v>
          </cell>
        </row>
        <row r="1622">
          <cell r="D1622" t="str">
            <v>S0111</v>
          </cell>
          <cell r="E1622" t="str">
            <v>OMSS0154</v>
          </cell>
          <cell r="F1622" t="str">
            <v>No</v>
          </cell>
          <cell r="G1622" t="str">
            <v>535343_LNG_COMPLEX_3G</v>
          </cell>
          <cell r="H1622" t="str">
            <v>Rooftop</v>
          </cell>
          <cell r="I1622">
            <v>6</v>
          </cell>
          <cell r="J1622" t="str">
            <v>Indoor</v>
          </cell>
          <cell r="K1622">
            <v>22.608059999999998</v>
          </cell>
          <cell r="L1622">
            <v>59.441380000000002</v>
          </cell>
          <cell r="M1622" t="str">
            <v>ASH SHARQIYAH SOUTH</v>
          </cell>
          <cell r="N1622" t="str">
            <v>SUR</v>
          </cell>
          <cell r="O1622" t="str">
            <v>Sur</v>
          </cell>
        </row>
        <row r="1623">
          <cell r="D1623" t="str">
            <v>S0102</v>
          </cell>
          <cell r="E1623" t="str">
            <v>OMSS1594</v>
          </cell>
          <cell r="F1623" t="str">
            <v>No</v>
          </cell>
          <cell r="G1623" t="str">
            <v>538513_Jabal_Eid</v>
          </cell>
          <cell r="H1623" t="str">
            <v>Rooftop</v>
          </cell>
          <cell r="I1623">
            <v>6</v>
          </cell>
          <cell r="J1623" t="str">
            <v>Indoor</v>
          </cell>
          <cell r="K1623">
            <v>22.572279999999999</v>
          </cell>
          <cell r="L1623">
            <v>59.517180000000003</v>
          </cell>
          <cell r="M1623" t="str">
            <v>ASH SHARQIYAH SOUTH</v>
          </cell>
          <cell r="N1623" t="str">
            <v>SUR</v>
          </cell>
          <cell r="O1623" t="str">
            <v>Sur</v>
          </cell>
        </row>
        <row r="1624">
          <cell r="D1624" t="str">
            <v>S0090</v>
          </cell>
          <cell r="E1624" t="str">
            <v>OMSS2683</v>
          </cell>
          <cell r="F1624" t="str">
            <v>No</v>
          </cell>
          <cell r="G1624" t="str">
            <v>538523_Hart_Al_Aqaba</v>
          </cell>
          <cell r="H1624" t="str">
            <v>Rooftop</v>
          </cell>
          <cell r="I1624">
            <v>6</v>
          </cell>
          <cell r="J1624" t="str">
            <v>Indoor</v>
          </cell>
          <cell r="K1624">
            <v>22.558724999999999</v>
          </cell>
          <cell r="L1624">
            <v>59.494660000000003</v>
          </cell>
          <cell r="M1624" t="str">
            <v>ASH SHARQIYAH SOUTH</v>
          </cell>
          <cell r="N1624" t="str">
            <v>SUR</v>
          </cell>
          <cell r="O1624" t="str">
            <v>Sur</v>
          </cell>
        </row>
        <row r="1625">
          <cell r="D1625" t="str">
            <v>S0112</v>
          </cell>
          <cell r="E1625" t="str">
            <v>OMSS0869</v>
          </cell>
          <cell r="F1625" t="str">
            <v>No</v>
          </cell>
          <cell r="G1625" t="str">
            <v>538533_AL_BUR_2</v>
          </cell>
          <cell r="H1625" t="str">
            <v>Rooftop</v>
          </cell>
          <cell r="I1625">
            <v>6</v>
          </cell>
          <cell r="J1625" t="str">
            <v>Indoor</v>
          </cell>
          <cell r="K1625">
            <v>22.61449</v>
          </cell>
          <cell r="L1625">
            <v>59.461910000000003</v>
          </cell>
          <cell r="M1625" t="str">
            <v>ASH SHARQIYAH SOUTH</v>
          </cell>
          <cell r="N1625" t="str">
            <v>SUR</v>
          </cell>
          <cell r="O1625" t="str">
            <v>Sur</v>
          </cell>
        </row>
        <row r="1626">
          <cell r="D1626" t="str">
            <v>S0114</v>
          </cell>
          <cell r="E1626" t="str">
            <v>OMSS1969</v>
          </cell>
          <cell r="F1626" t="str">
            <v>No</v>
          </cell>
          <cell r="G1626" t="str">
            <v>543723_SUR_LNG_NW</v>
          </cell>
          <cell r="H1626" t="str">
            <v>Greenfield</v>
          </cell>
          <cell r="I1626">
            <v>30</v>
          </cell>
          <cell r="J1626" t="str">
            <v>Indoor</v>
          </cell>
          <cell r="K1626">
            <v>22.639279999999999</v>
          </cell>
          <cell r="L1626">
            <v>59.415939999999999</v>
          </cell>
          <cell r="M1626" t="str">
            <v>ASH SHARQIYAH SOUTH</v>
          </cell>
          <cell r="N1626" t="str">
            <v>SUR</v>
          </cell>
          <cell r="O1626" t="str">
            <v>Sur</v>
          </cell>
        </row>
        <row r="1627">
          <cell r="D1627" t="str">
            <v>S0445</v>
          </cell>
          <cell r="E1627" t="str">
            <v>OMSS0517</v>
          </cell>
          <cell r="F1627" t="str">
            <v>No</v>
          </cell>
          <cell r="G1627" t="str">
            <v>SUR_HOTEL_M</v>
          </cell>
          <cell r="H1627" t="str">
            <v>Rooftop</v>
          </cell>
          <cell r="I1627">
            <v>6</v>
          </cell>
          <cell r="J1627" t="str">
            <v>Indoor</v>
          </cell>
          <cell r="K1627">
            <v>22.566276349999999</v>
          </cell>
          <cell r="L1627">
            <v>59.495829899999997</v>
          </cell>
          <cell r="M1627" t="str">
            <v>ASH SHARQIYAH SOUTH</v>
          </cell>
          <cell r="N1627" t="str">
            <v>SUR</v>
          </cell>
          <cell r="O1627" t="str">
            <v>Sur</v>
          </cell>
        </row>
        <row r="1628">
          <cell r="D1628" t="str">
            <v>S0408</v>
          </cell>
          <cell r="E1628" t="str">
            <v>OMSS1215</v>
          </cell>
          <cell r="F1628" t="str">
            <v>No</v>
          </cell>
          <cell r="G1628" t="str">
            <v>SUR_MURTAFAA_2</v>
          </cell>
          <cell r="H1628" t="str">
            <v>Rooftop</v>
          </cell>
          <cell r="I1628">
            <v>6</v>
          </cell>
          <cell r="J1628" t="str">
            <v>Indoor</v>
          </cell>
          <cell r="K1628">
            <v>22.589459999999999</v>
          </cell>
          <cell r="L1628">
            <v>59.492690000000003</v>
          </cell>
          <cell r="M1628" t="str">
            <v>ASH SHARQIYAH SOUTH</v>
          </cell>
          <cell r="N1628" t="str">
            <v>SUR</v>
          </cell>
          <cell r="O1628" t="str">
            <v>Sur</v>
          </cell>
        </row>
        <row r="1629">
          <cell r="D1629" t="str">
            <v>M0044</v>
          </cell>
          <cell r="E1629" t="str">
            <v>OMMA0870</v>
          </cell>
          <cell r="F1629" t="str">
            <v>No</v>
          </cell>
          <cell r="G1629" t="str">
            <v>AL_HAJIR_VILLAGE_3G</v>
          </cell>
          <cell r="H1629" t="str">
            <v>Rooftop</v>
          </cell>
          <cell r="I1629">
            <v>6</v>
          </cell>
          <cell r="J1629" t="str">
            <v>Indoor</v>
          </cell>
          <cell r="K1629">
            <v>23.388033</v>
          </cell>
          <cell r="L1629">
            <v>58.518512999999999</v>
          </cell>
          <cell r="M1629" t="str">
            <v>MUSCAT</v>
          </cell>
          <cell r="N1629" t="str">
            <v>QURIYAT</v>
          </cell>
          <cell r="O1629" t="str">
            <v>Quriyat</v>
          </cell>
        </row>
        <row r="1630">
          <cell r="D1630" t="str">
            <v>M0053</v>
          </cell>
          <cell r="E1630" t="str">
            <v>OMMA2684</v>
          </cell>
          <cell r="F1630" t="str">
            <v>No</v>
          </cell>
          <cell r="G1630" t="str">
            <v>AL_JEFANAH_POLICE_3G</v>
          </cell>
          <cell r="H1630" t="str">
            <v>Greenfield</v>
          </cell>
          <cell r="I1630">
            <v>30</v>
          </cell>
          <cell r="J1630" t="str">
            <v>Indoor</v>
          </cell>
          <cell r="K1630">
            <v>23.460319999999999</v>
          </cell>
          <cell r="L1630">
            <v>58.490079999999999</v>
          </cell>
          <cell r="M1630" t="str">
            <v>MUSCAT</v>
          </cell>
          <cell r="N1630" t="str">
            <v>AL AMRAT</v>
          </cell>
          <cell r="O1630" t="str">
            <v>Al Amerat</v>
          </cell>
        </row>
        <row r="1631">
          <cell r="D1631" t="str">
            <v>M0732</v>
          </cell>
          <cell r="E1631" t="str">
            <v>OMMA1596</v>
          </cell>
          <cell r="F1631" t="str">
            <v>No</v>
          </cell>
          <cell r="G1631" t="str">
            <v>Al_Mahla_3G</v>
          </cell>
          <cell r="H1631" t="str">
            <v>Greenfield</v>
          </cell>
          <cell r="I1631">
            <v>30</v>
          </cell>
          <cell r="J1631" t="str">
            <v>Indoor</v>
          </cell>
          <cell r="K1631">
            <v>23.26078</v>
          </cell>
          <cell r="L1631">
            <v>58.904400000000003</v>
          </cell>
          <cell r="M1631" t="str">
            <v>MUSCAT</v>
          </cell>
          <cell r="N1631" t="str">
            <v>QURIYAT</v>
          </cell>
          <cell r="O1631" t="str">
            <v>Quriyat</v>
          </cell>
        </row>
        <row r="1632">
          <cell r="D1632" t="str">
            <v>M0068</v>
          </cell>
          <cell r="E1632" t="str">
            <v>OMMA0518</v>
          </cell>
          <cell r="F1632" t="str">
            <v>Yes</v>
          </cell>
          <cell r="G1632" t="str">
            <v>ALAMERAT_ES_3G</v>
          </cell>
          <cell r="H1632" t="str">
            <v>Greenfield</v>
          </cell>
          <cell r="I1632">
            <v>50</v>
          </cell>
          <cell r="J1632" t="str">
            <v>Indoor</v>
          </cell>
          <cell r="K1632">
            <v>23.510861999999999</v>
          </cell>
          <cell r="L1632">
            <v>58.500207000000003</v>
          </cell>
          <cell r="M1632" t="str">
            <v>MUSCAT</v>
          </cell>
          <cell r="N1632" t="str">
            <v>AL AMRAT</v>
          </cell>
          <cell r="O1632" t="str">
            <v>Al Amerat</v>
          </cell>
        </row>
        <row r="1633">
          <cell r="D1633" t="str">
            <v>M0080</v>
          </cell>
          <cell r="E1633" t="str">
            <v>OMMA2685</v>
          </cell>
          <cell r="F1633" t="str">
            <v>No</v>
          </cell>
          <cell r="G1633" t="str">
            <v>ALBAGARIYA_VILL_3G</v>
          </cell>
          <cell r="H1633" t="str">
            <v>Greenfield</v>
          </cell>
          <cell r="I1633">
            <v>25</v>
          </cell>
          <cell r="J1633" t="str">
            <v>Indoor</v>
          </cell>
          <cell r="K1633">
            <v>23.540759999999999</v>
          </cell>
          <cell r="L1633">
            <v>58.505139999999997</v>
          </cell>
          <cell r="M1633" t="str">
            <v>MUSCAT</v>
          </cell>
          <cell r="N1633" t="str">
            <v>AL AMRAT</v>
          </cell>
          <cell r="O1633" t="str">
            <v>Al Amerat</v>
          </cell>
        </row>
        <row r="1634">
          <cell r="D1634" t="str">
            <v>M0046</v>
          </cell>
          <cell r="E1634" t="str">
            <v>OMMA0155</v>
          </cell>
          <cell r="F1634" t="str">
            <v>No</v>
          </cell>
          <cell r="G1634" t="str">
            <v>ALHAJER_EXCH_3G</v>
          </cell>
          <cell r="H1634" t="str">
            <v>Greenfield</v>
          </cell>
          <cell r="I1634">
            <v>55</v>
          </cell>
          <cell r="J1634" t="str">
            <v>Indoor</v>
          </cell>
          <cell r="K1634">
            <v>23.406192673334399</v>
          </cell>
          <cell r="L1634">
            <v>58.509798480049497</v>
          </cell>
          <cell r="M1634" t="str">
            <v>MUSCAT</v>
          </cell>
          <cell r="N1634" t="str">
            <v>QURIYAT</v>
          </cell>
          <cell r="O1634" t="str">
            <v>Quriyat</v>
          </cell>
        </row>
        <row r="1635">
          <cell r="D1635" t="str">
            <v>M0720</v>
          </cell>
          <cell r="E1635" t="str">
            <v>OMMA1217</v>
          </cell>
          <cell r="F1635" t="str">
            <v>No</v>
          </cell>
          <cell r="G1635" t="str">
            <v>ALWAIZ_VILLAGE_3G</v>
          </cell>
          <cell r="H1635" t="str">
            <v>Rooftop</v>
          </cell>
          <cell r="I1635">
            <v>6</v>
          </cell>
          <cell r="J1635" t="str">
            <v>Indoor</v>
          </cell>
          <cell r="K1635">
            <v>23.210660000000001</v>
          </cell>
          <cell r="L1635">
            <v>58.977753</v>
          </cell>
          <cell r="M1635" t="str">
            <v>MUSCAT</v>
          </cell>
          <cell r="N1635" t="str">
            <v>QURIYAT</v>
          </cell>
          <cell r="O1635" t="str">
            <v>Daghmar</v>
          </cell>
        </row>
        <row r="1636">
          <cell r="D1636" t="str">
            <v>M0069</v>
          </cell>
          <cell r="E1636" t="str">
            <v>OMMA1970</v>
          </cell>
          <cell r="F1636" t="str">
            <v>No</v>
          </cell>
          <cell r="G1636" t="str">
            <v>AMERAT_PARK2_3G</v>
          </cell>
          <cell r="H1636" t="str">
            <v>Greenfield</v>
          </cell>
          <cell r="I1636">
            <v>20</v>
          </cell>
          <cell r="J1636" t="str">
            <v>Indoor</v>
          </cell>
          <cell r="K1636">
            <v>23.51285</v>
          </cell>
          <cell r="L1636">
            <v>58.504089999999998</v>
          </cell>
          <cell r="M1636" t="str">
            <v>MUSCAT</v>
          </cell>
          <cell r="N1636" t="str">
            <v>AL AMRAT</v>
          </cell>
          <cell r="O1636" t="str">
            <v>Al Amerat</v>
          </cell>
        </row>
        <row r="1637">
          <cell r="D1637" t="str">
            <v>M0050</v>
          </cell>
          <cell r="E1637" t="str">
            <v>OMMA1233</v>
          </cell>
          <cell r="F1637" t="str">
            <v>No</v>
          </cell>
          <cell r="G1637" t="str">
            <v>AMERAT_QURAYAT_ROAD4_3G</v>
          </cell>
          <cell r="H1637" t="str">
            <v>Greenfield</v>
          </cell>
          <cell r="I1637">
            <v>40</v>
          </cell>
          <cell r="J1637" t="str">
            <v>Indoor</v>
          </cell>
          <cell r="K1637">
            <v>23.439876000000002</v>
          </cell>
          <cell r="L1637">
            <v>58.512855000000002</v>
          </cell>
          <cell r="M1637" t="str">
            <v>MUSCAT</v>
          </cell>
          <cell r="N1637" t="str">
            <v>AL AMRAT</v>
          </cell>
          <cell r="O1637" t="str">
            <v>Al Amerat</v>
          </cell>
        </row>
        <row r="1638">
          <cell r="D1638" t="str">
            <v>M0045</v>
          </cell>
          <cell r="E1638" t="str">
            <v>OMMA1234</v>
          </cell>
          <cell r="F1638" t="str">
            <v>No</v>
          </cell>
          <cell r="G1638" t="str">
            <v>Amerat_Qurayat_Road6_3G</v>
          </cell>
          <cell r="H1638" t="str">
            <v>Greenfield</v>
          </cell>
          <cell r="I1638">
            <v>40</v>
          </cell>
          <cell r="J1638" t="str">
            <v>Indoor</v>
          </cell>
          <cell r="K1638">
            <v>23.394817</v>
          </cell>
          <cell r="L1638">
            <v>58.487777999999999</v>
          </cell>
          <cell r="M1638" t="str">
            <v>MUSCAT</v>
          </cell>
          <cell r="N1638" t="str">
            <v>QURIYAT</v>
          </cell>
          <cell r="O1638" t="str">
            <v>Quriyat</v>
          </cell>
        </row>
        <row r="1639">
          <cell r="D1639" t="str">
            <v>M0724</v>
          </cell>
          <cell r="E1639" t="str">
            <v>OMMA1609</v>
          </cell>
          <cell r="F1639" t="str">
            <v>No</v>
          </cell>
          <cell r="G1639" t="str">
            <v>Amerat_Quriyat_Road_2_3G</v>
          </cell>
          <cell r="H1639" t="str">
            <v>Greenfield</v>
          </cell>
          <cell r="I1639">
            <v>40</v>
          </cell>
          <cell r="J1639" t="str">
            <v>Indoor</v>
          </cell>
          <cell r="K1639">
            <v>23.214679</v>
          </cell>
          <cell r="L1639">
            <v>58.792687000000001</v>
          </cell>
          <cell r="M1639" t="str">
            <v>MUSCAT</v>
          </cell>
          <cell r="N1639" t="str">
            <v>QURIYAT</v>
          </cell>
          <cell r="O1639" t="str">
            <v>Quriyat</v>
          </cell>
        </row>
        <row r="1640">
          <cell r="D1640" t="str">
            <v>M0715</v>
          </cell>
          <cell r="E1640" t="str">
            <v>OMMA0164</v>
          </cell>
          <cell r="F1640" t="str">
            <v>No</v>
          </cell>
          <cell r="G1640" t="str">
            <v>Amerat_Quriyat_Road_3_3G</v>
          </cell>
          <cell r="H1640" t="str">
            <v>Greenfield</v>
          </cell>
          <cell r="I1640">
            <v>15</v>
          </cell>
          <cell r="J1640" t="str">
            <v>Indoor</v>
          </cell>
          <cell r="K1640">
            <v>23.187909000000001</v>
          </cell>
          <cell r="L1640">
            <v>58.861103</v>
          </cell>
          <cell r="M1640" t="str">
            <v>MUSCAT</v>
          </cell>
          <cell r="N1640" t="str">
            <v>QURIYAT</v>
          </cell>
          <cell r="O1640" t="str">
            <v>Quriyat</v>
          </cell>
        </row>
        <row r="1641">
          <cell r="D1641" t="str">
            <v>M0041</v>
          </cell>
          <cell r="E1641" t="str">
            <v>OMMA2699</v>
          </cell>
          <cell r="F1641" t="str">
            <v>No</v>
          </cell>
          <cell r="G1641" t="str">
            <v>AMERAT_QURYAT_ROAD_1_3G</v>
          </cell>
          <cell r="H1641" t="str">
            <v>Greenfield</v>
          </cell>
          <cell r="I1641">
            <v>48</v>
          </cell>
          <cell r="J1641" t="str">
            <v>Indoor</v>
          </cell>
          <cell r="K1641">
            <v>23.361771999999998</v>
          </cell>
          <cell r="L1641">
            <v>58.501714</v>
          </cell>
          <cell r="M1641" t="str">
            <v>MUSCAT</v>
          </cell>
          <cell r="N1641" t="str">
            <v>QURIYAT</v>
          </cell>
          <cell r="O1641" t="str">
            <v>Quriyat</v>
          </cell>
        </row>
        <row r="1642">
          <cell r="D1642" t="str">
            <v>M0075</v>
          </cell>
          <cell r="E1642" t="str">
            <v>OMMA1611</v>
          </cell>
          <cell r="F1642" t="str">
            <v>No</v>
          </cell>
          <cell r="G1642" t="str">
            <v>AMERAT4_3G</v>
          </cell>
          <cell r="H1642" t="str">
            <v>Greenfield</v>
          </cell>
          <cell r="I1642">
            <v>30</v>
          </cell>
          <cell r="J1642" t="str">
            <v>Indoor</v>
          </cell>
          <cell r="K1642">
            <v>23.52223</v>
          </cell>
          <cell r="L1642">
            <v>58.498809999999999</v>
          </cell>
          <cell r="M1642" t="str">
            <v>MUSCAT</v>
          </cell>
          <cell r="N1642" t="str">
            <v>AL AMRAT</v>
          </cell>
          <cell r="O1642" t="str">
            <v>Al Amerat</v>
          </cell>
        </row>
        <row r="1643">
          <cell r="D1643" t="str">
            <v>M0030</v>
          </cell>
          <cell r="E1643" t="str">
            <v>OMMA2356</v>
          </cell>
          <cell r="F1643" t="str">
            <v>No</v>
          </cell>
          <cell r="G1643" t="str">
            <v>AS_SARIN_3G</v>
          </cell>
          <cell r="H1643" t="str">
            <v>Greenfield</v>
          </cell>
          <cell r="I1643">
            <v>12</v>
          </cell>
          <cell r="J1643" t="str">
            <v>Outdoor</v>
          </cell>
          <cell r="K1643">
            <v>23.245716999999999</v>
          </cell>
          <cell r="L1643">
            <v>58.530144999999997</v>
          </cell>
          <cell r="M1643" t="str">
            <v>MUSCAT</v>
          </cell>
          <cell r="N1643" t="str">
            <v>QURIYAT</v>
          </cell>
          <cell r="O1643" t="str">
            <v>Quriyat</v>
          </cell>
        </row>
        <row r="1644">
          <cell r="D1644" t="str">
            <v>M0031</v>
          </cell>
          <cell r="E1644" t="str">
            <v>OMMA0536</v>
          </cell>
          <cell r="F1644" t="str">
            <v>No</v>
          </cell>
          <cell r="G1644" t="str">
            <v>BAIE_VILLAGE_3G</v>
          </cell>
          <cell r="H1644" t="str">
            <v>Greenfield</v>
          </cell>
          <cell r="I1644">
            <v>30.2</v>
          </cell>
          <cell r="J1644" t="str">
            <v>Indoor</v>
          </cell>
          <cell r="K1644">
            <v>23.255241999999999</v>
          </cell>
          <cell r="L1644">
            <v>58.589714000000001</v>
          </cell>
          <cell r="M1644" t="str">
            <v>MUSCAT</v>
          </cell>
          <cell r="N1644" t="str">
            <v>QURIYAT</v>
          </cell>
          <cell r="O1644" t="str">
            <v>Quriyat</v>
          </cell>
        </row>
        <row r="1645">
          <cell r="D1645" t="str">
            <v>M0716</v>
          </cell>
          <cell r="E1645" t="str">
            <v>OMMA1612</v>
          </cell>
          <cell r="F1645" t="str">
            <v>No</v>
          </cell>
          <cell r="G1645" t="str">
            <v>Daghmar_3_3G</v>
          </cell>
          <cell r="H1645" t="str">
            <v>Greenfield</v>
          </cell>
          <cell r="I1645">
            <v>30</v>
          </cell>
          <cell r="J1645" t="str">
            <v>Indoor</v>
          </cell>
          <cell r="K1645">
            <v>23.196905000000001</v>
          </cell>
          <cell r="L1645">
            <v>58.951152999999998</v>
          </cell>
          <cell r="M1645" t="str">
            <v>MUSCAT</v>
          </cell>
          <cell r="N1645" t="str">
            <v>QURIYAT</v>
          </cell>
          <cell r="O1645" t="str">
            <v>Daghmar</v>
          </cell>
        </row>
        <row r="1646">
          <cell r="D1646" t="str">
            <v>M0714</v>
          </cell>
          <cell r="E1646" t="str">
            <v>OMMA0166</v>
          </cell>
          <cell r="F1646" t="str">
            <v>No</v>
          </cell>
          <cell r="G1646" t="str">
            <v>Daghmar_4_3G</v>
          </cell>
          <cell r="H1646" t="str">
            <v>Greenfield</v>
          </cell>
          <cell r="I1646">
            <v>30</v>
          </cell>
          <cell r="J1646" t="str">
            <v>Indoor</v>
          </cell>
          <cell r="K1646">
            <v>23.179069999999999</v>
          </cell>
          <cell r="L1646">
            <v>58.986809999999998</v>
          </cell>
          <cell r="M1646" t="str">
            <v>MUSCAT</v>
          </cell>
          <cell r="N1646" t="str">
            <v>QURIYAT</v>
          </cell>
          <cell r="O1646" t="str">
            <v>Daghmar</v>
          </cell>
        </row>
        <row r="1647">
          <cell r="D1647" t="str">
            <v>M0713</v>
          </cell>
          <cell r="E1647" t="str">
            <v>OMMA0886</v>
          </cell>
          <cell r="F1647" t="str">
            <v>No</v>
          </cell>
          <cell r="G1647" t="str">
            <v>DAGHMAR2_3G</v>
          </cell>
          <cell r="H1647" t="str">
            <v>Greenfield</v>
          </cell>
          <cell r="I1647">
            <v>40</v>
          </cell>
          <cell r="J1647" t="str">
            <v>Indoor</v>
          </cell>
          <cell r="K1647">
            <v>23.175871000000001</v>
          </cell>
          <cell r="L1647">
            <v>58.978124000000001</v>
          </cell>
          <cell r="M1647" t="str">
            <v>MUSCAT</v>
          </cell>
          <cell r="N1647" t="str">
            <v>QURIYAT</v>
          </cell>
          <cell r="O1647" t="str">
            <v>Daghmar</v>
          </cell>
        </row>
        <row r="1648">
          <cell r="D1648" t="str">
            <v>M0718</v>
          </cell>
          <cell r="E1648" t="str">
            <v>OMMA0167</v>
          </cell>
          <cell r="F1648" t="str">
            <v>No</v>
          </cell>
          <cell r="G1648" t="str">
            <v>Daghmar6_3G</v>
          </cell>
          <cell r="H1648" t="str">
            <v>Greenfield</v>
          </cell>
          <cell r="I1648">
            <v>40</v>
          </cell>
          <cell r="J1648" t="str">
            <v>Indoor</v>
          </cell>
          <cell r="K1648">
            <v>23.206353</v>
          </cell>
          <cell r="L1648">
            <v>58.968440999999999</v>
          </cell>
          <cell r="M1648" t="str">
            <v>MUSCAT</v>
          </cell>
          <cell r="N1648" t="str">
            <v>QURIYAT</v>
          </cell>
          <cell r="O1648" t="str">
            <v>Daghmar</v>
          </cell>
        </row>
        <row r="1649">
          <cell r="D1649" t="str">
            <v>M0024</v>
          </cell>
          <cell r="E1649" t="str">
            <v>OMMA0168</v>
          </cell>
          <cell r="F1649" t="str">
            <v>No</v>
          </cell>
          <cell r="G1649" t="str">
            <v>DAGMAR_EXCHANGE_3G</v>
          </cell>
          <cell r="H1649" t="str">
            <v>Greenfield</v>
          </cell>
          <cell r="I1649">
            <v>30</v>
          </cell>
          <cell r="J1649" t="str">
            <v>Indoor</v>
          </cell>
          <cell r="K1649">
            <v>23.195450000000001</v>
          </cell>
          <cell r="L1649">
            <v>58.980550000000001</v>
          </cell>
          <cell r="M1649" t="str">
            <v>MUSCAT</v>
          </cell>
          <cell r="N1649" t="str">
            <v>QURIYAT</v>
          </cell>
          <cell r="O1649" t="str">
            <v>Daghmar</v>
          </cell>
        </row>
        <row r="1650">
          <cell r="D1650" t="str">
            <v>M0737</v>
          </cell>
          <cell r="E1650" t="str">
            <v>OMMA0537</v>
          </cell>
          <cell r="F1650" t="str">
            <v>No</v>
          </cell>
          <cell r="G1650" t="str">
            <v>FAYAD_3G</v>
          </cell>
          <cell r="H1650" t="str">
            <v>Greenfield</v>
          </cell>
          <cell r="I1650">
            <v>42</v>
          </cell>
          <cell r="J1650" t="str">
            <v>Indoor</v>
          </cell>
          <cell r="K1650">
            <v>23.2942</v>
          </cell>
          <cell r="L1650">
            <v>58.7408</v>
          </cell>
          <cell r="M1650" t="str">
            <v>MUSCAT</v>
          </cell>
          <cell r="N1650" t="str">
            <v>QURIYAT</v>
          </cell>
          <cell r="O1650" t="str">
            <v>Quriyat</v>
          </cell>
        </row>
        <row r="1651">
          <cell r="D1651" t="str">
            <v>M0736</v>
          </cell>
          <cell r="E1651" t="str">
            <v>OMMA2358</v>
          </cell>
          <cell r="F1651" t="str">
            <v>No</v>
          </cell>
          <cell r="G1651" t="str">
            <v>HABUBIYAH_3G</v>
          </cell>
          <cell r="H1651" t="str">
            <v>Greenfield</v>
          </cell>
          <cell r="I1651">
            <v>40</v>
          </cell>
          <cell r="J1651" t="str">
            <v>Indoor</v>
          </cell>
          <cell r="K1651">
            <v>23.272725000000001</v>
          </cell>
          <cell r="L1651">
            <v>58.747247999999999</v>
          </cell>
          <cell r="M1651" t="str">
            <v>MUSCAT</v>
          </cell>
          <cell r="N1651" t="str">
            <v>QURIYAT</v>
          </cell>
          <cell r="O1651" t="str">
            <v>Quriyat</v>
          </cell>
        </row>
        <row r="1652">
          <cell r="D1652" t="str">
            <v>M0038</v>
          </cell>
          <cell r="E1652" t="str">
            <v>OMMA1237</v>
          </cell>
          <cell r="F1652" t="str">
            <v>No</v>
          </cell>
          <cell r="G1652" t="str">
            <v>HAJAR_ROAD_3G</v>
          </cell>
          <cell r="H1652" t="str">
            <v>Greenfield</v>
          </cell>
          <cell r="I1652">
            <v>17</v>
          </cell>
          <cell r="J1652" t="str">
            <v>Indoor</v>
          </cell>
          <cell r="K1652">
            <v>23.356770000000001</v>
          </cell>
          <cell r="L1652">
            <v>58.532550000000001</v>
          </cell>
          <cell r="M1652" t="str">
            <v>MUSCAT</v>
          </cell>
          <cell r="N1652" t="str">
            <v>QURIYAT</v>
          </cell>
          <cell r="O1652" t="str">
            <v>Quriyat</v>
          </cell>
        </row>
        <row r="1653">
          <cell r="D1653" t="str">
            <v>M0042</v>
          </cell>
          <cell r="E1653" t="str">
            <v>OMMA1238</v>
          </cell>
          <cell r="F1653" t="str">
            <v>No</v>
          </cell>
          <cell r="G1653" t="str">
            <v>HAQAM_3G</v>
          </cell>
          <cell r="H1653" t="str">
            <v>Greenfield</v>
          </cell>
          <cell r="I1653">
            <v>20</v>
          </cell>
          <cell r="J1653" t="str">
            <v>Indoor</v>
          </cell>
          <cell r="K1653">
            <v>23.384347000000002</v>
          </cell>
          <cell r="L1653">
            <v>58.346380000000003</v>
          </cell>
          <cell r="M1653" t="str">
            <v>MUSCAT</v>
          </cell>
          <cell r="N1653" t="str">
            <v>AL AMRAT</v>
          </cell>
          <cell r="O1653" t="str">
            <v>Al Amerat</v>
          </cell>
        </row>
        <row r="1654">
          <cell r="D1654" t="str">
            <v>M0723</v>
          </cell>
          <cell r="E1654" t="str">
            <v>OMMA2359</v>
          </cell>
          <cell r="F1654" t="str">
            <v>No</v>
          </cell>
          <cell r="G1654" t="str">
            <v>HAY_AD_DAHIR_3G</v>
          </cell>
          <cell r="H1654" t="str">
            <v>Rooftop</v>
          </cell>
          <cell r="I1654">
            <v>5</v>
          </cell>
          <cell r="J1654" t="str">
            <v>Indoor</v>
          </cell>
          <cell r="K1654">
            <v>23.214611000000001</v>
          </cell>
          <cell r="L1654">
            <v>58.892944</v>
          </cell>
          <cell r="M1654" t="str">
            <v>MUSCAT</v>
          </cell>
          <cell r="N1654" t="str">
            <v>QURIYAT</v>
          </cell>
          <cell r="O1654" t="str">
            <v>Quriyat</v>
          </cell>
        </row>
        <row r="1655">
          <cell r="D1655" t="str">
            <v>M0721</v>
          </cell>
          <cell r="E1655" t="str">
            <v>OMMA0538</v>
          </cell>
          <cell r="F1655" t="str">
            <v>No</v>
          </cell>
          <cell r="G1655" t="str">
            <v>Hay_al_Dahir2_3G</v>
          </cell>
          <cell r="H1655" t="str">
            <v>Greenfield</v>
          </cell>
          <cell r="I1655">
            <v>30</v>
          </cell>
          <cell r="J1655" t="str">
            <v>Indoor</v>
          </cell>
          <cell r="K1655">
            <v>23.211279999999999</v>
          </cell>
          <cell r="L1655">
            <v>58.902880000000003</v>
          </cell>
          <cell r="M1655" t="str">
            <v>MUSCAT</v>
          </cell>
          <cell r="N1655" t="str">
            <v>QURIYAT</v>
          </cell>
          <cell r="O1655" t="str">
            <v>Quriyat</v>
          </cell>
        </row>
        <row r="1656">
          <cell r="D1656" t="str">
            <v>M0726</v>
          </cell>
          <cell r="E1656" t="str">
            <v>OMMA2700</v>
          </cell>
          <cell r="F1656" t="str">
            <v>No</v>
          </cell>
          <cell r="G1656" t="str">
            <v>HAY_AL_DAHIR3_3G</v>
          </cell>
          <cell r="H1656" t="str">
            <v>Greenfield</v>
          </cell>
          <cell r="I1656">
            <v>30</v>
          </cell>
          <cell r="J1656" t="str">
            <v>Indoor</v>
          </cell>
          <cell r="K1656">
            <v>23.222010000000001</v>
          </cell>
          <cell r="L1656">
            <v>58.904249999999998</v>
          </cell>
          <cell r="M1656" t="str">
            <v>MUSCAT</v>
          </cell>
          <cell r="N1656" t="str">
            <v>QURIYAT</v>
          </cell>
          <cell r="O1656" t="str">
            <v>Quriyat</v>
          </cell>
        </row>
        <row r="1657">
          <cell r="D1657" t="str">
            <v>M0711</v>
          </cell>
          <cell r="E1657" t="str">
            <v>OMMA1613</v>
          </cell>
          <cell r="F1657" t="str">
            <v>No</v>
          </cell>
          <cell r="G1657" t="str">
            <v>HAYL_AL_GHAF2_3G</v>
          </cell>
          <cell r="H1657" t="str">
            <v>Greenfield</v>
          </cell>
          <cell r="I1657">
            <v>30</v>
          </cell>
          <cell r="J1657" t="str">
            <v>Indoor</v>
          </cell>
          <cell r="K1657">
            <v>23.172416999999999</v>
          </cell>
          <cell r="L1657">
            <v>58.924360999999998</v>
          </cell>
          <cell r="M1657" t="str">
            <v>MUSCAT</v>
          </cell>
          <cell r="N1657" t="str">
            <v>QURIYAT</v>
          </cell>
          <cell r="O1657" t="str">
            <v>Quriyat</v>
          </cell>
        </row>
        <row r="1658">
          <cell r="D1658" t="str">
            <v>M0712</v>
          </cell>
          <cell r="E1658" t="str">
            <v>OMMA1239</v>
          </cell>
          <cell r="F1658" t="str">
            <v>No</v>
          </cell>
          <cell r="G1658" t="str">
            <v>HAYL_ALGHAF_3G</v>
          </cell>
          <cell r="H1658" t="str">
            <v>Greenfield</v>
          </cell>
          <cell r="I1658">
            <v>12.5</v>
          </cell>
          <cell r="J1658" t="str">
            <v>Indoor</v>
          </cell>
          <cell r="K1658">
            <v>23.173500000000001</v>
          </cell>
          <cell r="L1658">
            <v>58.910200000000003</v>
          </cell>
          <cell r="M1658" t="str">
            <v>MUSCAT</v>
          </cell>
          <cell r="N1658" t="str">
            <v>QURIYAT</v>
          </cell>
          <cell r="O1658" t="str">
            <v>Quriyat</v>
          </cell>
        </row>
        <row r="1659">
          <cell r="D1659" t="str">
            <v>M0738</v>
          </cell>
          <cell r="E1659" t="str">
            <v>OMMA0169</v>
          </cell>
          <cell r="F1659" t="str">
            <v>No</v>
          </cell>
          <cell r="G1659" t="str">
            <v>HIFFAD_FAYYAD_3G</v>
          </cell>
          <cell r="H1659" t="str">
            <v>Greenfield</v>
          </cell>
          <cell r="I1659">
            <v>13</v>
          </cell>
          <cell r="J1659" t="str">
            <v>Indoor</v>
          </cell>
          <cell r="K1659">
            <v>23.323150999999999</v>
          </cell>
          <cell r="L1659">
            <v>58.745750999999998</v>
          </cell>
          <cell r="M1659" t="str">
            <v>MUSCAT</v>
          </cell>
          <cell r="N1659" t="str">
            <v>QURIYAT</v>
          </cell>
          <cell r="O1659" t="str">
            <v>Quriyat</v>
          </cell>
        </row>
        <row r="1660">
          <cell r="D1660" t="str">
            <v>M0034</v>
          </cell>
          <cell r="E1660" t="str">
            <v>OMMA0887</v>
          </cell>
          <cell r="F1660" t="str">
            <v>No</v>
          </cell>
          <cell r="G1660" t="str">
            <v>JAHLUT_EXCH_3G</v>
          </cell>
          <cell r="H1660" t="str">
            <v>Greenfield</v>
          </cell>
          <cell r="I1660">
            <v>60</v>
          </cell>
          <cell r="J1660" t="str">
            <v>Indoor</v>
          </cell>
          <cell r="K1660">
            <v>23.334990000000001</v>
          </cell>
          <cell r="L1660">
            <v>58.589419999999997</v>
          </cell>
          <cell r="M1660" t="str">
            <v>MUSCAT</v>
          </cell>
          <cell r="N1660" t="str">
            <v>QURIYAT</v>
          </cell>
          <cell r="O1660" t="str">
            <v>Quriyat</v>
          </cell>
        </row>
        <row r="1661">
          <cell r="D1661" t="str">
            <v>Q0441</v>
          </cell>
          <cell r="E1661" t="str">
            <v>OMSN1988</v>
          </cell>
          <cell r="F1661" t="str">
            <v>No</v>
          </cell>
          <cell r="G1661" t="str">
            <v>Jarbib USO_92</v>
          </cell>
          <cell r="H1661" t="str">
            <v>Greenfield</v>
          </cell>
          <cell r="I1661">
            <v>20</v>
          </cell>
          <cell r="J1661" t="str">
            <v>Indoor</v>
          </cell>
          <cell r="K1661">
            <v>23.287593999999999</v>
          </cell>
          <cell r="L1661">
            <v>58.368789</v>
          </cell>
          <cell r="M1661" t="str">
            <v>ASH SHARQIYAH NORTH</v>
          </cell>
          <cell r="N1661" t="str">
            <v>AL AMRAT</v>
          </cell>
          <cell r="O1661" t="str">
            <v>Al Amerat</v>
          </cell>
        </row>
        <row r="1662">
          <cell r="D1662" t="str">
            <v>M0725</v>
          </cell>
          <cell r="E1662" t="str">
            <v>OMMA1614</v>
          </cell>
          <cell r="F1662" t="str">
            <v>No</v>
          </cell>
          <cell r="G1662" t="str">
            <v>Karieb_3G</v>
          </cell>
          <cell r="H1662" t="str">
            <v>Greenfield</v>
          </cell>
          <cell r="I1662">
            <v>35</v>
          </cell>
          <cell r="J1662" t="str">
            <v>Indoor</v>
          </cell>
          <cell r="K1662">
            <v>23.222480000000001</v>
          </cell>
          <cell r="L1662">
            <v>58.914110000000001</v>
          </cell>
          <cell r="M1662" t="str">
            <v>MUSCAT</v>
          </cell>
          <cell r="N1662" t="str">
            <v>QURIYAT</v>
          </cell>
          <cell r="O1662" t="str">
            <v>Quriyat</v>
          </cell>
        </row>
        <row r="1663">
          <cell r="D1663" t="str">
            <v>M0052</v>
          </cell>
          <cell r="E1663" t="str">
            <v>OMMA2360</v>
          </cell>
          <cell r="F1663" t="str">
            <v>No</v>
          </cell>
          <cell r="G1663" t="str">
            <v>MADI_ALNAHDA_3_3G</v>
          </cell>
          <cell r="H1663" t="str">
            <v>Greenfield</v>
          </cell>
          <cell r="I1663">
            <v>12</v>
          </cell>
          <cell r="J1663" t="str">
            <v>Indoor</v>
          </cell>
          <cell r="K1663">
            <v>23.460277999999999</v>
          </cell>
          <cell r="L1663">
            <v>58.475901999999998</v>
          </cell>
          <cell r="M1663" t="str">
            <v>MUSCAT</v>
          </cell>
          <cell r="N1663" t="str">
            <v>AL AMRAT</v>
          </cell>
          <cell r="O1663" t="str">
            <v>Al Amerat</v>
          </cell>
        </row>
        <row r="1664">
          <cell r="D1664" t="str">
            <v>M0014</v>
          </cell>
          <cell r="E1664" t="str">
            <v>OMMA0539</v>
          </cell>
          <cell r="F1664" t="str">
            <v>Yes</v>
          </cell>
          <cell r="G1664" t="str">
            <v>MADI_ALNAHDA1_3G</v>
          </cell>
          <cell r="H1664" t="str">
            <v>Greenfield</v>
          </cell>
          <cell r="I1664">
            <v>42</v>
          </cell>
          <cell r="J1664" t="str">
            <v>Indoor</v>
          </cell>
          <cell r="K1664">
            <v>23.470839999999999</v>
          </cell>
          <cell r="L1664">
            <v>58.485700000000001</v>
          </cell>
          <cell r="M1664" t="str">
            <v>MUSCAT</v>
          </cell>
          <cell r="N1664" t="str">
            <v>AL AMRAT</v>
          </cell>
          <cell r="O1664" t="str">
            <v>Al Amerat</v>
          </cell>
        </row>
        <row r="1665">
          <cell r="D1665" t="str">
            <v>M0043</v>
          </cell>
          <cell r="E1665" t="str">
            <v>OMMA1240</v>
          </cell>
          <cell r="F1665" t="str">
            <v>No</v>
          </cell>
          <cell r="G1665" t="str">
            <v>MADI_NADHA_TWELVE_4_3G</v>
          </cell>
          <cell r="H1665" t="str">
            <v>Greenfield</v>
          </cell>
          <cell r="I1665">
            <v>40</v>
          </cell>
          <cell r="J1665" t="str">
            <v>Indoor</v>
          </cell>
          <cell r="K1665">
            <v>23.384021000000001</v>
          </cell>
          <cell r="L1665">
            <v>58.423470000000002</v>
          </cell>
          <cell r="M1665" t="str">
            <v>MUSCAT</v>
          </cell>
          <cell r="N1665" t="str">
            <v>AL AMRAT</v>
          </cell>
          <cell r="O1665" t="str">
            <v>Al Amerat</v>
          </cell>
        </row>
        <row r="1666">
          <cell r="D1666" t="str">
            <v>M0047</v>
          </cell>
          <cell r="E1666" t="str">
            <v>OMMA1251</v>
          </cell>
          <cell r="F1666" t="str">
            <v>No</v>
          </cell>
          <cell r="G1666" t="str">
            <v>MADI_NAHDA9_3G</v>
          </cell>
          <cell r="H1666" t="str">
            <v>Greenfield</v>
          </cell>
          <cell r="I1666">
            <v>35</v>
          </cell>
          <cell r="J1666" t="str">
            <v>Indoor</v>
          </cell>
          <cell r="K1666">
            <v>23.410059</v>
          </cell>
          <cell r="L1666">
            <v>58.419414000000003</v>
          </cell>
          <cell r="M1666" t="str">
            <v>MUSCAT</v>
          </cell>
          <cell r="N1666" t="str">
            <v>AL AMRAT</v>
          </cell>
          <cell r="O1666" t="str">
            <v>Al Amerat</v>
          </cell>
        </row>
        <row r="1667">
          <cell r="D1667" t="str">
            <v>M1061</v>
          </cell>
          <cell r="E1667" t="str">
            <v>OMMA0907</v>
          </cell>
          <cell r="F1667" t="str">
            <v>No</v>
          </cell>
          <cell r="G1667" t="str">
            <v>Madinat Al Nahda 1</v>
          </cell>
          <cell r="H1667" t="str">
            <v>Greenfield</v>
          </cell>
          <cell r="I1667">
            <v>35</v>
          </cell>
          <cell r="J1667" t="str">
            <v>Indoor</v>
          </cell>
          <cell r="K1667">
            <v>23.421306999999999</v>
          </cell>
          <cell r="L1667">
            <v>58.423701000000001</v>
          </cell>
          <cell r="M1667" t="str">
            <v>MUSCAT</v>
          </cell>
          <cell r="N1667" t="str">
            <v>AL AMRAT</v>
          </cell>
          <cell r="O1667" t="str">
            <v>Al Amerat</v>
          </cell>
        </row>
        <row r="1668">
          <cell r="D1668" t="str">
            <v>M0074</v>
          </cell>
          <cell r="E1668" t="str">
            <v>OMMA2707</v>
          </cell>
          <cell r="F1668" t="str">
            <v>No</v>
          </cell>
          <cell r="G1668" t="str">
            <v>Mahaj5_3G</v>
          </cell>
          <cell r="H1668" t="str">
            <v>Rooftop</v>
          </cell>
          <cell r="I1668">
            <v>6</v>
          </cell>
          <cell r="J1668" t="str">
            <v>Indoor</v>
          </cell>
          <cell r="K1668">
            <v>23.520087</v>
          </cell>
          <cell r="L1668">
            <v>58.510854999999999</v>
          </cell>
          <cell r="M1668" t="str">
            <v>MUSCAT</v>
          </cell>
          <cell r="N1668" t="str">
            <v>AL AMRAT</v>
          </cell>
          <cell r="O1668" t="str">
            <v>Al Amerat</v>
          </cell>
        </row>
        <row r="1669">
          <cell r="D1669" t="str">
            <v>M0729</v>
          </cell>
          <cell r="E1669" t="str">
            <v>OMMA0184</v>
          </cell>
          <cell r="F1669" t="str">
            <v>No</v>
          </cell>
          <cell r="G1669" t="str">
            <v>MAKHADAH_3G</v>
          </cell>
          <cell r="H1669" t="str">
            <v>Greenfield</v>
          </cell>
          <cell r="I1669">
            <v>25</v>
          </cell>
          <cell r="J1669" t="str">
            <v>Indoor</v>
          </cell>
          <cell r="K1669">
            <v>23.2529</v>
          </cell>
          <cell r="L1669">
            <v>58.791899999999998</v>
          </cell>
          <cell r="M1669" t="str">
            <v>MUSCAT</v>
          </cell>
          <cell r="N1669" t="str">
            <v>QURIYAT</v>
          </cell>
          <cell r="O1669" t="str">
            <v>Quriyat</v>
          </cell>
        </row>
        <row r="1670">
          <cell r="D1670" t="str">
            <v>M0027</v>
          </cell>
          <cell r="E1670" t="str">
            <v>OMMA1998</v>
          </cell>
          <cell r="F1670" t="str">
            <v>No</v>
          </cell>
          <cell r="G1670" t="str">
            <v>MAZARA_3G</v>
          </cell>
          <cell r="H1670" t="str">
            <v>Greenfield</v>
          </cell>
          <cell r="I1670">
            <v>25</v>
          </cell>
          <cell r="J1670" t="str">
            <v>Indoor</v>
          </cell>
          <cell r="K1670">
            <v>23.092168999999998</v>
          </cell>
          <cell r="L1670">
            <v>58.854286000000002</v>
          </cell>
          <cell r="M1670" t="str">
            <v>MUSCAT</v>
          </cell>
          <cell r="N1670" t="str">
            <v>QURIYAT</v>
          </cell>
          <cell r="O1670" t="str">
            <v>Quriyat</v>
          </cell>
        </row>
        <row r="1671">
          <cell r="D1671" t="str">
            <v>M0708</v>
          </cell>
          <cell r="E1671" t="str">
            <v>OMMA2709</v>
          </cell>
          <cell r="F1671" t="str">
            <v>No</v>
          </cell>
          <cell r="G1671" t="str">
            <v>Mazara_Road_1_3G</v>
          </cell>
          <cell r="H1671" t="str">
            <v>Greenfield</v>
          </cell>
          <cell r="I1671">
            <v>40</v>
          </cell>
          <cell r="J1671" t="str">
            <v>Indoor</v>
          </cell>
          <cell r="K1671">
            <v>23.101789</v>
          </cell>
          <cell r="L1671">
            <v>58.854224000000002</v>
          </cell>
          <cell r="M1671" t="str">
            <v>MUSCAT</v>
          </cell>
          <cell r="N1671" t="str">
            <v>QURIYAT</v>
          </cell>
          <cell r="O1671" t="str">
            <v>Quriyat</v>
          </cell>
        </row>
        <row r="1672">
          <cell r="D1672" t="str">
            <v>M0709</v>
          </cell>
          <cell r="E1672" t="str">
            <v>OMMA0185</v>
          </cell>
          <cell r="F1672" t="str">
            <v>No</v>
          </cell>
          <cell r="G1672" t="str">
            <v>Mazarea_Road_2_3G</v>
          </cell>
          <cell r="H1672" t="str">
            <v>Greenfield</v>
          </cell>
          <cell r="I1672">
            <v>50</v>
          </cell>
          <cell r="J1672" t="str">
            <v>Indoor</v>
          </cell>
          <cell r="K1672">
            <v>23.128526000000001</v>
          </cell>
          <cell r="L1672">
            <v>58.898626999999998</v>
          </cell>
          <cell r="M1672" t="str">
            <v>MUSCAT</v>
          </cell>
          <cell r="N1672" t="str">
            <v>QURIYAT</v>
          </cell>
          <cell r="O1672" t="str">
            <v>Quriyat</v>
          </cell>
        </row>
        <row r="1673">
          <cell r="D1673" t="str">
            <v>M0049</v>
          </cell>
          <cell r="E1673" t="str">
            <v>OMMA1636</v>
          </cell>
          <cell r="F1673" t="str">
            <v>No</v>
          </cell>
          <cell r="G1673" t="str">
            <v>MEDI_NA_VIL_3G</v>
          </cell>
          <cell r="H1673" t="str">
            <v>Greenfield</v>
          </cell>
          <cell r="I1673">
            <v>12</v>
          </cell>
          <cell r="J1673" t="str">
            <v>Indoor</v>
          </cell>
          <cell r="K1673">
            <v>23.433986000000001</v>
          </cell>
          <cell r="L1673">
            <v>58.444037000000002</v>
          </cell>
          <cell r="M1673" t="str">
            <v>MUSCAT</v>
          </cell>
          <cell r="N1673" t="str">
            <v>AL AMRAT</v>
          </cell>
          <cell r="O1673" t="str">
            <v>Al Amerat</v>
          </cell>
        </row>
        <row r="1674">
          <cell r="D1674" t="str">
            <v>M0710</v>
          </cell>
          <cell r="E1674" t="str">
            <v>OMMA1999</v>
          </cell>
          <cell r="F1674" t="str">
            <v>No</v>
          </cell>
          <cell r="G1674" t="str">
            <v>MISFAH_3G</v>
          </cell>
          <cell r="H1674" t="str">
            <v>Greenfield</v>
          </cell>
          <cell r="I1674">
            <v>16</v>
          </cell>
          <cell r="J1674" t="str">
            <v>Indoor</v>
          </cell>
          <cell r="K1674">
            <v>23.157261999999999</v>
          </cell>
          <cell r="L1674">
            <v>58.843580000000003</v>
          </cell>
          <cell r="M1674" t="str">
            <v>MUSCAT</v>
          </cell>
          <cell r="N1674" t="str">
            <v>QURIYAT</v>
          </cell>
          <cell r="O1674" t="str">
            <v>Quriyat</v>
          </cell>
        </row>
        <row r="1675">
          <cell r="D1675" t="str">
            <v>M1159</v>
          </cell>
          <cell r="E1675" t="str">
            <v>OMMA0186</v>
          </cell>
          <cell r="F1675" t="str">
            <v>No</v>
          </cell>
          <cell r="G1675" t="str">
            <v>OM_USO_116_QAFAL</v>
          </cell>
          <cell r="H1675" t="str">
            <v>Greenfield</v>
          </cell>
          <cell r="I1675">
            <v>20</v>
          </cell>
          <cell r="J1675" t="str">
            <v>Outdoor</v>
          </cell>
          <cell r="K1675">
            <v>23.357475000000001</v>
          </cell>
          <cell r="L1675">
            <v>58.357582999999998</v>
          </cell>
          <cell r="M1675" t="str">
            <v>MUSCAT</v>
          </cell>
          <cell r="N1675" t="str">
            <v>AL AMRAT</v>
          </cell>
          <cell r="O1675" t="str">
            <v>Al Amerat</v>
          </cell>
        </row>
        <row r="1676">
          <cell r="D1676" t="str">
            <v>M0033</v>
          </cell>
          <cell r="E1676" t="str">
            <v>OMMA1252</v>
          </cell>
          <cell r="F1676" t="str">
            <v>No</v>
          </cell>
          <cell r="G1676" t="str">
            <v>QABRUT_3G</v>
          </cell>
          <cell r="H1676" t="str">
            <v>Greenfield</v>
          </cell>
          <cell r="I1676">
            <v>20</v>
          </cell>
          <cell r="J1676" t="str">
            <v>Indoor</v>
          </cell>
          <cell r="K1676">
            <v>23.288170000000001</v>
          </cell>
          <cell r="L1676">
            <v>58.393680000000003</v>
          </cell>
          <cell r="M1676" t="str">
            <v>MUSCAT</v>
          </cell>
          <cell r="N1676" t="str">
            <v>AL AMRAT</v>
          </cell>
          <cell r="O1676" t="str">
            <v>Al Amerat</v>
          </cell>
        </row>
        <row r="1677">
          <cell r="D1677" t="str">
            <v>M0730</v>
          </cell>
          <cell r="E1677" t="str">
            <v>OMMA1637</v>
          </cell>
          <cell r="F1677" t="str">
            <v>No</v>
          </cell>
          <cell r="G1677" t="str">
            <v>QURIYAT_3G</v>
          </cell>
          <cell r="H1677" t="str">
            <v>Greenfield</v>
          </cell>
          <cell r="I1677">
            <v>30</v>
          </cell>
          <cell r="J1677" t="str">
            <v>Indoor</v>
          </cell>
          <cell r="K1677">
            <v>23.257127000000001</v>
          </cell>
          <cell r="L1677">
            <v>58.916877999999997</v>
          </cell>
          <cell r="M1677" t="str">
            <v>MUSCAT</v>
          </cell>
          <cell r="N1677" t="str">
            <v>QURIYAT</v>
          </cell>
          <cell r="O1677" t="str">
            <v>Quriyat</v>
          </cell>
        </row>
        <row r="1678">
          <cell r="D1678" t="str">
            <v>M0735</v>
          </cell>
          <cell r="E1678" t="str">
            <v>OMMA1638</v>
          </cell>
          <cell r="F1678" t="str">
            <v>No</v>
          </cell>
          <cell r="G1678" t="str">
            <v>QURIYAT_BEACH_3G</v>
          </cell>
          <cell r="H1678" t="str">
            <v>Greenfield</v>
          </cell>
          <cell r="I1678">
            <v>30</v>
          </cell>
          <cell r="J1678" t="str">
            <v>Indoor</v>
          </cell>
          <cell r="K1678">
            <v>23.266860000000001</v>
          </cell>
          <cell r="L1678">
            <v>58.922159999999998</v>
          </cell>
          <cell r="M1678" t="str">
            <v>MUSCAT</v>
          </cell>
          <cell r="N1678" t="str">
            <v>QURIYAT</v>
          </cell>
          <cell r="O1678" t="str">
            <v>Quriyat</v>
          </cell>
        </row>
        <row r="1679">
          <cell r="D1679" t="str">
            <v>M0016</v>
          </cell>
          <cell r="E1679" t="str">
            <v>OMMA0910</v>
          </cell>
          <cell r="F1679" t="str">
            <v>Yes</v>
          </cell>
          <cell r="G1679" t="str">
            <v>QURIYAT_EXCH_3G</v>
          </cell>
          <cell r="H1679" t="str">
            <v>Greenfield</v>
          </cell>
          <cell r="I1679">
            <v>30.5</v>
          </cell>
          <cell r="J1679" t="str">
            <v>Indoor</v>
          </cell>
          <cell r="K1679">
            <v>23.232678</v>
          </cell>
          <cell r="L1679">
            <v>58.895775</v>
          </cell>
          <cell r="M1679" t="str">
            <v>MUSCAT</v>
          </cell>
          <cell r="N1679" t="str">
            <v>QURIYAT</v>
          </cell>
          <cell r="O1679" t="str">
            <v>Quriyat</v>
          </cell>
        </row>
        <row r="1680">
          <cell r="D1680" t="str">
            <v>M0734</v>
          </cell>
          <cell r="E1680" t="str">
            <v>OMMA0187</v>
          </cell>
          <cell r="F1680" t="str">
            <v>No</v>
          </cell>
          <cell r="G1680" t="str">
            <v>QURIYAT_SOUQ_3G</v>
          </cell>
          <cell r="H1680" t="str">
            <v>Rooftop</v>
          </cell>
          <cell r="I1680">
            <v>3</v>
          </cell>
          <cell r="J1680" t="str">
            <v>Indoor</v>
          </cell>
          <cell r="K1680">
            <v>23.263960000000001</v>
          </cell>
          <cell r="L1680">
            <v>58.916240000000002</v>
          </cell>
          <cell r="M1680" t="str">
            <v>MUSCAT</v>
          </cell>
          <cell r="N1680" t="str">
            <v>QURIYAT</v>
          </cell>
          <cell r="O1680" t="str">
            <v>Quriyat</v>
          </cell>
        </row>
        <row r="1681">
          <cell r="D1681" t="str">
            <v>M0039</v>
          </cell>
          <cell r="E1681" t="str">
            <v>OMMA2891</v>
          </cell>
          <cell r="F1681" t="str">
            <v>No</v>
          </cell>
          <cell r="G1681" t="str">
            <v>Saleel_Micro_3G</v>
          </cell>
          <cell r="H1681" t="str">
            <v>Greenfield</v>
          </cell>
          <cell r="I1681">
            <v>15</v>
          </cell>
          <cell r="J1681" t="str">
            <v>Indoor</v>
          </cell>
          <cell r="K1681" t="str">
            <v>23.3611423</v>
          </cell>
          <cell r="L1681" t="str">
            <v>58.6808518</v>
          </cell>
          <cell r="M1681" t="str">
            <v>MUSCAT</v>
          </cell>
          <cell r="N1681" t="str">
            <v>QURIYAT</v>
          </cell>
          <cell r="O1681" t="str">
            <v>Quriyat</v>
          </cell>
        </row>
        <row r="1682">
          <cell r="D1682" t="str">
            <v>M1002</v>
          </cell>
          <cell r="E1682" t="str">
            <v>OMMA1253</v>
          </cell>
          <cell r="F1682" t="str">
            <v>No</v>
          </cell>
          <cell r="G1682" t="str">
            <v>SAWAQUIM_REP_3G</v>
          </cell>
          <cell r="H1682" t="str">
            <v>Greenfield</v>
          </cell>
          <cell r="I1682">
            <v>75.5</v>
          </cell>
          <cell r="J1682" t="str">
            <v>Indoor</v>
          </cell>
          <cell r="K1682">
            <v>23.218162</v>
          </cell>
          <cell r="L1682">
            <v>58.811504999999997</v>
          </cell>
          <cell r="M1682" t="str">
            <v>MUSCAT</v>
          </cell>
          <cell r="N1682" t="str">
            <v>QURIYAT</v>
          </cell>
          <cell r="O1682" t="str">
            <v>Quriyat</v>
          </cell>
        </row>
        <row r="1683">
          <cell r="D1683" t="str">
            <v>M0733</v>
          </cell>
          <cell r="E1683" t="str">
            <v>OMMA0911</v>
          </cell>
          <cell r="F1683" t="str">
            <v>No</v>
          </cell>
          <cell r="G1683" t="str">
            <v>SAWAQUIM_VILAGE_3G</v>
          </cell>
          <cell r="H1683" t="str">
            <v>Greenfield</v>
          </cell>
          <cell r="I1683">
            <v>12</v>
          </cell>
          <cell r="J1683" t="str">
            <v>Indoor</v>
          </cell>
          <cell r="K1683">
            <v>23.263500000000001</v>
          </cell>
          <cell r="L1683">
            <v>58.765599999999999</v>
          </cell>
          <cell r="M1683" t="str">
            <v>MUSCAT</v>
          </cell>
          <cell r="N1683" t="str">
            <v>QURIYAT</v>
          </cell>
          <cell r="O1683" t="str">
            <v>Quriyat</v>
          </cell>
        </row>
        <row r="1684">
          <cell r="D1684" t="str">
            <v>M1003</v>
          </cell>
          <cell r="E1684" t="str">
            <v>OMMA0188</v>
          </cell>
          <cell r="F1684" t="str">
            <v>No</v>
          </cell>
          <cell r="G1684" t="str">
            <v>SAWAQUIM_VILAGE2_3G</v>
          </cell>
          <cell r="H1684" t="str">
            <v>Greenfield</v>
          </cell>
          <cell r="I1684">
            <v>20</v>
          </cell>
          <cell r="J1684" t="str">
            <v>Indoor</v>
          </cell>
          <cell r="K1684">
            <v>23.215105000000001</v>
          </cell>
          <cell r="L1684">
            <v>58.852620999999999</v>
          </cell>
          <cell r="M1684" t="str">
            <v>MUSCAT</v>
          </cell>
          <cell r="N1684" t="str">
            <v>QURIYAT</v>
          </cell>
          <cell r="O1684" t="str">
            <v>Quriyat</v>
          </cell>
        </row>
        <row r="1685">
          <cell r="D1685" t="str">
            <v>M0722</v>
          </cell>
          <cell r="E1685" t="str">
            <v>OMMA0912</v>
          </cell>
          <cell r="F1685" t="str">
            <v>No</v>
          </cell>
          <cell r="G1685" t="str">
            <v>SIYA_2_3G</v>
          </cell>
          <cell r="H1685" t="str">
            <v>Greenfield</v>
          </cell>
          <cell r="I1685">
            <v>40</v>
          </cell>
          <cell r="J1685" t="str">
            <v>Indoor</v>
          </cell>
          <cell r="K1685">
            <v>23.212508</v>
          </cell>
          <cell r="L1685">
            <v>58.686045</v>
          </cell>
          <cell r="M1685" t="str">
            <v>MUSCAT</v>
          </cell>
          <cell r="N1685" t="str">
            <v>QURIYAT</v>
          </cell>
          <cell r="O1685" t="str">
            <v>Quriyat</v>
          </cell>
        </row>
        <row r="1686">
          <cell r="D1686" t="str">
            <v>M0717</v>
          </cell>
          <cell r="E1686" t="str">
            <v>OMMA1639</v>
          </cell>
          <cell r="F1686" t="str">
            <v>No</v>
          </cell>
          <cell r="G1686" t="str">
            <v>SIYA_3G</v>
          </cell>
          <cell r="H1686" t="str">
            <v>Greenfield</v>
          </cell>
          <cell r="I1686">
            <v>15</v>
          </cell>
          <cell r="J1686" t="str">
            <v>Indoor</v>
          </cell>
          <cell r="K1686">
            <v>23.20628</v>
          </cell>
          <cell r="L1686">
            <v>58.681600000000003</v>
          </cell>
          <cell r="M1686" t="str">
            <v>MUSCAT</v>
          </cell>
          <cell r="N1686" t="str">
            <v>QURIYAT</v>
          </cell>
          <cell r="O1686" t="str">
            <v>Quriyat</v>
          </cell>
        </row>
        <row r="1687">
          <cell r="D1687" t="str">
            <v>M0727</v>
          </cell>
          <cell r="E1687" t="str">
            <v>OMMA0556</v>
          </cell>
          <cell r="F1687" t="str">
            <v>No</v>
          </cell>
          <cell r="G1687" t="str">
            <v>SIYAH_3G</v>
          </cell>
          <cell r="H1687" t="str">
            <v>Greenfield</v>
          </cell>
          <cell r="I1687">
            <v>17</v>
          </cell>
          <cell r="J1687" t="str">
            <v>Indoor</v>
          </cell>
          <cell r="K1687">
            <v>23.223500000000001</v>
          </cell>
          <cell r="L1687">
            <v>58.6997</v>
          </cell>
          <cell r="M1687" t="str">
            <v>MUSCAT</v>
          </cell>
          <cell r="N1687" t="str">
            <v>QURIYAT</v>
          </cell>
          <cell r="O1687" t="str">
            <v>Quriyat</v>
          </cell>
        </row>
        <row r="1688">
          <cell r="D1688" t="str">
            <v>M0037</v>
          </cell>
          <cell r="E1688" t="str">
            <v>OMMA1254</v>
          </cell>
          <cell r="F1688" t="str">
            <v>No</v>
          </cell>
          <cell r="G1688" t="str">
            <v>TAAN_HASHIYA_1_3G</v>
          </cell>
          <cell r="H1688" t="str">
            <v>Greenfield</v>
          </cell>
          <cell r="I1688">
            <v>15</v>
          </cell>
          <cell r="J1688" t="str">
            <v>Indoor</v>
          </cell>
          <cell r="K1688">
            <v>23.355491000000001</v>
          </cell>
          <cell r="L1688">
            <v>58.633673999999999</v>
          </cell>
          <cell r="M1688" t="str">
            <v>MUSCAT</v>
          </cell>
          <cell r="N1688" t="str">
            <v>QURIYAT</v>
          </cell>
          <cell r="O1688" t="str">
            <v>Quriyat</v>
          </cell>
        </row>
        <row r="1689">
          <cell r="D1689" t="str">
            <v>M0719</v>
          </cell>
          <cell r="E1689" t="str">
            <v>OMMA1255</v>
          </cell>
          <cell r="F1689" t="str">
            <v>No</v>
          </cell>
          <cell r="G1689" t="str">
            <v>TAWI_QAHMAH_JN_3G</v>
          </cell>
          <cell r="H1689" t="str">
            <v>Greenfield</v>
          </cell>
          <cell r="I1689">
            <v>45</v>
          </cell>
          <cell r="J1689" t="str">
            <v>Indoor</v>
          </cell>
          <cell r="K1689">
            <v>23.204546000000001</v>
          </cell>
          <cell r="L1689">
            <v>58.877878000000003</v>
          </cell>
          <cell r="M1689" t="str">
            <v>MUSCAT</v>
          </cell>
          <cell r="N1689" t="str">
            <v>QURIYAT</v>
          </cell>
          <cell r="O1689" t="str">
            <v>Quriyat</v>
          </cell>
        </row>
        <row r="1690">
          <cell r="D1690" t="str">
            <v>M0610</v>
          </cell>
          <cell r="E1690" t="str">
            <v>OMMA2710</v>
          </cell>
          <cell r="F1690" t="str">
            <v>No</v>
          </cell>
          <cell r="G1690" t="str">
            <v>WADI_ADAI_VILL_3G</v>
          </cell>
          <cell r="H1690" t="str">
            <v>Rooftop</v>
          </cell>
          <cell r="I1690">
            <v>6</v>
          </cell>
          <cell r="J1690" t="str">
            <v>Indoor</v>
          </cell>
          <cell r="K1690">
            <v>23.587644000000001</v>
          </cell>
          <cell r="L1690">
            <v>58.522675</v>
          </cell>
          <cell r="M1690" t="str">
            <v>MUSCAT</v>
          </cell>
          <cell r="N1690" t="str">
            <v>GREATER MUTTRAH</v>
          </cell>
          <cell r="O1690" t="str">
            <v>Wadi Adai</v>
          </cell>
        </row>
        <row r="1691">
          <cell r="D1691" t="str">
            <v>M0602</v>
          </cell>
          <cell r="E1691" t="str">
            <v>OMMA2001</v>
          </cell>
          <cell r="F1691" t="str">
            <v>No</v>
          </cell>
          <cell r="G1691" t="str">
            <v>WADI_ADAI_VILL2_3G</v>
          </cell>
          <cell r="H1691" t="str">
            <v>Rooftop</v>
          </cell>
          <cell r="I1691">
            <v>6</v>
          </cell>
          <cell r="J1691" t="str">
            <v>Indoor</v>
          </cell>
          <cell r="K1691">
            <v>23.584112999999999</v>
          </cell>
          <cell r="L1691">
            <v>58.518028000000001</v>
          </cell>
          <cell r="M1691" t="str">
            <v>MUSCAT</v>
          </cell>
          <cell r="N1691" t="str">
            <v>GREATER MUTTRAH</v>
          </cell>
          <cell r="O1691" t="str">
            <v>Wadi Adai</v>
          </cell>
        </row>
        <row r="1692">
          <cell r="D1692" t="str">
            <v>M0746</v>
          </cell>
          <cell r="E1692" t="str">
            <v>OMMA0914</v>
          </cell>
          <cell r="F1692" t="str">
            <v>No</v>
          </cell>
          <cell r="G1692" t="str">
            <v>WADI_AL_MEH_2_3G</v>
          </cell>
          <cell r="H1692" t="str">
            <v>Greenfield</v>
          </cell>
          <cell r="I1692">
            <v>40</v>
          </cell>
          <cell r="J1692" t="str">
            <v>Indoor</v>
          </cell>
          <cell r="K1692">
            <v>23.461551</v>
          </cell>
          <cell r="L1692">
            <v>58.589407000000001</v>
          </cell>
          <cell r="M1692" t="str">
            <v>MUSCAT</v>
          </cell>
          <cell r="N1692" t="str">
            <v>AL AMRAT</v>
          </cell>
          <cell r="O1692" t="str">
            <v>Al Amerat</v>
          </cell>
        </row>
        <row r="1693">
          <cell r="D1693" t="str">
            <v>M0706</v>
          </cell>
          <cell r="E1693" t="str">
            <v>OMMA2002</v>
          </cell>
          <cell r="F1693" t="str">
            <v>No</v>
          </cell>
          <cell r="G1693" t="str">
            <v>Wadi_Dhayqa_Dam_3G</v>
          </cell>
          <cell r="H1693" t="str">
            <v>Greenfield</v>
          </cell>
          <cell r="I1693">
            <v>6</v>
          </cell>
          <cell r="J1693" t="str">
            <v>Indoor</v>
          </cell>
          <cell r="K1693">
            <v>23.085875999999999</v>
          </cell>
          <cell r="L1693">
            <v>58.847797999999997</v>
          </cell>
          <cell r="M1693" t="str">
            <v>MUSCAT</v>
          </cell>
          <cell r="N1693" t="str">
            <v>QURIYAT</v>
          </cell>
          <cell r="O1693" t="str">
            <v>Quriyat</v>
          </cell>
        </row>
        <row r="1694">
          <cell r="D1694" t="str">
            <v>M0040</v>
          </cell>
          <cell r="E1694" t="str">
            <v>OMMA1256</v>
          </cell>
          <cell r="F1694" t="str">
            <v>No</v>
          </cell>
          <cell r="G1694" t="str">
            <v>WADI_HAYFADH_3G</v>
          </cell>
          <cell r="H1694" t="str">
            <v>Greenfield</v>
          </cell>
          <cell r="I1694">
            <v>40</v>
          </cell>
          <cell r="J1694" t="str">
            <v>Outdoor</v>
          </cell>
          <cell r="K1694">
            <v>23.361190000000001</v>
          </cell>
          <cell r="L1694">
            <v>58.673229999999997</v>
          </cell>
          <cell r="M1694" t="str">
            <v>MUSCAT</v>
          </cell>
          <cell r="N1694" t="str">
            <v>QURIYAT</v>
          </cell>
          <cell r="O1694" t="str">
            <v>Quriyat</v>
          </cell>
        </row>
        <row r="1695">
          <cell r="D1695" t="str">
            <v>M0048</v>
          </cell>
          <cell r="E1695" t="str">
            <v>OMMA0570</v>
          </cell>
          <cell r="F1695" t="str">
            <v>No</v>
          </cell>
          <cell r="G1695" t="str">
            <v>WADI_MAIH_3G</v>
          </cell>
          <cell r="H1695" t="str">
            <v>Greenfield</v>
          </cell>
          <cell r="I1695">
            <v>12</v>
          </cell>
          <cell r="J1695" t="str">
            <v>Indoor</v>
          </cell>
          <cell r="K1695">
            <v>23.433658000000001</v>
          </cell>
          <cell r="L1695">
            <v>58.561815000000003</v>
          </cell>
          <cell r="M1695" t="str">
            <v>MUSCAT</v>
          </cell>
          <cell r="N1695" t="str">
            <v>AL AMRAT</v>
          </cell>
          <cell r="O1695" t="str">
            <v>Al Amerat</v>
          </cell>
        </row>
        <row r="1696">
          <cell r="D1696" t="str">
            <v>M0766</v>
          </cell>
          <cell r="E1696" t="str">
            <v>OMMA1652</v>
          </cell>
          <cell r="F1696" t="str">
            <v>No</v>
          </cell>
          <cell r="G1696" t="str">
            <v>WadiAditoAmerat-1</v>
          </cell>
          <cell r="H1696" t="str">
            <v>Greenfield</v>
          </cell>
          <cell r="I1696">
            <v>6</v>
          </cell>
          <cell r="J1696" t="str">
            <v>Indoor</v>
          </cell>
          <cell r="K1696">
            <v>23.578854</v>
          </cell>
          <cell r="L1696">
            <v>58.522731</v>
          </cell>
          <cell r="M1696" t="str">
            <v>MUSCAT</v>
          </cell>
          <cell r="N1696" t="str">
            <v>GREATER MUTTRAH</v>
          </cell>
          <cell r="O1696" t="str">
            <v>Wadi Adai</v>
          </cell>
        </row>
        <row r="1697">
          <cell r="D1697" t="str">
            <v>K0095</v>
          </cell>
          <cell r="E1697" t="str">
            <v>OMDA2382</v>
          </cell>
          <cell r="F1697" t="str">
            <v>No</v>
          </cell>
          <cell r="G1697" t="str">
            <v>430173_AL_EISHI</v>
          </cell>
          <cell r="H1697" t="str">
            <v>Greenfield</v>
          </cell>
          <cell r="I1697">
            <v>40</v>
          </cell>
          <cell r="J1697" t="str">
            <v>Indoor</v>
          </cell>
          <cell r="K1697">
            <v>23.040333</v>
          </cell>
          <cell r="L1697">
            <v>57.139470000000003</v>
          </cell>
          <cell r="M1697" t="str">
            <v>DAKHLIYAH</v>
          </cell>
          <cell r="N1697" t="str">
            <v>BAHLA</v>
          </cell>
          <cell r="O1697" t="str">
            <v>Bahla</v>
          </cell>
        </row>
        <row r="1698">
          <cell r="D1698" t="str">
            <v>K0078</v>
          </cell>
          <cell r="E1698" t="str">
            <v>OMDA1267</v>
          </cell>
          <cell r="F1698" t="str">
            <v>No</v>
          </cell>
          <cell r="G1698" t="str">
            <v>430683_AL_MAMUR</v>
          </cell>
          <cell r="H1698" t="str">
            <v>Greenfield</v>
          </cell>
          <cell r="I1698">
            <v>30</v>
          </cell>
          <cell r="J1698" t="str">
            <v>Indoor</v>
          </cell>
          <cell r="K1698">
            <v>22.628544000000002</v>
          </cell>
          <cell r="L1698">
            <v>57.310726000000003</v>
          </cell>
          <cell r="M1698" t="str">
            <v>DAKHLIYAH</v>
          </cell>
          <cell r="N1698" t="str">
            <v>BAHLA</v>
          </cell>
          <cell r="O1698" t="str">
            <v>Bisiya</v>
          </cell>
        </row>
        <row r="1699">
          <cell r="D1699" t="str">
            <v>K0085</v>
          </cell>
          <cell r="E1699" t="str">
            <v>OMDA1653</v>
          </cell>
          <cell r="F1699" t="str">
            <v>No</v>
          </cell>
          <cell r="G1699" t="str">
            <v>431073_JABREEN2</v>
          </cell>
          <cell r="H1699" t="str">
            <v>Greenfield</v>
          </cell>
          <cell r="I1699">
            <v>50</v>
          </cell>
          <cell r="J1699" t="str">
            <v>Indoor</v>
          </cell>
          <cell r="K1699">
            <v>22.864799999999999</v>
          </cell>
          <cell r="L1699">
            <v>57.238500000000002</v>
          </cell>
          <cell r="M1699" t="str">
            <v>DAKHLIYAH</v>
          </cell>
          <cell r="N1699" t="str">
            <v>BAHLA</v>
          </cell>
          <cell r="O1699" t="str">
            <v>JIBREEN</v>
          </cell>
        </row>
        <row r="1700">
          <cell r="D1700" t="str">
            <v>K0086</v>
          </cell>
          <cell r="E1700" t="str">
            <v>OMDA2726</v>
          </cell>
          <cell r="F1700" t="str">
            <v>No</v>
          </cell>
          <cell r="G1700" t="str">
            <v>431663_AQOBATMARIKH</v>
          </cell>
          <cell r="H1700" t="str">
            <v>Greenfield</v>
          </cell>
          <cell r="I1700">
            <v>30</v>
          </cell>
          <cell r="J1700" t="str">
            <v>Indoor</v>
          </cell>
          <cell r="K1700">
            <v>22.929210000000001</v>
          </cell>
          <cell r="L1700">
            <v>57.070909999999998</v>
          </cell>
          <cell r="M1700" t="str">
            <v>DAKHLIYAH</v>
          </cell>
          <cell r="N1700" t="str">
            <v>BAHLA</v>
          </cell>
          <cell r="O1700" t="str">
            <v>GHAFAT</v>
          </cell>
        </row>
        <row r="1701">
          <cell r="D1701" t="str">
            <v>K0012</v>
          </cell>
          <cell r="E1701" t="str">
            <v>OMDA2727</v>
          </cell>
          <cell r="F1701" t="str">
            <v>Yes</v>
          </cell>
          <cell r="G1701" t="str">
            <v>432583_WADI_QURIYAT-1</v>
          </cell>
          <cell r="H1701" t="str">
            <v>Greenfield</v>
          </cell>
          <cell r="I1701">
            <v>40</v>
          </cell>
          <cell r="J1701" t="str">
            <v>Indoor</v>
          </cell>
          <cell r="K1701">
            <v>22.834689999999998</v>
          </cell>
          <cell r="L1701">
            <v>57.193950000000001</v>
          </cell>
          <cell r="M1701" t="str">
            <v>DAKHLIYAH</v>
          </cell>
          <cell r="N1701" t="str">
            <v>BAHLA</v>
          </cell>
          <cell r="O1701" t="str">
            <v>JIBREEN</v>
          </cell>
        </row>
        <row r="1702">
          <cell r="D1702" t="str">
            <v>K0050</v>
          </cell>
          <cell r="E1702" t="str">
            <v>OMDA0209</v>
          </cell>
          <cell r="F1702" t="str">
            <v>No</v>
          </cell>
          <cell r="G1702" t="str">
            <v>440413_UWAYFIYAH</v>
          </cell>
          <cell r="H1702" t="str">
            <v>Greenfield</v>
          </cell>
          <cell r="I1702">
            <v>70</v>
          </cell>
          <cell r="J1702" t="str">
            <v>Indoor</v>
          </cell>
          <cell r="K1702">
            <v>22.362020000000001</v>
          </cell>
          <cell r="L1702">
            <v>56.889789999999998</v>
          </cell>
          <cell r="M1702" t="str">
            <v>DAKHLIYAH</v>
          </cell>
          <cell r="N1702" t="str">
            <v>BAHLA</v>
          </cell>
          <cell r="O1702" t="str">
            <v>FAHUD</v>
          </cell>
        </row>
        <row r="1703">
          <cell r="D1703" t="str">
            <v>K0076</v>
          </cell>
          <cell r="E1703" t="str">
            <v>OMDA0929</v>
          </cell>
          <cell r="F1703" t="str">
            <v>No</v>
          </cell>
          <cell r="G1703" t="str">
            <v>441223_NEHADA</v>
          </cell>
          <cell r="H1703" t="str">
            <v>Greenfield</v>
          </cell>
          <cell r="I1703">
            <v>50</v>
          </cell>
          <cell r="J1703" t="str">
            <v>Indoor</v>
          </cell>
          <cell r="K1703">
            <v>22.499628000000001</v>
          </cell>
          <cell r="L1703">
            <v>57.178564000000001</v>
          </cell>
          <cell r="M1703" t="str">
            <v>DAKHLIYAH</v>
          </cell>
          <cell r="N1703" t="str">
            <v>BAHLA</v>
          </cell>
          <cell r="O1703" t="str">
            <v>FAHUD</v>
          </cell>
        </row>
        <row r="1704">
          <cell r="D1704" t="str">
            <v>K0081</v>
          </cell>
          <cell r="E1704" t="str">
            <v>OMDA2383</v>
          </cell>
          <cell r="F1704" t="str">
            <v>No</v>
          </cell>
          <cell r="G1704" t="str">
            <v>441303_GUSHAIBA</v>
          </cell>
          <cell r="H1704" t="str">
            <v>Greenfield</v>
          </cell>
          <cell r="I1704">
            <v>30</v>
          </cell>
          <cell r="J1704" t="str">
            <v>Indoor</v>
          </cell>
          <cell r="K1704">
            <v>22.711438999999999</v>
          </cell>
          <cell r="L1704">
            <v>57.305444000000001</v>
          </cell>
          <cell r="M1704" t="str">
            <v>DAKHLIYAH</v>
          </cell>
          <cell r="N1704" t="str">
            <v>BAHLA</v>
          </cell>
          <cell r="O1704" t="str">
            <v>BISIYA</v>
          </cell>
        </row>
        <row r="1705">
          <cell r="D1705" t="str">
            <v>K0077</v>
          </cell>
          <cell r="E1705" t="str">
            <v>OMDA1654</v>
          </cell>
          <cell r="F1705" t="str">
            <v>No</v>
          </cell>
          <cell r="G1705" t="str">
            <v>441493_Qusaibah</v>
          </cell>
          <cell r="H1705" t="str">
            <v>Greenfield</v>
          </cell>
          <cell r="I1705">
            <v>45.15</v>
          </cell>
          <cell r="J1705" t="str">
            <v>Indoor</v>
          </cell>
          <cell r="K1705">
            <v>22.558073</v>
          </cell>
          <cell r="L1705">
            <v>57.045191000000003</v>
          </cell>
          <cell r="M1705" t="str">
            <v>DAKHLIYAH</v>
          </cell>
          <cell r="N1705" t="str">
            <v>BAHLA</v>
          </cell>
          <cell r="O1705" t="str">
            <v>Bahla</v>
          </cell>
        </row>
        <row r="1706">
          <cell r="D1706" t="str">
            <v>K0074</v>
          </cell>
          <cell r="E1706" t="str">
            <v>OMDA0930</v>
          </cell>
          <cell r="F1706" t="str">
            <v>No</v>
          </cell>
          <cell r="G1706" t="str">
            <v>441963_MH08</v>
          </cell>
          <cell r="H1706" t="str">
            <v>Greenfield</v>
          </cell>
          <cell r="I1706">
            <v>40</v>
          </cell>
          <cell r="J1706" t="str">
            <v>Indoor</v>
          </cell>
          <cell r="K1706">
            <v>22.398916</v>
          </cell>
          <cell r="L1706">
            <v>56.982224000000002</v>
          </cell>
          <cell r="M1706" t="str">
            <v>DAKHLIYAH</v>
          </cell>
          <cell r="N1706" t="str">
            <v>BAHLA</v>
          </cell>
          <cell r="O1706" t="str">
            <v>Fahud</v>
          </cell>
        </row>
        <row r="1707">
          <cell r="D1707" t="str">
            <v>K0084</v>
          </cell>
          <cell r="E1707" t="str">
            <v>OMDA2384</v>
          </cell>
          <cell r="F1707" t="str">
            <v>No</v>
          </cell>
          <cell r="G1707" t="str">
            <v>442313_SIYAH_VILLAGE</v>
          </cell>
          <cell r="H1707" t="str">
            <v>Greenfield</v>
          </cell>
          <cell r="I1707">
            <v>20</v>
          </cell>
          <cell r="J1707" t="str">
            <v>Indoor</v>
          </cell>
          <cell r="K1707">
            <v>22.815560000000001</v>
          </cell>
          <cell r="L1707">
            <v>56.999600000000001</v>
          </cell>
          <cell r="M1707" t="str">
            <v>DAKHLIYAH</v>
          </cell>
          <cell r="N1707" t="str">
            <v>BAHLA</v>
          </cell>
          <cell r="O1707" t="str">
            <v>BISIYA</v>
          </cell>
        </row>
        <row r="1708">
          <cell r="D1708" t="str">
            <v>K0251</v>
          </cell>
          <cell r="E1708" t="str">
            <v>OMDA0210</v>
          </cell>
          <cell r="F1708" t="str">
            <v>No</v>
          </cell>
          <cell r="G1708" t="str">
            <v>443823_GHAFAT</v>
          </cell>
          <cell r="H1708" t="str">
            <v>Greenfield</v>
          </cell>
          <cell r="I1708">
            <v>9</v>
          </cell>
          <cell r="J1708" t="str">
            <v>Indoor</v>
          </cell>
          <cell r="K1708">
            <v>22.950905599999999</v>
          </cell>
          <cell r="L1708">
            <v>57.201388799999997</v>
          </cell>
          <cell r="M1708" t="str">
            <v>DAKHLIYAH</v>
          </cell>
          <cell r="N1708" t="str">
            <v>BAHLA</v>
          </cell>
          <cell r="O1708" t="str">
            <v>GHAFAT</v>
          </cell>
        </row>
        <row r="1709">
          <cell r="D1709" t="str">
            <v>K0082</v>
          </cell>
          <cell r="E1709" t="str">
            <v>OMDA1268</v>
          </cell>
          <cell r="F1709" t="str">
            <v>No</v>
          </cell>
          <cell r="G1709" t="str">
            <v>444653_BISIYA_GRD</v>
          </cell>
          <cell r="H1709" t="str">
            <v>Greenfield</v>
          </cell>
          <cell r="I1709">
            <v>18</v>
          </cell>
          <cell r="J1709" t="str">
            <v>Indoor</v>
          </cell>
          <cell r="K1709">
            <v>22.730257999999999</v>
          </cell>
          <cell r="L1709">
            <v>57.237499999999997</v>
          </cell>
          <cell r="M1709" t="str">
            <v>DAKHLIYAH</v>
          </cell>
          <cell r="N1709" t="str">
            <v>BAHLA</v>
          </cell>
          <cell r="O1709" t="str">
            <v>BISIYA</v>
          </cell>
        </row>
        <row r="1710">
          <cell r="D1710" t="str">
            <v>K0083</v>
          </cell>
          <cell r="E1710" t="str">
            <v>OMDA0571</v>
          </cell>
          <cell r="F1710" t="str">
            <v>No</v>
          </cell>
          <cell r="G1710" t="str">
            <v>444733_HAZM</v>
          </cell>
          <cell r="H1710" t="str">
            <v>Greenfield</v>
          </cell>
          <cell r="I1710">
            <v>24.6</v>
          </cell>
          <cell r="J1710" t="str">
            <v>Indoor</v>
          </cell>
          <cell r="K1710">
            <v>22.790590000000002</v>
          </cell>
          <cell r="L1710">
            <v>57.233510000000003</v>
          </cell>
          <cell r="M1710" t="str">
            <v>DAKHLIYAH</v>
          </cell>
          <cell r="N1710" t="str">
            <v>BAHLA</v>
          </cell>
          <cell r="O1710" t="str">
            <v>Jibreen</v>
          </cell>
        </row>
        <row r="1711">
          <cell r="D1711" t="str">
            <v>K0405</v>
          </cell>
          <cell r="E1711" t="str">
            <v>OMDA0211</v>
          </cell>
          <cell r="F1711" t="str">
            <v>No</v>
          </cell>
          <cell r="G1711" t="str">
            <v>445543_FATH_JUNC</v>
          </cell>
          <cell r="H1711" t="str">
            <v>Greenfield</v>
          </cell>
          <cell r="I1711">
            <v>30</v>
          </cell>
          <cell r="J1711" t="str">
            <v>Indoor</v>
          </cell>
          <cell r="K1711">
            <v>22.932168999999998</v>
          </cell>
          <cell r="L1711">
            <v>57.309932000000003</v>
          </cell>
          <cell r="M1711" t="str">
            <v>DAKHLIYAH</v>
          </cell>
          <cell r="N1711" t="str">
            <v>BAHLA</v>
          </cell>
          <cell r="O1711" t="str">
            <v>Bahla</v>
          </cell>
        </row>
        <row r="1712">
          <cell r="D1712" t="str">
            <v>K0024</v>
          </cell>
          <cell r="E1712" t="str">
            <v>OMDA0572</v>
          </cell>
          <cell r="F1712" t="str">
            <v>Yes</v>
          </cell>
          <cell r="G1712" t="str">
            <v>446153_BISIYA_EX</v>
          </cell>
          <cell r="H1712" t="str">
            <v>Greenfield</v>
          </cell>
          <cell r="I1712">
            <v>48</v>
          </cell>
          <cell r="J1712" t="str">
            <v>Indoor</v>
          </cell>
          <cell r="K1712">
            <v>22.728200000000001</v>
          </cell>
          <cell r="L1712">
            <v>57.250340000000001</v>
          </cell>
          <cell r="M1712" t="str">
            <v>DAKHLIYAH</v>
          </cell>
          <cell r="N1712" t="str">
            <v>BAHLA</v>
          </cell>
          <cell r="O1712" t="str">
            <v>BISIYA</v>
          </cell>
        </row>
        <row r="1713">
          <cell r="D1713" t="str">
            <v>K0011</v>
          </cell>
          <cell r="E1713" t="str">
            <v>OMDA2385</v>
          </cell>
          <cell r="F1713" t="str">
            <v>Yes</v>
          </cell>
          <cell r="G1713" t="str">
            <v>446163_AL_HABI_EXCHANGE</v>
          </cell>
          <cell r="H1713" t="str">
            <v>Greenfield</v>
          </cell>
          <cell r="I1713">
            <v>50</v>
          </cell>
          <cell r="J1713" t="str">
            <v>Indoor</v>
          </cell>
          <cell r="K1713">
            <v>22.65091</v>
          </cell>
          <cell r="L1713">
            <v>57.326169999999998</v>
          </cell>
          <cell r="M1713" t="str">
            <v>DAKHLIYAH</v>
          </cell>
          <cell r="N1713" t="str">
            <v>BAHLA</v>
          </cell>
          <cell r="O1713" t="str">
            <v>BISIYA</v>
          </cell>
        </row>
        <row r="1714">
          <cell r="D1714" t="str">
            <v>K0014</v>
          </cell>
          <cell r="E1714" t="str">
            <v>OMDA2728</v>
          </cell>
          <cell r="F1714" t="str">
            <v>No</v>
          </cell>
          <cell r="G1714" t="str">
            <v>446203_GHAFAT_EXCH</v>
          </cell>
          <cell r="H1714" t="str">
            <v>Greenfield</v>
          </cell>
          <cell r="I1714">
            <v>60</v>
          </cell>
          <cell r="J1714" t="str">
            <v>Indoor</v>
          </cell>
          <cell r="K1714">
            <v>22.979756999999999</v>
          </cell>
          <cell r="L1714">
            <v>57.151837</v>
          </cell>
          <cell r="M1714" t="str">
            <v>DAKHLIYAH</v>
          </cell>
          <cell r="N1714" t="str">
            <v>BAHLA</v>
          </cell>
          <cell r="O1714" t="str">
            <v>GHAFAT</v>
          </cell>
        </row>
        <row r="1715">
          <cell r="D1715" t="str">
            <v>K0015</v>
          </cell>
          <cell r="E1715" t="str">
            <v>OMDA1655</v>
          </cell>
          <cell r="F1715" t="str">
            <v>No</v>
          </cell>
          <cell r="G1715" t="str">
            <v>446383_WADI_AL_ALA</v>
          </cell>
          <cell r="H1715" t="str">
            <v>Greenfield</v>
          </cell>
          <cell r="I1715">
            <v>45.8</v>
          </cell>
          <cell r="J1715" t="str">
            <v>Indoor</v>
          </cell>
          <cell r="K1715">
            <v>23.064260000000001</v>
          </cell>
          <cell r="L1715">
            <v>57.124949999999998</v>
          </cell>
          <cell r="M1715" t="str">
            <v>DAKHLIYAH</v>
          </cell>
          <cell r="N1715" t="str">
            <v>BAHLA</v>
          </cell>
          <cell r="O1715" t="str">
            <v>GHAFAT</v>
          </cell>
        </row>
        <row r="1716">
          <cell r="D1716" t="str">
            <v>K0080</v>
          </cell>
          <cell r="E1716" t="str">
            <v>OMDA2729</v>
          </cell>
          <cell r="F1716" t="str">
            <v>No</v>
          </cell>
          <cell r="G1716" t="str">
            <v>446733_HUBI_WT</v>
          </cell>
          <cell r="H1716" t="str">
            <v>Rooftop</v>
          </cell>
          <cell r="I1716">
            <v>2.5</v>
          </cell>
          <cell r="J1716" t="str">
            <v>Indoor</v>
          </cell>
          <cell r="K1716">
            <v>22.629173999999999</v>
          </cell>
          <cell r="L1716">
            <v>57.338858999999999</v>
          </cell>
          <cell r="M1716" t="str">
            <v>DAKHLIYAH</v>
          </cell>
          <cell r="N1716" t="str">
            <v>BAHLA</v>
          </cell>
          <cell r="O1716" t="str">
            <v>BISIYA</v>
          </cell>
        </row>
        <row r="1717">
          <cell r="D1717" t="str">
            <v>K0013</v>
          </cell>
          <cell r="E1717" t="str">
            <v>OMDA1269</v>
          </cell>
          <cell r="F1717" t="str">
            <v>No</v>
          </cell>
          <cell r="G1717" t="str">
            <v>446783_JIBREEN</v>
          </cell>
          <cell r="H1717" t="str">
            <v>Greenfield</v>
          </cell>
          <cell r="I1717">
            <v>50</v>
          </cell>
          <cell r="J1717" t="str">
            <v>Indoor</v>
          </cell>
          <cell r="K1717">
            <v>22.938269999999999</v>
          </cell>
          <cell r="L1717">
            <v>57.259340000000002</v>
          </cell>
          <cell r="M1717" t="str">
            <v>DAKHLIYAH</v>
          </cell>
          <cell r="N1717" t="str">
            <v>BAHLA</v>
          </cell>
          <cell r="O1717" t="str">
            <v>JIBREEN</v>
          </cell>
        </row>
        <row r="1718">
          <cell r="D1718" t="str">
            <v>K0535</v>
          </cell>
          <cell r="E1718" t="str">
            <v>OMDA1270</v>
          </cell>
          <cell r="F1718" t="str">
            <v>No</v>
          </cell>
          <cell r="G1718" t="str">
            <v>AL MAHDAB_USO</v>
          </cell>
          <cell r="H1718" t="str">
            <v>Greenfield</v>
          </cell>
          <cell r="I1718">
            <v>40</v>
          </cell>
          <cell r="J1718" t="str">
            <v>Outdoor</v>
          </cell>
          <cell r="K1718">
            <v>22.812459</v>
          </cell>
          <cell r="L1718">
            <v>56.983285000000002</v>
          </cell>
          <cell r="M1718" t="str">
            <v>DAKHLIYAH</v>
          </cell>
          <cell r="N1718" t="str">
            <v>BAHLA</v>
          </cell>
          <cell r="O1718" t="str">
            <v>Bahla</v>
          </cell>
        </row>
        <row r="1719">
          <cell r="D1719" t="str">
            <v>K0547</v>
          </cell>
          <cell r="E1719" t="str">
            <v>OMDA0573</v>
          </cell>
          <cell r="F1719" t="str">
            <v>No</v>
          </cell>
          <cell r="G1719" t="str">
            <v>Al URF</v>
          </cell>
          <cell r="H1719" t="str">
            <v>Greenfield</v>
          </cell>
          <cell r="I1719">
            <v>30</v>
          </cell>
          <cell r="J1719" t="str">
            <v>Outdoor</v>
          </cell>
          <cell r="K1719">
            <v>22.478587000000001</v>
          </cell>
          <cell r="L1719">
            <v>56.814399999999999</v>
          </cell>
          <cell r="M1719" t="str">
            <v>DAKHLIYAH</v>
          </cell>
          <cell r="N1719" t="str">
            <v>BAHLA</v>
          </cell>
          <cell r="O1719" t="str">
            <v>Bahla</v>
          </cell>
        </row>
        <row r="1720">
          <cell r="D1720" t="str">
            <v>K0516</v>
          </cell>
          <cell r="E1720" t="str">
            <v>OMDA0212</v>
          </cell>
          <cell r="F1720" t="str">
            <v>No</v>
          </cell>
          <cell r="G1720" t="str">
            <v>AL_HAWB(OM_USO_61)</v>
          </cell>
          <cell r="H1720" t="str">
            <v>Greenfield</v>
          </cell>
          <cell r="I1720">
            <v>20</v>
          </cell>
          <cell r="J1720" t="str">
            <v>Indoor</v>
          </cell>
          <cell r="K1720">
            <v>23.10425</v>
          </cell>
          <cell r="L1720">
            <v>57.177701999999996</v>
          </cell>
          <cell r="M1720" t="str">
            <v>DAKHLIYAH</v>
          </cell>
          <cell r="N1720" t="str">
            <v>AL HAMRA</v>
          </cell>
          <cell r="O1720" t="str">
            <v>Al Hawb</v>
          </cell>
        </row>
        <row r="1721">
          <cell r="D1721" t="str">
            <v>K0459</v>
          </cell>
          <cell r="E1721" t="str">
            <v>OMDA2386</v>
          </cell>
          <cell r="F1721" t="str">
            <v>No</v>
          </cell>
          <cell r="G1721" t="str">
            <v>AWAIFIYAH_2</v>
          </cell>
          <cell r="H1721" t="str">
            <v>Greenfield</v>
          </cell>
          <cell r="I1721">
            <v>30</v>
          </cell>
          <cell r="J1721" t="str">
            <v>Indoor</v>
          </cell>
          <cell r="K1721">
            <v>22.282356</v>
          </cell>
          <cell r="L1721">
            <v>56.962578000000001</v>
          </cell>
          <cell r="M1721" t="str">
            <v>DAKHLIYAH</v>
          </cell>
          <cell r="N1721" t="str">
            <v>ADAM</v>
          </cell>
          <cell r="O1721" t="str">
            <v>Adam</v>
          </cell>
        </row>
        <row r="1722">
          <cell r="D1722" t="str">
            <v>K0536</v>
          </cell>
          <cell r="E1722" t="str">
            <v>OMDA1656</v>
          </cell>
          <cell r="F1722" t="str">
            <v>No</v>
          </cell>
          <cell r="G1722" t="str">
            <v>Bukirah+Likwyisah_OM_USO_114</v>
          </cell>
          <cell r="H1722" t="str">
            <v>Greenfield</v>
          </cell>
          <cell r="I1722">
            <v>30</v>
          </cell>
          <cell r="J1722" t="str">
            <v>Outdoor</v>
          </cell>
          <cell r="K1722">
            <v>22.743969</v>
          </cell>
          <cell r="L1722">
            <v>57.090661300000001</v>
          </cell>
          <cell r="M1722" t="str">
            <v>DAKHLIYAH</v>
          </cell>
          <cell r="N1722" t="str">
            <v>BAHLA</v>
          </cell>
          <cell r="O1722" t="str">
            <v>BISIYA</v>
          </cell>
        </row>
        <row r="1723">
          <cell r="D1723" t="str">
            <v>K0513</v>
          </cell>
          <cell r="E1723" t="str">
            <v>OMDA2730</v>
          </cell>
          <cell r="F1723" t="str">
            <v>No</v>
          </cell>
          <cell r="G1723" t="str">
            <v>BUTUNIYAH(JWAR)_US02_U900</v>
          </cell>
          <cell r="H1723" t="str">
            <v>Greenfield</v>
          </cell>
          <cell r="I1723">
            <v>30</v>
          </cell>
          <cell r="J1723" t="str">
            <v>Indoor</v>
          </cell>
          <cell r="K1723">
            <v>22.854032</v>
          </cell>
          <cell r="L1723">
            <v>56.941920000000003</v>
          </cell>
          <cell r="M1723" t="str">
            <v>DAKHLIYAH</v>
          </cell>
          <cell r="N1723" t="str">
            <v>BAHLA</v>
          </cell>
          <cell r="O1723" t="str">
            <v>BISIYA</v>
          </cell>
        </row>
        <row r="1724">
          <cell r="D1724" t="str">
            <v>K0537</v>
          </cell>
          <cell r="E1724" t="str">
            <v>OMDA2015</v>
          </cell>
          <cell r="F1724" t="str">
            <v>No</v>
          </cell>
          <cell r="G1724" t="str">
            <v>DAR_AL_JAF_USO</v>
          </cell>
          <cell r="H1724" t="str">
            <v>Greenfield</v>
          </cell>
          <cell r="I1724">
            <v>20</v>
          </cell>
          <cell r="J1724" t="str">
            <v>Outdoor</v>
          </cell>
          <cell r="K1724">
            <v>23.105481999999999</v>
          </cell>
          <cell r="L1724">
            <v>57.193984999999998</v>
          </cell>
          <cell r="M1724" t="str">
            <v>DAKHLIYAH</v>
          </cell>
          <cell r="N1724" t="str">
            <v>AL HAMRA</v>
          </cell>
          <cell r="O1724" t="str">
            <v>Al Hamra</v>
          </cell>
        </row>
        <row r="1725">
          <cell r="D1725" t="str">
            <v>K0441</v>
          </cell>
          <cell r="E1725" t="str">
            <v>OMDA0574</v>
          </cell>
          <cell r="F1725" t="str">
            <v>No</v>
          </cell>
          <cell r="G1725" t="str">
            <v>Jebreen3</v>
          </cell>
          <cell r="H1725" t="str">
            <v>Greenfield</v>
          </cell>
          <cell r="I1725">
            <v>30</v>
          </cell>
          <cell r="J1725" t="str">
            <v>Indoor</v>
          </cell>
          <cell r="K1725">
            <v>22.929110000000001</v>
          </cell>
          <cell r="L1725">
            <v>57.246969999999997</v>
          </cell>
          <cell r="M1725" t="str">
            <v>DAKHLIYAH</v>
          </cell>
          <cell r="N1725" t="str">
            <v>BAHLA</v>
          </cell>
          <cell r="O1725" t="str">
            <v>Jibreen</v>
          </cell>
        </row>
        <row r="1726">
          <cell r="D1726" t="str">
            <v>K0509</v>
          </cell>
          <cell r="E1726" t="str">
            <v>OMDA2387</v>
          </cell>
          <cell r="F1726" t="str">
            <v>No</v>
          </cell>
          <cell r="G1726" t="str">
            <v>Uwafiyah_REP_U900</v>
          </cell>
          <cell r="H1726" t="str">
            <v>Greenfield</v>
          </cell>
          <cell r="I1726">
            <v>29.76</v>
          </cell>
          <cell r="J1726" t="str">
            <v>Indoor</v>
          </cell>
          <cell r="K1726">
            <v>22.444210000000002</v>
          </cell>
          <cell r="L1726">
            <v>56.953299999999999</v>
          </cell>
          <cell r="M1726" t="str">
            <v>DAKHLIYAH</v>
          </cell>
          <cell r="N1726" t="str">
            <v>BAHLA</v>
          </cell>
          <cell r="O1726" t="str">
            <v>FAHUD</v>
          </cell>
        </row>
        <row r="1727">
          <cell r="D1727" t="str">
            <v>K0471</v>
          </cell>
          <cell r="E1727" t="str">
            <v>OMDA0575</v>
          </cell>
          <cell r="F1727" t="str">
            <v>No</v>
          </cell>
          <cell r="G1727" t="str">
            <v>WADHA</v>
          </cell>
          <cell r="H1727" t="str">
            <v>Greenfield</v>
          </cell>
          <cell r="I1727">
            <v>60</v>
          </cell>
          <cell r="J1727" t="str">
            <v>Indoor</v>
          </cell>
          <cell r="K1727">
            <v>22.583749999999998</v>
          </cell>
          <cell r="L1727">
            <v>57.21902</v>
          </cell>
          <cell r="M1727" t="str">
            <v>DAKHLIYAH</v>
          </cell>
          <cell r="N1727" t="str">
            <v>BAHLA</v>
          </cell>
          <cell r="O1727" t="str">
            <v>Bahla</v>
          </cell>
        </row>
        <row r="1728">
          <cell r="D1728" t="str">
            <v>K0456</v>
          </cell>
          <cell r="E1728" t="str">
            <v>OMDA1271</v>
          </cell>
          <cell r="F1728" t="str">
            <v>No</v>
          </cell>
          <cell r="G1728" t="str">
            <v>031315_TAWI_JWAR</v>
          </cell>
          <cell r="H1728" t="str">
            <v>Greenfield</v>
          </cell>
          <cell r="I1728">
            <v>30</v>
          </cell>
          <cell r="J1728" t="str">
            <v>Indoor</v>
          </cell>
          <cell r="K1728">
            <v>22.782250000000001</v>
          </cell>
          <cell r="L1728">
            <v>57.068176999999999</v>
          </cell>
          <cell r="M1728" t="str">
            <v>DAKHLIYAH</v>
          </cell>
          <cell r="N1728" t="str">
            <v>BAHLA</v>
          </cell>
          <cell r="O1728" t="str">
            <v>BISIYA</v>
          </cell>
        </row>
        <row r="1729">
          <cell r="D1729" t="str">
            <v>K0572</v>
          </cell>
          <cell r="E1729" t="str">
            <v>OMDA1280</v>
          </cell>
          <cell r="F1729" t="str">
            <v>No</v>
          </cell>
          <cell r="G1729" t="str">
            <v>AL GHALBI International</v>
          </cell>
          <cell r="H1729" t="str">
            <v>Rooftop</v>
          </cell>
          <cell r="I1729">
            <v>6</v>
          </cell>
          <cell r="J1729" t="str">
            <v>Indoor</v>
          </cell>
          <cell r="K1729">
            <v>22.406578</v>
          </cell>
          <cell r="L1729">
            <v>56.857160999999998</v>
          </cell>
          <cell r="M1729" t="str">
            <v>DAKHLIYAH</v>
          </cell>
          <cell r="N1729" t="str">
            <v>BAHLA</v>
          </cell>
          <cell r="O1729" t="str">
            <v>Fahud</v>
          </cell>
        </row>
        <row r="1730">
          <cell r="D1730" t="str">
            <v>M0251</v>
          </cell>
          <cell r="E1730" t="str">
            <v>OMMA0223</v>
          </cell>
          <cell r="F1730" t="str">
            <v>No</v>
          </cell>
          <cell r="G1730" t="str">
            <v>AL_HAYEL_6_3G</v>
          </cell>
          <cell r="H1730" t="str">
            <v>Greenfield</v>
          </cell>
          <cell r="I1730">
            <v>30</v>
          </cell>
          <cell r="J1730" t="str">
            <v>Indoor</v>
          </cell>
          <cell r="K1730">
            <v>23.639395</v>
          </cell>
          <cell r="L1730">
            <v>58.222116999999997</v>
          </cell>
          <cell r="M1730" t="str">
            <v>MUSCAT</v>
          </cell>
          <cell r="N1730" t="str">
            <v>AL SEEB</v>
          </cell>
          <cell r="O1730" t="str">
            <v>Al Hayl</v>
          </cell>
        </row>
        <row r="1731">
          <cell r="D1731" t="str">
            <v>M0215</v>
          </cell>
          <cell r="E1731" t="str">
            <v>OMMA1281</v>
          </cell>
          <cell r="F1731" t="str">
            <v>No</v>
          </cell>
          <cell r="G1731" t="str">
            <v>AL_HAYL_2_3G</v>
          </cell>
          <cell r="H1731" t="str">
            <v>Rooftop</v>
          </cell>
          <cell r="I1731">
            <v>6</v>
          </cell>
          <cell r="J1731" t="str">
            <v>Outdoor</v>
          </cell>
          <cell r="K1731">
            <v>23.625419999999998</v>
          </cell>
          <cell r="L1731">
            <v>58.219099999999997</v>
          </cell>
          <cell r="M1731" t="str">
            <v>MUSCAT</v>
          </cell>
          <cell r="N1731" t="str">
            <v>AL SEEB</v>
          </cell>
          <cell r="O1731" t="str">
            <v>Al Hayl</v>
          </cell>
        </row>
        <row r="1732">
          <cell r="D1732" t="str">
            <v>M1684</v>
          </cell>
          <cell r="E1732" t="str">
            <v>OMMA2746</v>
          </cell>
          <cell r="F1732" t="str">
            <v>No</v>
          </cell>
          <cell r="G1732" t="str">
            <v>AL_HAYL_2_4G</v>
          </cell>
          <cell r="H1732" t="str">
            <v>Rooftop</v>
          </cell>
          <cell r="I1732">
            <v>6</v>
          </cell>
          <cell r="J1732" t="str">
            <v>Indoor</v>
          </cell>
          <cell r="K1732">
            <v>23.625409999999999</v>
          </cell>
          <cell r="L1732">
            <v>58.22072</v>
          </cell>
          <cell r="M1732" t="str">
            <v>MUSCAT</v>
          </cell>
          <cell r="N1732" t="str">
            <v>AL SEEB</v>
          </cell>
          <cell r="O1732" t="str">
            <v>Al Hayl</v>
          </cell>
        </row>
        <row r="1733">
          <cell r="D1733" t="str">
            <v>M0192</v>
          </cell>
          <cell r="E1733" t="str">
            <v>OMMA2402</v>
          </cell>
          <cell r="F1733" t="str">
            <v>No</v>
          </cell>
          <cell r="G1733" t="str">
            <v>AL_HAYL_3_3G</v>
          </cell>
          <cell r="H1733" t="str">
            <v>Greenfield</v>
          </cell>
          <cell r="I1733">
            <v>30</v>
          </cell>
          <cell r="J1733" t="str">
            <v>Indoor</v>
          </cell>
          <cell r="K1733">
            <v>23.61748</v>
          </cell>
          <cell r="L1733">
            <v>58.218429999999998</v>
          </cell>
          <cell r="M1733" t="str">
            <v>MUSCAT</v>
          </cell>
          <cell r="N1733" t="str">
            <v>AL SEEB</v>
          </cell>
          <cell r="O1733" t="str">
            <v>Al Hayl</v>
          </cell>
        </row>
        <row r="1734">
          <cell r="D1734" t="str">
            <v>M0203</v>
          </cell>
          <cell r="E1734" t="str">
            <v>OMMA0596</v>
          </cell>
          <cell r="F1734" t="str">
            <v>No</v>
          </cell>
          <cell r="G1734" t="str">
            <v>AL_HAYL_3G</v>
          </cell>
          <cell r="H1734" t="str">
            <v>Greenfield</v>
          </cell>
          <cell r="I1734">
            <v>30</v>
          </cell>
          <cell r="J1734" t="str">
            <v>Indoor</v>
          </cell>
          <cell r="K1734">
            <v>23.620799999999999</v>
          </cell>
          <cell r="L1734">
            <v>58.228999999999999</v>
          </cell>
          <cell r="M1734" t="str">
            <v>MUSCAT</v>
          </cell>
          <cell r="N1734" t="str">
            <v>AL SEEB</v>
          </cell>
          <cell r="O1734" t="str">
            <v>Al Hayl</v>
          </cell>
        </row>
        <row r="1735">
          <cell r="D1735" t="str">
            <v>M0238</v>
          </cell>
          <cell r="E1735" t="str">
            <v>OMMA1282</v>
          </cell>
          <cell r="F1735" t="str">
            <v>No</v>
          </cell>
          <cell r="G1735" t="str">
            <v>AL_HAYL_5_3G</v>
          </cell>
          <cell r="H1735" t="str">
            <v>Greenfield</v>
          </cell>
          <cell r="I1735">
            <v>30</v>
          </cell>
          <cell r="J1735" t="str">
            <v>Indoor</v>
          </cell>
          <cell r="K1735">
            <v>23.632169999999999</v>
          </cell>
          <cell r="L1735">
            <v>58.219160000000002</v>
          </cell>
          <cell r="M1735" t="str">
            <v>MUSCAT</v>
          </cell>
          <cell r="N1735" t="str">
            <v>AL SEEB</v>
          </cell>
          <cell r="O1735" t="str">
            <v>Al Hayl</v>
          </cell>
        </row>
        <row r="1736">
          <cell r="D1736" t="str">
            <v>M0213</v>
          </cell>
          <cell r="E1736" t="str">
            <v>OMMA0943</v>
          </cell>
          <cell r="F1736" t="str">
            <v>No</v>
          </cell>
          <cell r="G1736" t="str">
            <v>AL_HAYL_9_3G</v>
          </cell>
          <cell r="H1736" t="str">
            <v>Rooftop</v>
          </cell>
          <cell r="I1736">
            <v>6</v>
          </cell>
          <cell r="J1736" t="str">
            <v>Outdoor</v>
          </cell>
          <cell r="K1736">
            <v>23.624020000000002</v>
          </cell>
          <cell r="L1736">
            <v>58.22871</v>
          </cell>
          <cell r="M1736" t="str">
            <v>MUSCAT</v>
          </cell>
          <cell r="N1736" t="str">
            <v>AL SEEB</v>
          </cell>
          <cell r="O1736" t="str">
            <v>Al Hayl</v>
          </cell>
        </row>
        <row r="1737">
          <cell r="D1737" t="str">
            <v>M0229</v>
          </cell>
          <cell r="E1737" t="str">
            <v>OMMA2747</v>
          </cell>
          <cell r="F1737" t="str">
            <v>No</v>
          </cell>
          <cell r="G1737" t="str">
            <v>AL_HAYL_FARM_3G</v>
          </cell>
          <cell r="H1737" t="str">
            <v>Greenfield</v>
          </cell>
          <cell r="I1737">
            <v>25.3</v>
          </cell>
          <cell r="J1737" t="str">
            <v>Indoor</v>
          </cell>
          <cell r="K1737">
            <v>23.628990000000002</v>
          </cell>
          <cell r="L1737">
            <v>58.242190000000001</v>
          </cell>
          <cell r="M1737" t="str">
            <v>MUSCAT</v>
          </cell>
          <cell r="N1737" t="str">
            <v>AL SEEB</v>
          </cell>
          <cell r="O1737" t="str">
            <v>Al Hayl</v>
          </cell>
        </row>
        <row r="1738">
          <cell r="D1738" t="str">
            <v>M0185</v>
          </cell>
          <cell r="E1738" t="str">
            <v>OMMA1283</v>
          </cell>
          <cell r="F1738" t="str">
            <v>No</v>
          </cell>
          <cell r="G1738" t="str">
            <v>AL_HAYL_JANUB_3G</v>
          </cell>
          <cell r="H1738" t="str">
            <v>Rooftop</v>
          </cell>
          <cell r="I1738">
            <v>4</v>
          </cell>
          <cell r="J1738" t="str">
            <v>Indoor</v>
          </cell>
          <cell r="K1738">
            <v>23.614270000000001</v>
          </cell>
          <cell r="L1738">
            <v>58.229129999999998</v>
          </cell>
          <cell r="M1738" t="str">
            <v>MUSCAT</v>
          </cell>
          <cell r="N1738" t="str">
            <v>AL SEEB</v>
          </cell>
          <cell r="O1738" t="str">
            <v>Al Hayl</v>
          </cell>
        </row>
        <row r="1739">
          <cell r="D1739" t="str">
            <v>M0235</v>
          </cell>
          <cell r="E1739" t="str">
            <v>OMMA0224</v>
          </cell>
          <cell r="F1739" t="str">
            <v>No</v>
          </cell>
          <cell r="G1739" t="str">
            <v>AL_HAYL_MOSQUE_3G</v>
          </cell>
          <cell r="H1739" t="str">
            <v>Greenfield</v>
          </cell>
          <cell r="I1739">
            <v>30</v>
          </cell>
          <cell r="J1739" t="str">
            <v>Indoor</v>
          </cell>
          <cell r="K1739">
            <v>23.630210000000002</v>
          </cell>
          <cell r="L1739">
            <v>58.226771999999997</v>
          </cell>
          <cell r="M1739" t="str">
            <v>MUSCAT</v>
          </cell>
          <cell r="N1739" t="str">
            <v>AL SEEB</v>
          </cell>
          <cell r="O1739" t="str">
            <v>Al Hayl</v>
          </cell>
        </row>
        <row r="1740">
          <cell r="D1740" t="str">
            <v>M0178</v>
          </cell>
          <cell r="E1740" t="str">
            <v>OMMA2748</v>
          </cell>
          <cell r="F1740" t="str">
            <v>No</v>
          </cell>
          <cell r="G1740" t="str">
            <v>AL_MAWALEH_AB_3G</v>
          </cell>
          <cell r="H1740" t="str">
            <v>Greenfield</v>
          </cell>
          <cell r="I1740">
            <v>30</v>
          </cell>
          <cell r="J1740" t="str">
            <v>Indoor</v>
          </cell>
          <cell r="K1740">
            <v>23.610025</v>
          </cell>
          <cell r="L1740">
            <v>58.240189000000001</v>
          </cell>
          <cell r="M1740" t="str">
            <v>MUSCAT</v>
          </cell>
          <cell r="N1740" t="str">
            <v>AL SEEB</v>
          </cell>
          <cell r="O1740" t="str">
            <v>Mawaleh</v>
          </cell>
        </row>
        <row r="1741">
          <cell r="D1741" t="str">
            <v>M0202</v>
          </cell>
          <cell r="E1741" t="str">
            <v>OMMA1667</v>
          </cell>
          <cell r="F1741" t="str">
            <v>No</v>
          </cell>
          <cell r="G1741" t="str">
            <v>ALHAYL_4_3G</v>
          </cell>
          <cell r="H1741" t="str">
            <v>Rooftop</v>
          </cell>
          <cell r="I1741">
            <v>6</v>
          </cell>
          <cell r="J1741" t="str">
            <v>Indoor</v>
          </cell>
          <cell r="K1741">
            <v>23.62079</v>
          </cell>
          <cell r="L1741">
            <v>58.242240000000002</v>
          </cell>
          <cell r="M1741" t="str">
            <v>MUSCAT</v>
          </cell>
          <cell r="N1741" t="str">
            <v>AL SEEB</v>
          </cell>
          <cell r="O1741" t="str">
            <v>Al Hayl</v>
          </cell>
        </row>
        <row r="1742">
          <cell r="D1742" t="str">
            <v>M0197</v>
          </cell>
          <cell r="E1742" t="str">
            <v>OMMA1284</v>
          </cell>
          <cell r="F1742" t="str">
            <v>No</v>
          </cell>
          <cell r="G1742" t="str">
            <v>ANP_OMAN_CO_3G</v>
          </cell>
          <cell r="H1742" t="str">
            <v>Greenfield</v>
          </cell>
          <cell r="I1742">
            <v>30</v>
          </cell>
          <cell r="J1742" t="str">
            <v>Indoor</v>
          </cell>
          <cell r="K1742">
            <v>23.618590000000001</v>
          </cell>
          <cell r="L1742">
            <v>58.237650000000002</v>
          </cell>
          <cell r="M1742" t="str">
            <v>MUSCAT</v>
          </cell>
          <cell r="N1742" t="str">
            <v>AL SEEB</v>
          </cell>
          <cell r="O1742" t="str">
            <v>Al Hayl</v>
          </cell>
        </row>
        <row r="1743">
          <cell r="D1743" t="str">
            <v>M0186</v>
          </cell>
          <cell r="E1743" t="str">
            <v>OMMA2032</v>
          </cell>
          <cell r="F1743" t="str">
            <v>No</v>
          </cell>
          <cell r="G1743" t="str">
            <v>BAHJA_CENTER_2_3G</v>
          </cell>
          <cell r="H1743" t="str">
            <v>Rooftop</v>
          </cell>
          <cell r="I1743">
            <v>6</v>
          </cell>
          <cell r="J1743" t="str">
            <v>Indoor</v>
          </cell>
          <cell r="K1743">
            <v>23.614450000000001</v>
          </cell>
          <cell r="L1743">
            <v>58.247190000000003</v>
          </cell>
          <cell r="M1743" t="str">
            <v>MUSCAT</v>
          </cell>
          <cell r="N1743" t="str">
            <v>AL SEEB</v>
          </cell>
          <cell r="O1743" t="str">
            <v>Al Hayl</v>
          </cell>
        </row>
        <row r="1744">
          <cell r="D1744" t="str">
            <v>M0159</v>
          </cell>
          <cell r="E1744" t="str">
            <v>OMMA2403</v>
          </cell>
          <cell r="F1744" t="str">
            <v>No</v>
          </cell>
          <cell r="G1744" t="str">
            <v>CITY_CENTER_A_3G</v>
          </cell>
          <cell r="H1744" t="str">
            <v>Rooftop</v>
          </cell>
          <cell r="I1744">
            <v>4</v>
          </cell>
          <cell r="J1744" t="str">
            <v>Indoor</v>
          </cell>
          <cell r="K1744">
            <v>23.601600000000001</v>
          </cell>
          <cell r="L1744">
            <v>58.248899999999999</v>
          </cell>
          <cell r="M1744" t="str">
            <v>MUSCAT</v>
          </cell>
          <cell r="N1744" t="str">
            <v>AL SEEB</v>
          </cell>
          <cell r="O1744" t="str">
            <v>Mawaleh</v>
          </cell>
        </row>
        <row r="1745">
          <cell r="D1745" t="str">
            <v>M0525</v>
          </cell>
          <cell r="E1745" t="str">
            <v>OMMA1285</v>
          </cell>
          <cell r="F1745" t="str">
            <v>No</v>
          </cell>
          <cell r="G1745" t="str">
            <v>Civil_Aviation_club_3G</v>
          </cell>
          <cell r="H1745" t="str">
            <v>Greenfield</v>
          </cell>
          <cell r="I1745">
            <v>25.1</v>
          </cell>
          <cell r="J1745" t="str">
            <v>Indoor</v>
          </cell>
          <cell r="K1745">
            <v>23.604600000000001</v>
          </cell>
          <cell r="L1745">
            <v>58.33493</v>
          </cell>
          <cell r="M1745" t="str">
            <v>MUSCAT</v>
          </cell>
          <cell r="N1745" t="str">
            <v>AL SEEB</v>
          </cell>
          <cell r="O1745" t="str">
            <v>Wave</v>
          </cell>
        </row>
        <row r="1746">
          <cell r="D1746" t="str">
            <v>M0252</v>
          </cell>
          <cell r="E1746" t="str">
            <v>OMMA1668</v>
          </cell>
          <cell r="F1746" t="str">
            <v>No</v>
          </cell>
          <cell r="G1746" t="str">
            <v>HAYL_AL_AWAMIR_3G</v>
          </cell>
          <cell r="H1746" t="str">
            <v>Greenfield</v>
          </cell>
          <cell r="I1746">
            <v>30</v>
          </cell>
          <cell r="J1746" t="str">
            <v>Indoor</v>
          </cell>
          <cell r="K1746">
            <v>23.640136999999999</v>
          </cell>
          <cell r="L1746">
            <v>58.238084000000001</v>
          </cell>
          <cell r="M1746" t="str">
            <v>MUSCAT</v>
          </cell>
          <cell r="N1746" t="str">
            <v>AL SEEB</v>
          </cell>
          <cell r="O1746" t="str">
            <v>Al Hayl</v>
          </cell>
        </row>
        <row r="1747">
          <cell r="D1747" t="str">
            <v>M0223</v>
          </cell>
          <cell r="E1747" t="str">
            <v>OMMA1286</v>
          </cell>
          <cell r="F1747" t="str">
            <v>No</v>
          </cell>
          <cell r="G1747" t="str">
            <v>HAYL_TRAIN_INST_3G</v>
          </cell>
          <cell r="H1747" t="str">
            <v>Rooftop</v>
          </cell>
          <cell r="I1747">
            <v>6</v>
          </cell>
          <cell r="J1747" t="str">
            <v>Indoor</v>
          </cell>
          <cell r="K1747">
            <v>23.627317000000001</v>
          </cell>
          <cell r="L1747">
            <v>58.247058000000003</v>
          </cell>
          <cell r="M1747" t="str">
            <v>MUSCAT</v>
          </cell>
          <cell r="N1747" t="str">
            <v>AL SEEB</v>
          </cell>
          <cell r="O1747" t="str">
            <v>Al Hayl</v>
          </cell>
        </row>
        <row r="1748">
          <cell r="D1748" t="str">
            <v>M0849</v>
          </cell>
          <cell r="E1748" t="str">
            <v>OMMA2404</v>
          </cell>
          <cell r="F1748" t="str">
            <v>No</v>
          </cell>
          <cell r="G1748" t="str">
            <v>KEMPENSKI_TEMP_3G</v>
          </cell>
          <cell r="H1748" t="str">
            <v>Greenfield</v>
          </cell>
          <cell r="I1748">
            <v>25</v>
          </cell>
          <cell r="J1748" t="str">
            <v>Indoor</v>
          </cell>
          <cell r="K1748">
            <v>23.630807999999998</v>
          </cell>
          <cell r="L1748">
            <v>58.273021999999997</v>
          </cell>
          <cell r="M1748" t="str">
            <v>MUSCAT</v>
          </cell>
          <cell r="N1748" t="str">
            <v>AL SEEB</v>
          </cell>
          <cell r="O1748" t="str">
            <v>Wave</v>
          </cell>
        </row>
        <row r="1749">
          <cell r="D1749" t="str">
            <v>M0218</v>
          </cell>
          <cell r="E1749" t="str">
            <v>OMMA0944</v>
          </cell>
          <cell r="F1749" t="str">
            <v>No</v>
          </cell>
          <cell r="G1749" t="str">
            <v>KHAMIS_SHOES_3G</v>
          </cell>
          <cell r="H1749" t="str">
            <v>Rooftop</v>
          </cell>
          <cell r="I1749">
            <v>6</v>
          </cell>
          <cell r="J1749" t="str">
            <v>Indoor</v>
          </cell>
          <cell r="K1749">
            <v>23.62547</v>
          </cell>
          <cell r="L1749">
            <v>58.235999999999997</v>
          </cell>
          <cell r="M1749" t="str">
            <v>MUSCAT</v>
          </cell>
          <cell r="N1749" t="str">
            <v>AL SEEB</v>
          </cell>
          <cell r="O1749" t="str">
            <v>Al Hayl</v>
          </cell>
        </row>
        <row r="1750">
          <cell r="D1750" t="str">
            <v>M0193</v>
          </cell>
          <cell r="E1750" t="str">
            <v>OMMA0600</v>
          </cell>
          <cell r="F1750" t="str">
            <v>No</v>
          </cell>
          <cell r="G1750" t="str">
            <v>KHAMIS_SHOES2_3G</v>
          </cell>
          <cell r="H1750" t="str">
            <v>Rooftop</v>
          </cell>
          <cell r="I1750">
            <v>6</v>
          </cell>
          <cell r="J1750" t="str">
            <v>Outdoor</v>
          </cell>
          <cell r="K1750">
            <v>23.61769</v>
          </cell>
          <cell r="L1750">
            <v>58.232819999999997</v>
          </cell>
          <cell r="M1750" t="str">
            <v>MUSCAT</v>
          </cell>
          <cell r="N1750" t="str">
            <v>AL SEEB</v>
          </cell>
          <cell r="O1750" t="str">
            <v>Al Hayl</v>
          </cell>
        </row>
        <row r="1751">
          <cell r="D1751" t="str">
            <v>M0267</v>
          </cell>
          <cell r="E1751" t="str">
            <v>OMMA2034</v>
          </cell>
          <cell r="F1751" t="str">
            <v>No</v>
          </cell>
          <cell r="G1751" t="str">
            <v>KHRAIUS_LAHBOOS_4_3G</v>
          </cell>
          <cell r="H1751" t="str">
            <v>Rooftop</v>
          </cell>
          <cell r="I1751">
            <v>6</v>
          </cell>
          <cell r="J1751" t="str">
            <v>Indoor</v>
          </cell>
          <cell r="K1751">
            <v>23.647829999999999</v>
          </cell>
          <cell r="L1751">
            <v>58.231020000000001</v>
          </cell>
          <cell r="M1751" t="str">
            <v>MUSCAT</v>
          </cell>
          <cell r="N1751" t="str">
            <v>AL SEEB</v>
          </cell>
          <cell r="O1751" t="str">
            <v>Al Hayl</v>
          </cell>
        </row>
        <row r="1752">
          <cell r="D1752" t="str">
            <v>M0257</v>
          </cell>
          <cell r="E1752" t="str">
            <v>OMMA0945</v>
          </cell>
          <cell r="F1752" t="str">
            <v>No</v>
          </cell>
          <cell r="G1752" t="str">
            <v>KHRAIUS_LAHBOOS_5_3G</v>
          </cell>
          <cell r="H1752" t="str">
            <v>Rooftop</v>
          </cell>
          <cell r="I1752">
            <v>6</v>
          </cell>
          <cell r="J1752" t="str">
            <v>Outdoor</v>
          </cell>
          <cell r="K1752">
            <v>23.64142</v>
          </cell>
          <cell r="L1752">
            <v>58.22954</v>
          </cell>
          <cell r="M1752" t="str">
            <v>MUSCAT</v>
          </cell>
          <cell r="N1752" t="str">
            <v>AL SEEB</v>
          </cell>
          <cell r="O1752" t="str">
            <v>Al Hayl</v>
          </cell>
        </row>
        <row r="1753">
          <cell r="D1753" t="str">
            <v>M0240</v>
          </cell>
          <cell r="E1753" t="str">
            <v>OMMA0601</v>
          </cell>
          <cell r="F1753" t="str">
            <v>No</v>
          </cell>
          <cell r="G1753" t="str">
            <v>KHURAS_LAHBOS_3_3G</v>
          </cell>
          <cell r="H1753" t="str">
            <v>Rooftop</v>
          </cell>
          <cell r="I1753">
            <v>5</v>
          </cell>
          <cell r="J1753" t="str">
            <v>Indoor</v>
          </cell>
          <cell r="K1753">
            <v>23.632459999999998</v>
          </cell>
          <cell r="L1753">
            <v>58.232500000000002</v>
          </cell>
          <cell r="M1753" t="str">
            <v>MUSCAT</v>
          </cell>
          <cell r="N1753" t="str">
            <v>AL SEEB</v>
          </cell>
          <cell r="O1753" t="str">
            <v>Al Hayl</v>
          </cell>
        </row>
        <row r="1754">
          <cell r="D1754" t="str">
            <v>M0245</v>
          </cell>
          <cell r="E1754" t="str">
            <v>OMMA0946</v>
          </cell>
          <cell r="F1754" t="str">
            <v>No</v>
          </cell>
          <cell r="G1754" t="str">
            <v>KHURAYS_LABOUS2_3G</v>
          </cell>
          <cell r="H1754" t="str">
            <v>Rooftop</v>
          </cell>
          <cell r="I1754">
            <v>15</v>
          </cell>
          <cell r="J1754" t="str">
            <v>Indoor</v>
          </cell>
          <cell r="K1754">
            <v>23.635960000000001</v>
          </cell>
          <cell r="L1754">
            <v>58.232460000000003</v>
          </cell>
          <cell r="M1754" t="str">
            <v>MUSCAT</v>
          </cell>
          <cell r="N1754" t="str">
            <v>AL SEEB</v>
          </cell>
          <cell r="O1754" t="str">
            <v>Al Hayl</v>
          </cell>
        </row>
        <row r="1755">
          <cell r="D1755" t="str">
            <v>M0262</v>
          </cell>
          <cell r="E1755" t="str">
            <v>OMMA0602</v>
          </cell>
          <cell r="F1755" t="str">
            <v>No</v>
          </cell>
          <cell r="G1755" t="str">
            <v>KHURAYS_LAHBOUS_3G</v>
          </cell>
          <cell r="H1755" t="str">
            <v>Greenfield</v>
          </cell>
          <cell r="I1755">
            <v>25</v>
          </cell>
          <cell r="J1755" t="str">
            <v>Indoor</v>
          </cell>
          <cell r="K1755">
            <v>23.642880000000002</v>
          </cell>
          <cell r="L1755">
            <v>58.224567</v>
          </cell>
          <cell r="M1755" t="str">
            <v>MUSCAT</v>
          </cell>
          <cell r="N1755" t="str">
            <v>AL SEEB</v>
          </cell>
          <cell r="O1755" t="str">
            <v>Al Hayl</v>
          </cell>
        </row>
        <row r="1756">
          <cell r="D1756" t="str">
            <v>M0169</v>
          </cell>
          <cell r="E1756" t="str">
            <v>OMMA1296</v>
          </cell>
          <cell r="F1756" t="str">
            <v>No</v>
          </cell>
          <cell r="G1756" t="str">
            <v>Mawaleh_2_3G</v>
          </cell>
          <cell r="H1756" t="str">
            <v>Rooftop</v>
          </cell>
          <cell r="I1756">
            <v>6</v>
          </cell>
          <cell r="J1756" t="str">
            <v>Indoor</v>
          </cell>
          <cell r="K1756">
            <v>23.605799999999999</v>
          </cell>
          <cell r="L1756">
            <v>58.243200000000002</v>
          </cell>
          <cell r="M1756" t="str">
            <v>MUSCAT</v>
          </cell>
          <cell r="N1756" t="str">
            <v>AL SEEB</v>
          </cell>
          <cell r="O1756" t="str">
            <v>Mawaleh</v>
          </cell>
        </row>
        <row r="1757">
          <cell r="D1757" t="str">
            <v>M0147</v>
          </cell>
          <cell r="E1757" t="str">
            <v>OMMA2762</v>
          </cell>
          <cell r="F1757" t="str">
            <v>No</v>
          </cell>
          <cell r="G1757" t="str">
            <v>MAWALEH_JANUB_3_3G</v>
          </cell>
          <cell r="H1757" t="str">
            <v>Rooftop</v>
          </cell>
          <cell r="I1757">
            <v>4</v>
          </cell>
          <cell r="J1757" t="str">
            <v>Indoor</v>
          </cell>
          <cell r="K1757">
            <v>23.591785000000002</v>
          </cell>
          <cell r="L1757">
            <v>58.242873000000003</v>
          </cell>
          <cell r="M1757" t="str">
            <v>MUSCAT</v>
          </cell>
          <cell r="N1757" t="str">
            <v>AL SEEB</v>
          </cell>
          <cell r="O1757" t="str">
            <v>Mawaleh</v>
          </cell>
        </row>
        <row r="1758">
          <cell r="D1758" t="str">
            <v>M0214</v>
          </cell>
          <cell r="E1758" t="str">
            <v>OMMA1682</v>
          </cell>
          <cell r="F1758" t="str">
            <v>No</v>
          </cell>
          <cell r="G1758" t="str">
            <v>MAWALEH_NORTH_3G</v>
          </cell>
          <cell r="H1758" t="str">
            <v>Rooftop</v>
          </cell>
          <cell r="I1758">
            <v>6</v>
          </cell>
          <cell r="J1758" t="str">
            <v>Outdoor</v>
          </cell>
          <cell r="K1758">
            <v>23.624400000000001</v>
          </cell>
          <cell r="L1758">
            <v>58.255899999999997</v>
          </cell>
          <cell r="M1758" t="str">
            <v>MUSCAT</v>
          </cell>
          <cell r="N1758" t="str">
            <v>AL SEEB</v>
          </cell>
          <cell r="O1758" t="str">
            <v>Al Hayl</v>
          </cell>
        </row>
        <row r="1759">
          <cell r="D1759" t="str">
            <v>M0198</v>
          </cell>
          <cell r="E1759" t="str">
            <v>OMMA0236</v>
          </cell>
          <cell r="F1759" t="str">
            <v>No</v>
          </cell>
          <cell r="G1759" t="str">
            <v>MAWALEH_SHAMAL_3G</v>
          </cell>
          <cell r="H1759" t="str">
            <v>Greenfield</v>
          </cell>
          <cell r="I1759">
            <v>25</v>
          </cell>
          <cell r="J1759" t="str">
            <v>Indoor</v>
          </cell>
          <cell r="K1759">
            <v>23.619070000000001</v>
          </cell>
          <cell r="L1759">
            <v>58.253720000000001</v>
          </cell>
          <cell r="M1759" t="str">
            <v>MUSCAT</v>
          </cell>
          <cell r="N1759" t="str">
            <v>AL SEEB</v>
          </cell>
          <cell r="O1759" t="str">
            <v>Al Hayl</v>
          </cell>
        </row>
        <row r="1760">
          <cell r="D1760" t="str">
            <v>M0152</v>
          </cell>
          <cell r="E1760" t="str">
            <v>OMMA1683</v>
          </cell>
          <cell r="F1760" t="str">
            <v>No</v>
          </cell>
          <cell r="G1760" t="str">
            <v>MAWALIH_JANUBIA_4_3G</v>
          </cell>
          <cell r="H1760" t="str">
            <v>Rooftop</v>
          </cell>
          <cell r="I1760">
            <v>6</v>
          </cell>
          <cell r="J1760" t="str">
            <v>Indoor</v>
          </cell>
          <cell r="K1760">
            <v>23.594930000000002</v>
          </cell>
          <cell r="L1760">
            <v>58.246690000000001</v>
          </cell>
          <cell r="M1760" t="str">
            <v>MUSCAT</v>
          </cell>
          <cell r="N1760" t="str">
            <v>AL SEEB</v>
          </cell>
          <cell r="O1760" t="str">
            <v>Mawaleh</v>
          </cell>
        </row>
        <row r="1761">
          <cell r="D1761" t="str">
            <v>M0207</v>
          </cell>
          <cell r="E1761" t="str">
            <v>OMMA0963</v>
          </cell>
          <cell r="F1761" t="str">
            <v>No</v>
          </cell>
          <cell r="G1761" t="str">
            <v>Mehdi_House_3G</v>
          </cell>
          <cell r="H1761" t="str">
            <v>Rooftop</v>
          </cell>
          <cell r="I1761">
            <v>4</v>
          </cell>
          <cell r="J1761" t="str">
            <v>Outdoor</v>
          </cell>
          <cell r="K1761">
            <v>23.62208</v>
          </cell>
          <cell r="L1761">
            <v>58.254530000000003</v>
          </cell>
          <cell r="M1761" t="str">
            <v>MUSCAT</v>
          </cell>
          <cell r="N1761" t="str">
            <v>AL SEEB</v>
          </cell>
          <cell r="O1761" t="str">
            <v>Al Hayl</v>
          </cell>
        </row>
        <row r="1762">
          <cell r="D1762" t="str">
            <v>M0530</v>
          </cell>
          <cell r="E1762" t="str">
            <v>OMMA2420</v>
          </cell>
          <cell r="F1762" t="str">
            <v>No</v>
          </cell>
          <cell r="G1762" t="str">
            <v>MOD_CLUB_3G</v>
          </cell>
          <cell r="H1762" t="str">
            <v>Rooftop</v>
          </cell>
          <cell r="I1762">
            <v>6</v>
          </cell>
          <cell r="J1762" t="str">
            <v>Indoor</v>
          </cell>
          <cell r="K1762">
            <v>23.60577</v>
          </cell>
          <cell r="L1762">
            <v>58.330179999999999</v>
          </cell>
          <cell r="M1762" t="str">
            <v>MUSCAT</v>
          </cell>
          <cell r="N1762" t="str">
            <v>AL SEEB</v>
          </cell>
          <cell r="O1762" t="str">
            <v>Wave</v>
          </cell>
        </row>
        <row r="1763">
          <cell r="D1763" t="str">
            <v>M0142</v>
          </cell>
          <cell r="E1763" t="str">
            <v>OMMA0618</v>
          </cell>
          <cell r="F1763" t="str">
            <v>No</v>
          </cell>
          <cell r="G1763" t="str">
            <v>SAHWA_GARDEN_TEMP_3G</v>
          </cell>
          <cell r="H1763" t="str">
            <v>Greenfield</v>
          </cell>
          <cell r="I1763">
            <v>12.9</v>
          </cell>
          <cell r="J1763" t="str">
            <v>Indoor</v>
          </cell>
          <cell r="K1763">
            <v>23.590530999999999</v>
          </cell>
          <cell r="L1763">
            <v>58.245649</v>
          </cell>
          <cell r="M1763" t="str">
            <v>MUSCAT</v>
          </cell>
          <cell r="N1763" t="str">
            <v>AL SEEB</v>
          </cell>
          <cell r="O1763" t="str">
            <v>Mawaleh</v>
          </cell>
        </row>
        <row r="1764">
          <cell r="D1764" t="str">
            <v>M0221</v>
          </cell>
          <cell r="E1764" t="str">
            <v>OMMA0964</v>
          </cell>
          <cell r="F1764" t="str">
            <v>No</v>
          </cell>
          <cell r="G1764" t="str">
            <v>Wave_2_3G</v>
          </cell>
          <cell r="H1764" t="str">
            <v>Greenfield</v>
          </cell>
          <cell r="I1764">
            <v>13.3</v>
          </cell>
          <cell r="J1764" t="str">
            <v>Outdoor</v>
          </cell>
          <cell r="K1764">
            <v>23.626550000000002</v>
          </cell>
          <cell r="L1764">
            <v>58.273311</v>
          </cell>
          <cell r="M1764" t="str">
            <v>MUSCAT</v>
          </cell>
          <cell r="N1764" t="str">
            <v>AL SEEB</v>
          </cell>
          <cell r="O1764" t="str">
            <v>Wave</v>
          </cell>
        </row>
        <row r="1765">
          <cell r="D1765" t="str">
            <v>M0237</v>
          </cell>
          <cell r="E1765" t="str">
            <v>OMMA0621</v>
          </cell>
          <cell r="F1765" t="str">
            <v>No</v>
          </cell>
          <cell r="G1765" t="str">
            <v>Wave_8_3G</v>
          </cell>
          <cell r="H1765" t="str">
            <v>Greenfield</v>
          </cell>
          <cell r="I1765">
            <v>20</v>
          </cell>
          <cell r="J1765" t="str">
            <v>Indoor</v>
          </cell>
          <cell r="K1765">
            <v>23.630683000000001</v>
          </cell>
          <cell r="L1765">
            <v>58.265327999999997</v>
          </cell>
          <cell r="M1765" t="str">
            <v>MUSCAT</v>
          </cell>
          <cell r="N1765" t="str">
            <v>AL SEEB</v>
          </cell>
          <cell r="O1765" t="str">
            <v>Wave</v>
          </cell>
        </row>
        <row r="1766">
          <cell r="D1766" t="str">
            <v>M0225</v>
          </cell>
          <cell r="E1766" t="str">
            <v>OMMA0237</v>
          </cell>
          <cell r="F1766" t="str">
            <v>No</v>
          </cell>
          <cell r="G1766" t="str">
            <v>WAVE_COOLANT_3G</v>
          </cell>
          <cell r="H1766" t="str">
            <v>Rooftop</v>
          </cell>
          <cell r="I1766">
            <v>6</v>
          </cell>
          <cell r="J1766" t="str">
            <v>Indoor</v>
          </cell>
          <cell r="K1766">
            <v>23.627963000000001</v>
          </cell>
          <cell r="L1766">
            <v>58.267516999999998</v>
          </cell>
          <cell r="M1766" t="str">
            <v>MUSCAT</v>
          </cell>
          <cell r="N1766" t="str">
            <v>AL SEEB</v>
          </cell>
          <cell r="O1766" t="str">
            <v>Wave</v>
          </cell>
        </row>
        <row r="1767">
          <cell r="D1767" t="str">
            <v>M0208</v>
          </cell>
          <cell r="E1767" t="str">
            <v>OMMA0239</v>
          </cell>
          <cell r="F1767" t="str">
            <v>No</v>
          </cell>
          <cell r="G1767" t="str">
            <v>Wave_S10</v>
          </cell>
          <cell r="H1767" t="str">
            <v>Greenfield</v>
          </cell>
          <cell r="I1767">
            <v>20</v>
          </cell>
          <cell r="J1767" t="str">
            <v>Indoor</v>
          </cell>
          <cell r="K1767">
            <v>23.620848800000001</v>
          </cell>
          <cell r="L1767">
            <v>58.280377899999998</v>
          </cell>
          <cell r="M1767" t="str">
            <v>MUSCAT</v>
          </cell>
          <cell r="N1767" t="str">
            <v>AL SEEB</v>
          </cell>
          <cell r="O1767" t="str">
            <v>Wave</v>
          </cell>
        </row>
        <row r="1768">
          <cell r="D1768" t="str">
            <v>M0211</v>
          </cell>
          <cell r="E1768" t="str">
            <v>OMMA0966</v>
          </cell>
          <cell r="F1768" t="str">
            <v>No</v>
          </cell>
          <cell r="G1768" t="str">
            <v>Wave_Temporary_Tower_3G</v>
          </cell>
          <cell r="H1768" t="str">
            <v>Greenfield</v>
          </cell>
          <cell r="I1768">
            <v>20.100000000000001</v>
          </cell>
          <cell r="J1768" t="str">
            <v>Indoor</v>
          </cell>
          <cell r="K1768">
            <v>23.622824999999999</v>
          </cell>
          <cell r="L1768">
            <v>58.273933</v>
          </cell>
          <cell r="M1768" t="str">
            <v>MUSCAT</v>
          </cell>
          <cell r="N1768" t="str">
            <v>AL SEEB</v>
          </cell>
          <cell r="O1768" t="str">
            <v>Wave</v>
          </cell>
        </row>
        <row r="1769">
          <cell r="D1769" t="str">
            <v>B0430</v>
          </cell>
          <cell r="E1769" t="str">
            <v>OMBN1684</v>
          </cell>
          <cell r="F1769" t="str">
            <v>No</v>
          </cell>
          <cell r="G1769" t="str">
            <v>021850_36_AlMotarasha_O2</v>
          </cell>
          <cell r="H1769" t="str">
            <v>Greenfield</v>
          </cell>
          <cell r="I1769">
            <v>30</v>
          </cell>
          <cell r="J1769" t="str">
            <v>Indoor</v>
          </cell>
          <cell r="K1769">
            <v>24.07591</v>
          </cell>
          <cell r="L1769">
            <v>56.422640000000001</v>
          </cell>
          <cell r="M1769" t="str">
            <v>AL BATINAH NORTH</v>
          </cell>
          <cell r="N1769" t="str">
            <v>SOHAR</v>
          </cell>
          <cell r="O1769" t="str">
            <v>Sohar</v>
          </cell>
        </row>
        <row r="1770">
          <cell r="D1770" t="str">
            <v>B0421</v>
          </cell>
          <cell r="E1770" t="str">
            <v>OMBN1297</v>
          </cell>
          <cell r="F1770" t="str">
            <v>No</v>
          </cell>
          <cell r="G1770" t="str">
            <v>021860_35_HalahelBaniGhaith</v>
          </cell>
          <cell r="H1770" t="str">
            <v>Greenfield</v>
          </cell>
          <cell r="I1770">
            <v>40</v>
          </cell>
          <cell r="J1770" t="str">
            <v>Indoor</v>
          </cell>
          <cell r="K1770">
            <v>24.070170000000001</v>
          </cell>
          <cell r="L1770">
            <v>56.387740000000001</v>
          </cell>
          <cell r="M1770" t="str">
            <v>AL BATINAH NORTH</v>
          </cell>
          <cell r="N1770" t="str">
            <v>SOHAR</v>
          </cell>
          <cell r="O1770" t="str">
            <v>Sohar</v>
          </cell>
        </row>
        <row r="1771">
          <cell r="D1771" t="str">
            <v>B0479</v>
          </cell>
          <cell r="E1771" t="str">
            <v>OMBN2421</v>
          </cell>
          <cell r="F1771" t="str">
            <v>No</v>
          </cell>
          <cell r="G1771" t="str">
            <v>ABU KHATWATAIN</v>
          </cell>
          <cell r="H1771" t="str">
            <v>Greenfield</v>
          </cell>
          <cell r="I1771">
            <v>20</v>
          </cell>
          <cell r="J1771" t="str">
            <v>Outdoor</v>
          </cell>
          <cell r="K1771">
            <v>24.102398999999998</v>
          </cell>
          <cell r="L1771">
            <v>56.417749999999998</v>
          </cell>
          <cell r="M1771" t="str">
            <v>AL BATINAH NORTH</v>
          </cell>
          <cell r="N1771" t="str">
            <v>SOHAR</v>
          </cell>
          <cell r="O1771" t="str">
            <v>Wadi AL-Halti/ Sohar</v>
          </cell>
        </row>
        <row r="1772">
          <cell r="D1772" t="str">
            <v>B0481</v>
          </cell>
          <cell r="E1772" t="str">
            <v>OMBN2765</v>
          </cell>
          <cell r="F1772" t="str">
            <v>No</v>
          </cell>
          <cell r="G1772" t="str">
            <v>AL KHABT + AL ABLAH</v>
          </cell>
          <cell r="H1772" t="str">
            <v>Greenfield</v>
          </cell>
          <cell r="I1772">
            <v>20</v>
          </cell>
          <cell r="J1772" t="str">
            <v>Outdoor</v>
          </cell>
          <cell r="K1772">
            <v>24.080648</v>
          </cell>
          <cell r="L1772">
            <v>56.458494000000002</v>
          </cell>
          <cell r="M1772" t="str">
            <v>AL BATINAH NORTH</v>
          </cell>
          <cell r="N1772" t="str">
            <v>SOHAR</v>
          </cell>
          <cell r="O1772" t="str">
            <v>Wadi AL-Halti/ Sohar</v>
          </cell>
        </row>
        <row r="1773">
          <cell r="D1773" t="str">
            <v>B0222</v>
          </cell>
          <cell r="E1773" t="str">
            <v>OMBN0968</v>
          </cell>
          <cell r="F1773" t="str">
            <v>No</v>
          </cell>
          <cell r="G1773" t="str">
            <v>Al_Shobaybat_3G</v>
          </cell>
          <cell r="H1773" t="str">
            <v>Greenfield</v>
          </cell>
          <cell r="I1773">
            <v>30</v>
          </cell>
          <cell r="J1773" t="str">
            <v>Indoor</v>
          </cell>
          <cell r="K1773">
            <v>24.061628613651692</v>
          </cell>
          <cell r="L1773">
            <v>56.556072676604735</v>
          </cell>
          <cell r="M1773" t="str">
            <v>AL BATINAH NORTH</v>
          </cell>
          <cell r="N1773" t="str">
            <v>SOHAR</v>
          </cell>
          <cell r="O1773" t="str">
            <v>Sohar</v>
          </cell>
        </row>
        <row r="1774">
          <cell r="D1774" t="str">
            <v>B0419</v>
          </cell>
          <cell r="E1774" t="str">
            <v>OMBN2053</v>
          </cell>
          <cell r="F1774" t="str">
            <v>No</v>
          </cell>
          <cell r="G1774" t="str">
            <v>AlDhalailah</v>
          </cell>
          <cell r="H1774" t="str">
            <v>Greenfield</v>
          </cell>
          <cell r="I1774">
            <v>30</v>
          </cell>
          <cell r="J1774" t="str">
            <v>Indoor</v>
          </cell>
          <cell r="K1774">
            <v>24.058277</v>
          </cell>
          <cell r="L1774">
            <v>56.531224000000002</v>
          </cell>
          <cell r="M1774" t="str">
            <v>AL BATINAH NORTH</v>
          </cell>
          <cell r="N1774" t="str">
            <v>SOHAR</v>
          </cell>
          <cell r="O1774" t="str">
            <v>Sohar</v>
          </cell>
        </row>
        <row r="1775">
          <cell r="D1775" t="str">
            <v>B0304</v>
          </cell>
          <cell r="E1775" t="str">
            <v>OMBN2422</v>
          </cell>
          <cell r="F1775" t="str">
            <v>No</v>
          </cell>
          <cell r="G1775" t="str">
            <v>AlGhudiyfa_3G</v>
          </cell>
          <cell r="H1775" t="str">
            <v>Greenfield</v>
          </cell>
          <cell r="I1775">
            <v>30</v>
          </cell>
          <cell r="J1775" t="str">
            <v>Indoor</v>
          </cell>
          <cell r="K1775">
            <v>23.988970999999999</v>
          </cell>
          <cell r="L1775">
            <v>56.483311</v>
          </cell>
          <cell r="M1775" t="str">
            <v>AL BATINAH NORTH</v>
          </cell>
          <cell r="N1775" t="str">
            <v>SOHAR</v>
          </cell>
          <cell r="O1775" t="str">
            <v>Sohar</v>
          </cell>
        </row>
        <row r="1776">
          <cell r="D1776" t="str">
            <v>B0220</v>
          </cell>
          <cell r="E1776" t="str">
            <v>OMBN2054</v>
          </cell>
          <cell r="F1776" t="str">
            <v>No</v>
          </cell>
          <cell r="G1776" t="str">
            <v>AlKabbat_3G</v>
          </cell>
          <cell r="H1776" t="str">
            <v>Greenfield</v>
          </cell>
          <cell r="I1776">
            <v>30</v>
          </cell>
          <cell r="J1776" t="str">
            <v>Indoor</v>
          </cell>
          <cell r="K1776">
            <v>23.984165609361227</v>
          </cell>
          <cell r="L1776">
            <v>56.488143003276058</v>
          </cell>
          <cell r="M1776" t="str">
            <v>AL BATINAH NORTH</v>
          </cell>
          <cell r="N1776" t="str">
            <v>SOHAR</v>
          </cell>
          <cell r="O1776" t="str">
            <v>Sohar</v>
          </cell>
        </row>
        <row r="1777">
          <cell r="D1777" t="str">
            <v>B0431</v>
          </cell>
          <cell r="E1777" t="str">
            <v>OMBN0240</v>
          </cell>
          <cell r="F1777" t="str">
            <v>No</v>
          </cell>
          <cell r="G1777" t="str">
            <v>AlKalaah</v>
          </cell>
          <cell r="H1777" t="str">
            <v>Greenfield</v>
          </cell>
          <cell r="I1777">
            <v>20</v>
          </cell>
          <cell r="J1777" t="str">
            <v>Indoor</v>
          </cell>
          <cell r="K1777">
            <v>23.813790000000001</v>
          </cell>
          <cell r="L1777">
            <v>56.612139999999997</v>
          </cell>
          <cell r="M1777" t="str">
            <v>AL BATINAH NORTH</v>
          </cell>
          <cell r="N1777" t="str">
            <v>SOHAR</v>
          </cell>
          <cell r="O1777" t="str">
            <v>Sohar</v>
          </cell>
        </row>
        <row r="1778">
          <cell r="D1778" t="str">
            <v>B0212</v>
          </cell>
          <cell r="E1778" t="str">
            <v>OMBN2766</v>
          </cell>
          <cell r="F1778" t="str">
            <v>No</v>
          </cell>
          <cell r="G1778" t="str">
            <v>AlKhad_3G</v>
          </cell>
          <cell r="H1778" t="str">
            <v>Greenfield</v>
          </cell>
          <cell r="I1778">
            <v>24.5</v>
          </cell>
          <cell r="J1778" t="str">
            <v>Indoor</v>
          </cell>
          <cell r="K1778">
            <v>23.852060000000002</v>
          </cell>
          <cell r="L1778">
            <v>56.558219999999999</v>
          </cell>
          <cell r="M1778" t="str">
            <v>AL BATINAH NORTH</v>
          </cell>
          <cell r="N1778" t="str">
            <v>SOHAR</v>
          </cell>
          <cell r="O1778" t="str">
            <v>Sohar</v>
          </cell>
        </row>
        <row r="1779">
          <cell r="D1779" t="str">
            <v>B0218</v>
          </cell>
          <cell r="E1779" t="str">
            <v>OMBN2423</v>
          </cell>
          <cell r="F1779" t="str">
            <v>No</v>
          </cell>
          <cell r="G1779" t="str">
            <v>AlKhobayat_3G</v>
          </cell>
          <cell r="H1779" t="str">
            <v>Greenfield</v>
          </cell>
          <cell r="I1779">
            <v>15.2</v>
          </cell>
          <cell r="J1779" t="str">
            <v>Indoor</v>
          </cell>
          <cell r="K1779">
            <v>23.939098831235409</v>
          </cell>
          <cell r="L1779">
            <v>56.564889258551233</v>
          </cell>
          <cell r="M1779" t="str">
            <v>AL BATINAH NORTH</v>
          </cell>
          <cell r="N1779" t="str">
            <v>SOHAR</v>
          </cell>
          <cell r="O1779" t="str">
            <v>Sohar</v>
          </cell>
        </row>
        <row r="1780">
          <cell r="D1780" t="str">
            <v>B0433</v>
          </cell>
          <cell r="E1780" t="str">
            <v>OMBN2055</v>
          </cell>
          <cell r="F1780" t="str">
            <v>No</v>
          </cell>
          <cell r="G1780" t="str">
            <v>AqeerAlAbriyyeen</v>
          </cell>
          <cell r="H1780" t="str">
            <v>Greenfield</v>
          </cell>
          <cell r="I1780">
            <v>40</v>
          </cell>
          <cell r="J1780" t="str">
            <v>Indoor</v>
          </cell>
          <cell r="K1780">
            <v>23.772860000000001</v>
          </cell>
          <cell r="L1780">
            <v>56.626890000000003</v>
          </cell>
          <cell r="M1780" t="str">
            <v>AL BATINAH NORTH</v>
          </cell>
          <cell r="N1780" t="str">
            <v>SOHAR</v>
          </cell>
          <cell r="O1780" t="str">
            <v>Sohar</v>
          </cell>
        </row>
        <row r="1781">
          <cell r="D1781" t="str">
            <v>B0532</v>
          </cell>
          <cell r="E1781" t="str">
            <v>OMBN2424</v>
          </cell>
          <cell r="F1781" t="str">
            <v>No</v>
          </cell>
          <cell r="G1781" t="str">
            <v>AR RADDAH</v>
          </cell>
          <cell r="H1781" t="str">
            <v>Greenfield</v>
          </cell>
          <cell r="I1781">
            <v>15</v>
          </cell>
          <cell r="J1781" t="str">
            <v>Outdoor</v>
          </cell>
          <cell r="K1781">
            <v>24.153680999999999</v>
          </cell>
          <cell r="L1781">
            <v>56.531582</v>
          </cell>
          <cell r="M1781" t="str">
            <v>AL BATINAH NORTH</v>
          </cell>
          <cell r="N1781" t="str">
            <v>SOHAR</v>
          </cell>
          <cell r="O1781" t="str">
            <v>Wadi AL-Halti/ Sohar</v>
          </cell>
        </row>
        <row r="1782">
          <cell r="D1782" t="str">
            <v>B0241</v>
          </cell>
          <cell r="E1782" t="str">
            <v>OMBN2068</v>
          </cell>
          <cell r="F1782" t="str">
            <v>No</v>
          </cell>
          <cell r="G1782" t="str">
            <v>AUTAB_3G</v>
          </cell>
          <cell r="H1782" t="str">
            <v>Greenfield</v>
          </cell>
          <cell r="I1782">
            <v>36</v>
          </cell>
          <cell r="J1782" t="str">
            <v>Indoor</v>
          </cell>
          <cell r="K1782">
            <v>24.327200000000001</v>
          </cell>
          <cell r="L1782">
            <v>56.742800000000003</v>
          </cell>
          <cell r="M1782" t="str">
            <v>AL BATINAH NORTH</v>
          </cell>
          <cell r="N1782" t="str">
            <v>SOHAR</v>
          </cell>
          <cell r="O1782" t="str">
            <v>Sohar</v>
          </cell>
        </row>
        <row r="1783">
          <cell r="D1783" t="str">
            <v>H0144</v>
          </cell>
          <cell r="E1783" t="str">
            <v>OMZA2441</v>
          </cell>
          <cell r="F1783" t="str">
            <v>No</v>
          </cell>
          <cell r="G1783" t="str">
            <v>HailAlKhanabshah_3G@HailAlKhanabshah_GU</v>
          </cell>
          <cell r="H1783" t="str">
            <v>Greenfield</v>
          </cell>
          <cell r="I1783">
            <v>40</v>
          </cell>
          <cell r="J1783" t="str">
            <v>Indoor</v>
          </cell>
          <cell r="K1783">
            <v>23.937018999999999</v>
          </cell>
          <cell r="L1783">
            <v>56.352198999999999</v>
          </cell>
          <cell r="M1783" t="str">
            <v>AD DHAHIRAH</v>
          </cell>
          <cell r="N1783" t="str">
            <v>YANQUL</v>
          </cell>
          <cell r="O1783" t="str">
            <v>Al Haya</v>
          </cell>
        </row>
        <row r="1784">
          <cell r="D1784" t="str">
            <v>B0214</v>
          </cell>
          <cell r="E1784" t="str">
            <v>OMBN1702</v>
          </cell>
          <cell r="F1784" t="str">
            <v>No</v>
          </cell>
          <cell r="G1784" t="str">
            <v>HalhelBaniEasa_3G</v>
          </cell>
          <cell r="H1784" t="str">
            <v>Greenfield</v>
          </cell>
          <cell r="I1784">
            <v>50</v>
          </cell>
          <cell r="J1784" t="str">
            <v>Indoor</v>
          </cell>
          <cell r="K1784">
            <v>23.915939999999999</v>
          </cell>
          <cell r="L1784">
            <v>56.516840000000002</v>
          </cell>
          <cell r="M1784" t="str">
            <v>AL BATINAH NORTH</v>
          </cell>
          <cell r="N1784" t="str">
            <v>SOHAR</v>
          </cell>
          <cell r="O1784" t="str">
            <v>Sohar</v>
          </cell>
        </row>
        <row r="1785">
          <cell r="D1785" t="str">
            <v>B0215</v>
          </cell>
          <cell r="E1785" t="str">
            <v>OMBN0631</v>
          </cell>
          <cell r="F1785" t="str">
            <v>No</v>
          </cell>
          <cell r="G1785" t="str">
            <v>Hebbi_3G</v>
          </cell>
          <cell r="H1785" t="str">
            <v>Greenfield</v>
          </cell>
          <cell r="I1785">
            <v>30</v>
          </cell>
          <cell r="J1785" t="str">
            <v>Indoor</v>
          </cell>
          <cell r="K1785">
            <v>23.91695</v>
          </cell>
          <cell r="L1785">
            <v>56.551659999999998</v>
          </cell>
          <cell r="M1785" t="str">
            <v>AL BATINAH NORTH</v>
          </cell>
          <cell r="N1785" t="str">
            <v>SOHAR</v>
          </cell>
          <cell r="O1785" t="str">
            <v>Sohar</v>
          </cell>
        </row>
        <row r="1786">
          <cell r="D1786" t="str">
            <v>B0217</v>
          </cell>
          <cell r="E1786" t="str">
            <v>OMBN2069</v>
          </cell>
          <cell r="F1786" t="str">
            <v>No</v>
          </cell>
          <cell r="G1786" t="str">
            <v>Hijal_3G</v>
          </cell>
          <cell r="H1786" t="str">
            <v>Greenfield</v>
          </cell>
          <cell r="I1786">
            <v>30.3</v>
          </cell>
          <cell r="J1786" t="str">
            <v>Indoor</v>
          </cell>
          <cell r="K1786">
            <v>23.936640000000001</v>
          </cell>
          <cell r="L1786">
            <v>56.549680000000002</v>
          </cell>
          <cell r="M1786" t="str">
            <v>AL BATINAH NORTH</v>
          </cell>
          <cell r="N1786" t="str">
            <v>SOHAR</v>
          </cell>
          <cell r="O1786" t="str">
            <v>Sohar</v>
          </cell>
        </row>
        <row r="1787">
          <cell r="D1787" t="str">
            <v>B0216</v>
          </cell>
          <cell r="E1787" t="str">
            <v>OMBN2070</v>
          </cell>
          <cell r="F1787" t="str">
            <v>No</v>
          </cell>
          <cell r="G1787" t="str">
            <v>Hishma_3G</v>
          </cell>
          <cell r="H1787" t="str">
            <v>Greenfield</v>
          </cell>
          <cell r="I1787">
            <v>40</v>
          </cell>
          <cell r="J1787" t="str">
            <v>Indoor</v>
          </cell>
          <cell r="K1787">
            <v>23.93318</v>
          </cell>
          <cell r="L1787">
            <v>56.42221</v>
          </cell>
          <cell r="M1787" t="str">
            <v>AL BATINAH NORTH</v>
          </cell>
          <cell r="N1787" t="str">
            <v>SOHAR</v>
          </cell>
          <cell r="O1787" t="str">
            <v>Sohar</v>
          </cell>
        </row>
        <row r="1788">
          <cell r="D1788" t="str">
            <v>B0494</v>
          </cell>
          <cell r="E1788" t="str">
            <v>OMBN2779</v>
          </cell>
          <cell r="F1788" t="str">
            <v>No</v>
          </cell>
          <cell r="G1788" t="str">
            <v>Hizaymat  USO_03</v>
          </cell>
          <cell r="H1788" t="str">
            <v>Greenfield</v>
          </cell>
          <cell r="I1788">
            <v>20</v>
          </cell>
          <cell r="J1788" t="str">
            <v>Outdoor</v>
          </cell>
          <cell r="K1788">
            <v>24.106960000000001</v>
          </cell>
          <cell r="L1788">
            <v>56.52487</v>
          </cell>
          <cell r="M1788" t="str">
            <v>AL BATINAH NORTH</v>
          </cell>
          <cell r="N1788" t="str">
            <v>SOHAR</v>
          </cell>
          <cell r="O1788" t="str">
            <v>Sohar</v>
          </cell>
        </row>
        <row r="1789">
          <cell r="D1789" t="str">
            <v>B0039</v>
          </cell>
          <cell r="E1789" t="str">
            <v>OMBN0258</v>
          </cell>
          <cell r="F1789" t="str">
            <v>No</v>
          </cell>
          <cell r="G1789" t="str">
            <v>KhadraAlMakateam_3G</v>
          </cell>
          <cell r="H1789" t="str">
            <v>Greenfield</v>
          </cell>
          <cell r="I1789">
            <v>20</v>
          </cell>
          <cell r="J1789" t="str">
            <v>Indoor</v>
          </cell>
          <cell r="K1789">
            <v>23.842490000000002</v>
          </cell>
          <cell r="L1789">
            <v>56.576194000000001</v>
          </cell>
          <cell r="M1789" t="str">
            <v>AL BATINAH NORTH</v>
          </cell>
          <cell r="N1789" t="str">
            <v>SOHAR</v>
          </cell>
          <cell r="O1789" t="str">
            <v>Sohar</v>
          </cell>
        </row>
        <row r="1790">
          <cell r="D1790" t="str">
            <v>B0221</v>
          </cell>
          <cell r="E1790" t="str">
            <v>OMBN0259</v>
          </cell>
          <cell r="F1790" t="str">
            <v>No</v>
          </cell>
          <cell r="G1790" t="str">
            <v xml:space="preserve">LEKHBAITAH1_3G </v>
          </cell>
          <cell r="H1790" t="str">
            <v>Greenfield</v>
          </cell>
          <cell r="I1790">
            <v>9.1999999999999993</v>
          </cell>
          <cell r="J1790" t="str">
            <v>Outdoor</v>
          </cell>
          <cell r="K1790">
            <v>24.003291000000001</v>
          </cell>
          <cell r="L1790">
            <v>56.515118999999999</v>
          </cell>
          <cell r="M1790" t="str">
            <v>AL BATINAH NORTH</v>
          </cell>
          <cell r="N1790" t="str">
            <v>SOHAR</v>
          </cell>
          <cell r="O1790" t="str">
            <v>Sohar</v>
          </cell>
        </row>
        <row r="1791">
          <cell r="D1791" t="str">
            <v>B0534</v>
          </cell>
          <cell r="E1791" t="str">
            <v>OMBN2071</v>
          </cell>
          <cell r="F1791" t="str">
            <v>No</v>
          </cell>
          <cell r="G1791" t="str">
            <v>OM_USO_136_AL_ABLAH</v>
          </cell>
          <cell r="H1791" t="str">
            <v>Greenfield</v>
          </cell>
          <cell r="I1791">
            <v>20</v>
          </cell>
          <cell r="J1791" t="str">
            <v>Outdoor</v>
          </cell>
          <cell r="K1791">
            <v>24.087289999999999</v>
          </cell>
          <cell r="L1791">
            <v>56.477530000000002</v>
          </cell>
          <cell r="M1791" t="str">
            <v>AL BATINAH NORTH</v>
          </cell>
          <cell r="N1791" t="str">
            <v>SOHAR</v>
          </cell>
          <cell r="O1791" t="str">
            <v>Wadi AL-Halti/ Sohar</v>
          </cell>
        </row>
        <row r="1792">
          <cell r="D1792" t="str">
            <v>B0244</v>
          </cell>
          <cell r="E1792" t="str">
            <v>OMBN2780</v>
          </cell>
          <cell r="F1792" t="str">
            <v>No</v>
          </cell>
          <cell r="G1792" t="str">
            <v>Palm_Gardens_3G</v>
          </cell>
          <cell r="H1792" t="str">
            <v>Rooftop</v>
          </cell>
          <cell r="I1792">
            <v>3</v>
          </cell>
          <cell r="J1792" t="str">
            <v>Indoor</v>
          </cell>
          <cell r="K1792">
            <v>24.33315</v>
          </cell>
          <cell r="L1792">
            <v>56.735610000000001</v>
          </cell>
          <cell r="M1792" t="str">
            <v>AL BATINAH NORTH</v>
          </cell>
          <cell r="N1792" t="str">
            <v>SOHAR</v>
          </cell>
          <cell r="O1792" t="str">
            <v>Sohar</v>
          </cell>
        </row>
        <row r="1793">
          <cell r="D1793" t="str">
            <v>B0225</v>
          </cell>
          <cell r="E1793" t="str">
            <v>OMBN2072</v>
          </cell>
          <cell r="F1793" t="str">
            <v>No</v>
          </cell>
          <cell r="G1793" t="str">
            <v>SabanFalls_3G</v>
          </cell>
          <cell r="H1793" t="str">
            <v>Greenfield</v>
          </cell>
          <cell r="I1793">
            <v>20</v>
          </cell>
          <cell r="J1793" t="str">
            <v>Indoor</v>
          </cell>
          <cell r="K1793">
            <v>24.203299999999999</v>
          </cell>
          <cell r="L1793">
            <v>56.328105999999998</v>
          </cell>
          <cell r="M1793" t="str">
            <v>AL BATINAH NORTH</v>
          </cell>
          <cell r="N1793" t="str">
            <v>SOHAR</v>
          </cell>
          <cell r="O1793" t="str">
            <v>Sohar</v>
          </cell>
        </row>
        <row r="1794">
          <cell r="D1794" t="str">
            <v>B0227</v>
          </cell>
          <cell r="E1794" t="str">
            <v>OMBN1309</v>
          </cell>
          <cell r="F1794" t="str">
            <v>No</v>
          </cell>
          <cell r="G1794" t="str">
            <v>SaihAlMakarem_3G@SaihAlMakarem_GU</v>
          </cell>
          <cell r="H1794" t="str">
            <v>Greenfield</v>
          </cell>
          <cell r="I1794">
            <v>35</v>
          </cell>
          <cell r="J1794" t="str">
            <v>Indoor</v>
          </cell>
          <cell r="K1794">
            <v>24.270913</v>
          </cell>
          <cell r="L1794">
            <v>56.692503000000002</v>
          </cell>
          <cell r="M1794" t="str">
            <v>AL BATINAH NORTH</v>
          </cell>
          <cell r="N1794" t="str">
            <v>SOHAR</v>
          </cell>
          <cell r="O1794" t="str">
            <v>Sohar</v>
          </cell>
        </row>
        <row r="1795">
          <cell r="D1795" t="str">
            <v>B0495</v>
          </cell>
          <cell r="E1795" t="str">
            <v>OMBN2781</v>
          </cell>
          <cell r="F1795" t="str">
            <v>No</v>
          </cell>
          <cell r="G1795" t="str">
            <v>Sayya</v>
          </cell>
          <cell r="H1795" t="str">
            <v>Greenfield</v>
          </cell>
          <cell r="I1795">
            <v>20</v>
          </cell>
          <cell r="J1795" t="str">
            <v>Outdoor</v>
          </cell>
          <cell r="K1795">
            <v>24.032699999999998</v>
          </cell>
          <cell r="L1795">
            <v>56.571100000000001</v>
          </cell>
          <cell r="M1795" t="str">
            <v>AL BATINAH NORTH</v>
          </cell>
          <cell r="N1795" t="str">
            <v>SOHAR</v>
          </cell>
          <cell r="O1795" t="str">
            <v>Wadi Hebbi Road/Sohar</v>
          </cell>
        </row>
        <row r="1796">
          <cell r="D1796" t="str">
            <v>B0213</v>
          </cell>
          <cell r="E1796" t="str">
            <v>OMBN0633</v>
          </cell>
          <cell r="F1796" t="str">
            <v>No</v>
          </cell>
          <cell r="G1796" t="str">
            <v>Sham_3G</v>
          </cell>
          <cell r="H1796" t="str">
            <v>Greenfield</v>
          </cell>
          <cell r="I1796">
            <v>20</v>
          </cell>
          <cell r="J1796" t="str">
            <v>Indoor</v>
          </cell>
          <cell r="K1796">
            <v>23.884812</v>
          </cell>
          <cell r="L1796">
            <v>56.533495000000002</v>
          </cell>
          <cell r="M1796" t="str">
            <v>AL BATINAH NORTH</v>
          </cell>
          <cell r="N1796" t="str">
            <v>SOHAR</v>
          </cell>
          <cell r="O1796" t="str">
            <v>Sohar</v>
          </cell>
        </row>
        <row r="1797">
          <cell r="D1797" t="str">
            <v>B0001</v>
          </cell>
          <cell r="E1797" t="str">
            <v>OMBN2442</v>
          </cell>
          <cell r="F1797" t="str">
            <v>Yes</v>
          </cell>
          <cell r="G1797" t="str">
            <v>SOHAR_2_3G</v>
          </cell>
          <cell r="H1797" t="str">
            <v>Greenfield</v>
          </cell>
          <cell r="I1797">
            <v>60</v>
          </cell>
          <cell r="J1797" t="str">
            <v>Indoor</v>
          </cell>
          <cell r="K1797">
            <v>24.3461</v>
          </cell>
          <cell r="L1797">
            <v>56.731400000000001</v>
          </cell>
          <cell r="M1797" t="str">
            <v>AL BATINAH NORTH</v>
          </cell>
          <cell r="N1797" t="str">
            <v>SOHAR</v>
          </cell>
          <cell r="O1797" t="str">
            <v>Sohar</v>
          </cell>
        </row>
        <row r="1798">
          <cell r="D1798" t="str">
            <v>B0259</v>
          </cell>
          <cell r="E1798" t="str">
            <v>OMBN2443</v>
          </cell>
          <cell r="F1798" t="str">
            <v>No</v>
          </cell>
          <cell r="G1798" t="str">
            <v>SOHAR_3_3G</v>
          </cell>
          <cell r="H1798" t="str">
            <v>Rooftop</v>
          </cell>
          <cell r="I1798">
            <v>4</v>
          </cell>
          <cell r="J1798" t="str">
            <v>Indoor</v>
          </cell>
          <cell r="K1798">
            <v>24.3521</v>
          </cell>
          <cell r="L1798">
            <v>56.734940000000002</v>
          </cell>
          <cell r="M1798" t="str">
            <v>AL BATINAH NORTH</v>
          </cell>
          <cell r="N1798" t="str">
            <v>SOHAR</v>
          </cell>
          <cell r="O1798" t="str">
            <v>Sohar</v>
          </cell>
        </row>
        <row r="1799">
          <cell r="D1799" t="str">
            <v>B0253</v>
          </cell>
          <cell r="E1799" t="str">
            <v>OMBN0980</v>
          </cell>
          <cell r="F1799" t="str">
            <v>No</v>
          </cell>
          <cell r="G1799" t="str">
            <v>SOHAR_4_3G</v>
          </cell>
          <cell r="H1799" t="str">
            <v>Rooftop</v>
          </cell>
          <cell r="I1799">
            <v>3</v>
          </cell>
          <cell r="J1799" t="str">
            <v>Indoor</v>
          </cell>
          <cell r="K1799">
            <v>24.345167</v>
          </cell>
          <cell r="L1799">
            <v>56.735666999999999</v>
          </cell>
          <cell r="M1799" t="str">
            <v>AL BATINAH NORTH</v>
          </cell>
          <cell r="N1799" t="str">
            <v>SOHAR</v>
          </cell>
          <cell r="O1799" t="str">
            <v>Sohar</v>
          </cell>
        </row>
        <row r="1800">
          <cell r="D1800" t="str">
            <v>B0223</v>
          </cell>
          <cell r="E1800" t="str">
            <v>OMBN2073</v>
          </cell>
          <cell r="F1800" t="str">
            <v>No</v>
          </cell>
          <cell r="G1800" t="str">
            <v>Sohar_YanqulR1_3G</v>
          </cell>
          <cell r="H1800" t="str">
            <v>Greenfield</v>
          </cell>
          <cell r="I1800">
            <v>40</v>
          </cell>
          <cell r="J1800" t="str">
            <v>Indoor</v>
          </cell>
          <cell r="K1800">
            <v>24.090391853120202</v>
          </cell>
          <cell r="L1800">
            <v>56.568619805980475</v>
          </cell>
          <cell r="M1800" t="str">
            <v>AL BATINAH NORTH</v>
          </cell>
          <cell r="N1800" t="str">
            <v>SOHAR</v>
          </cell>
          <cell r="O1800" t="str">
            <v>Sohar</v>
          </cell>
        </row>
        <row r="1801">
          <cell r="D1801" t="str">
            <v>B0262</v>
          </cell>
          <cell r="E1801" t="str">
            <v>OMBN1310</v>
          </cell>
          <cell r="F1801" t="str">
            <v>No</v>
          </cell>
          <cell r="G1801" t="str">
            <v>SOHAR5_3G_U9</v>
          </cell>
          <cell r="H1801" t="str">
            <v>Rooftop</v>
          </cell>
          <cell r="I1801">
            <v>6</v>
          </cell>
          <cell r="J1801" t="str">
            <v>Indoor</v>
          </cell>
          <cell r="K1801">
            <v>24.356400000000001</v>
          </cell>
          <cell r="L1801">
            <v>56.739199999999997</v>
          </cell>
          <cell r="M1801" t="str">
            <v>AL BATINAH NORTH</v>
          </cell>
          <cell r="N1801" t="str">
            <v>SOHAR</v>
          </cell>
          <cell r="O1801" t="str">
            <v>Sohar</v>
          </cell>
        </row>
        <row r="1802">
          <cell r="D1802" t="str">
            <v>B0256</v>
          </cell>
          <cell r="E1802" t="str">
            <v>OMBN0981</v>
          </cell>
          <cell r="F1802" t="str">
            <v>No</v>
          </cell>
          <cell r="G1802" t="str">
            <v>SoharSouq2_3G</v>
          </cell>
          <cell r="H1802" t="str">
            <v>Rooftop</v>
          </cell>
          <cell r="I1802">
            <v>6</v>
          </cell>
          <cell r="J1802" t="str">
            <v>Indoor</v>
          </cell>
          <cell r="K1802">
            <v>24.3492</v>
          </cell>
          <cell r="L1802">
            <v>56.73583</v>
          </cell>
          <cell r="M1802" t="str">
            <v>AL BATINAH NORTH</v>
          </cell>
          <cell r="N1802" t="str">
            <v>SOHAR</v>
          </cell>
          <cell r="O1802" t="str">
            <v>Sohar</v>
          </cell>
        </row>
        <row r="1803">
          <cell r="D1803" t="str">
            <v>B0239</v>
          </cell>
          <cell r="E1803" t="str">
            <v>OMBN2074</v>
          </cell>
          <cell r="F1803" t="str">
            <v>No</v>
          </cell>
          <cell r="G1803" t="str">
            <v>SoharVegSouq_3G</v>
          </cell>
          <cell r="H1803" t="str">
            <v>Greenfield</v>
          </cell>
          <cell r="I1803">
            <v>30</v>
          </cell>
          <cell r="J1803" t="str">
            <v>Indoor</v>
          </cell>
          <cell r="K1803">
            <v>24.323212000000002</v>
          </cell>
          <cell r="L1803">
            <v>56.724294</v>
          </cell>
          <cell r="M1803" t="str">
            <v>AL BATINAH NORTH</v>
          </cell>
          <cell r="N1803" t="str">
            <v>SOHAR</v>
          </cell>
          <cell r="O1803" t="str">
            <v>Sohar</v>
          </cell>
        </row>
        <row r="1804">
          <cell r="D1804" t="str">
            <v>B0423</v>
          </cell>
          <cell r="E1804" t="str">
            <v>OMBN2075</v>
          </cell>
          <cell r="F1804" t="str">
            <v>No</v>
          </cell>
          <cell r="G1804" t="str">
            <v>Sohar-YanqulR2</v>
          </cell>
          <cell r="H1804" t="str">
            <v>Greenfield</v>
          </cell>
          <cell r="I1804">
            <v>40</v>
          </cell>
          <cell r="J1804" t="str">
            <v>Indoor</v>
          </cell>
          <cell r="K1804">
            <v>24.023128</v>
          </cell>
          <cell r="L1804">
            <v>56.544373</v>
          </cell>
          <cell r="M1804" t="str">
            <v>AL BATINAH NORTH</v>
          </cell>
          <cell r="N1804" t="str">
            <v>SOHAR</v>
          </cell>
          <cell r="O1804" t="str">
            <v>Sohar</v>
          </cell>
        </row>
        <row r="1805">
          <cell r="D1805" t="str">
            <v>B0478</v>
          </cell>
          <cell r="E1805" t="str">
            <v>OMBN1311</v>
          </cell>
          <cell r="F1805" t="str">
            <v>No</v>
          </cell>
          <cell r="G1805" t="str">
            <v xml:space="preserve">USO_72 - HAYL AL MASHAKIM </v>
          </cell>
          <cell r="H1805" t="str">
            <v>Greenfield</v>
          </cell>
          <cell r="I1805">
            <v>20</v>
          </cell>
          <cell r="J1805" t="str">
            <v>Outdoor</v>
          </cell>
          <cell r="K1805">
            <v>24.081868</v>
          </cell>
          <cell r="L1805">
            <v>56.430245999999997</v>
          </cell>
          <cell r="M1805" t="str">
            <v>AL BATINAH NORTH</v>
          </cell>
          <cell r="N1805" t="str">
            <v>SOHAR</v>
          </cell>
          <cell r="O1805" t="str">
            <v>Wadi AL-Halti/ Sohar</v>
          </cell>
        </row>
        <row r="1806">
          <cell r="D1806" t="str">
            <v>B0417</v>
          </cell>
          <cell r="E1806" t="str">
            <v>OMBN0634</v>
          </cell>
          <cell r="F1806" t="str">
            <v>No</v>
          </cell>
          <cell r="G1806" t="str">
            <v>Wadi Alfaras</v>
          </cell>
          <cell r="H1806" t="str">
            <v>Greenfield</v>
          </cell>
          <cell r="I1806">
            <v>30</v>
          </cell>
          <cell r="J1806" t="str">
            <v>Indoor</v>
          </cell>
          <cell r="K1806">
            <v>24.090029999999999</v>
          </cell>
          <cell r="L1806">
            <v>56.628210000000003</v>
          </cell>
          <cell r="M1806" t="str">
            <v>AL BATINAH NORTH</v>
          </cell>
          <cell r="N1806" t="str">
            <v>SOHAR</v>
          </cell>
          <cell r="O1806" t="str">
            <v>Sohar</v>
          </cell>
        </row>
        <row r="1807">
          <cell r="D1807" t="str">
            <v>B0219</v>
          </cell>
          <cell r="E1807" t="str">
            <v>OMBN1312</v>
          </cell>
          <cell r="F1807" t="str">
            <v>No</v>
          </cell>
          <cell r="G1807" t="str">
            <v>Wadi_Auhn_3G</v>
          </cell>
          <cell r="H1807" t="str">
            <v>Greenfield</v>
          </cell>
          <cell r="I1807">
            <v>30</v>
          </cell>
          <cell r="J1807" t="str">
            <v>Indoor</v>
          </cell>
          <cell r="K1807">
            <v>23.974799999999998</v>
          </cell>
          <cell r="L1807">
            <v>56.51305</v>
          </cell>
          <cell r="M1807" t="str">
            <v>AL BATINAH NORTH</v>
          </cell>
          <cell r="N1807" t="str">
            <v>SOHAR</v>
          </cell>
          <cell r="O1807" t="str">
            <v>Sohar</v>
          </cell>
        </row>
        <row r="1808">
          <cell r="D1808" t="str">
            <v>B0531</v>
          </cell>
          <cell r="E1808" t="str">
            <v>OMBN0982</v>
          </cell>
          <cell r="F1808" t="str">
            <v>No</v>
          </cell>
          <cell r="G1808" t="str">
            <v>WAMM</v>
          </cell>
          <cell r="H1808" t="str">
            <v>Greenfield</v>
          </cell>
          <cell r="I1808">
            <v>35</v>
          </cell>
          <cell r="J1808" t="str">
            <v>Outdoor</v>
          </cell>
          <cell r="K1808">
            <v>24.024889999999999</v>
          </cell>
          <cell r="L1808">
            <v>56.613919000000003</v>
          </cell>
          <cell r="M1808" t="str">
            <v>AL BATINAH NORTH</v>
          </cell>
          <cell r="N1808" t="str">
            <v>SAHAM</v>
          </cell>
          <cell r="O1808" t="str">
            <v>Saham</v>
          </cell>
        </row>
        <row r="1809">
          <cell r="D1809" t="str">
            <v>M0091</v>
          </cell>
          <cell r="E1809" t="str">
            <v>OMMA1703</v>
          </cell>
          <cell r="F1809" t="str">
            <v>No</v>
          </cell>
          <cell r="G1809" t="str">
            <v>AL_KHOD_VILLAGE_3G</v>
          </cell>
          <cell r="H1809" t="str">
            <v>Greenfield</v>
          </cell>
          <cell r="I1809">
            <v>40</v>
          </cell>
          <cell r="J1809" t="str">
            <v>Indoor</v>
          </cell>
          <cell r="K1809">
            <v>23.56399</v>
          </cell>
          <cell r="L1809">
            <v>58.117719999999998</v>
          </cell>
          <cell r="M1809" t="str">
            <v>MUSCAT</v>
          </cell>
          <cell r="N1809" t="str">
            <v>AL SEEB</v>
          </cell>
          <cell r="O1809" t="str">
            <v>Al Khoud</v>
          </cell>
        </row>
        <row r="1810">
          <cell r="D1810" t="str">
            <v>M0160</v>
          </cell>
          <cell r="E1810" t="str">
            <v>OMMA2076</v>
          </cell>
          <cell r="F1810" t="str">
            <v>No</v>
          </cell>
          <cell r="G1810" t="str">
            <v>AL_KHOUD_6_1_3G</v>
          </cell>
          <cell r="H1810" t="str">
            <v>Rooftop</v>
          </cell>
          <cell r="I1810">
            <v>6</v>
          </cell>
          <cell r="J1810" t="str">
            <v>Outdoor</v>
          </cell>
          <cell r="K1810">
            <v>23.599042000000001</v>
          </cell>
          <cell r="L1810">
            <v>58.155296999999997</v>
          </cell>
          <cell r="M1810" t="str">
            <v>MUSCAT</v>
          </cell>
          <cell r="N1810" t="str">
            <v>AL SEEB</v>
          </cell>
          <cell r="O1810" t="str">
            <v>Al Khoud</v>
          </cell>
        </row>
        <row r="1811">
          <cell r="D1811" t="str">
            <v>M0115</v>
          </cell>
          <cell r="E1811" t="str">
            <v>OMMA2783</v>
          </cell>
          <cell r="F1811" t="str">
            <v>No</v>
          </cell>
          <cell r="G1811" t="str">
            <v>ALKHOD_VILL_RD_3G</v>
          </cell>
          <cell r="H1811" t="str">
            <v>Greenfield</v>
          </cell>
          <cell r="I1811">
            <v>40</v>
          </cell>
          <cell r="J1811" t="str">
            <v>Indoor</v>
          </cell>
          <cell r="K1811">
            <v>23.579062</v>
          </cell>
          <cell r="L1811">
            <v>58.144350000000003</v>
          </cell>
          <cell r="M1811" t="str">
            <v>MUSCAT</v>
          </cell>
          <cell r="N1811" t="str">
            <v>AL SEEB</v>
          </cell>
          <cell r="O1811" t="str">
            <v>Al Khoud</v>
          </cell>
        </row>
        <row r="1812">
          <cell r="D1812" t="str">
            <v>M0785</v>
          </cell>
          <cell r="E1812" t="str">
            <v>OMMA0635</v>
          </cell>
          <cell r="F1812" t="str">
            <v>No</v>
          </cell>
          <cell r="G1812" t="str">
            <v>ALKHOUD_6_3_3G</v>
          </cell>
          <cell r="H1812" t="str">
            <v>Greenfield</v>
          </cell>
          <cell r="I1812">
            <v>20</v>
          </cell>
          <cell r="J1812" t="str">
            <v>Indoor</v>
          </cell>
          <cell r="K1812">
            <v>23.591660000000001</v>
          </cell>
          <cell r="L1812">
            <v>58.133764999999997</v>
          </cell>
          <cell r="M1812" t="str">
            <v>MUSCAT</v>
          </cell>
          <cell r="N1812" t="str">
            <v>AL SEEB</v>
          </cell>
          <cell r="O1812" t="str">
            <v>Al Khoud</v>
          </cell>
        </row>
        <row r="1813">
          <cell r="D1813" t="str">
            <v>M0153</v>
          </cell>
          <cell r="E1813" t="str">
            <v>OMMA1430</v>
          </cell>
          <cell r="F1813" t="str">
            <v>No</v>
          </cell>
          <cell r="G1813" t="str">
            <v>HAYL_EXTENSION3_3G</v>
          </cell>
          <cell r="H1813" t="str">
            <v>Rooftop</v>
          </cell>
          <cell r="I1813">
            <v>6</v>
          </cell>
          <cell r="J1813" t="str">
            <v>Indoor</v>
          </cell>
          <cell r="K1813">
            <v>23.595376999999999</v>
          </cell>
          <cell r="L1813">
            <v>58.203192999999999</v>
          </cell>
          <cell r="M1813" t="str">
            <v>MUSCAT</v>
          </cell>
          <cell r="N1813" t="str">
            <v>AL SEEB</v>
          </cell>
          <cell r="O1813" t="str">
            <v>Mawaleh</v>
          </cell>
        </row>
        <row r="1814">
          <cell r="D1814" t="str">
            <v>M0166</v>
          </cell>
          <cell r="E1814" t="str">
            <v>OMMA1811</v>
          </cell>
          <cell r="F1814" t="str">
            <v>No</v>
          </cell>
          <cell r="G1814" t="str">
            <v>HAYL_EXTN_2_3G</v>
          </cell>
          <cell r="H1814" t="str">
            <v>Rooftop</v>
          </cell>
          <cell r="I1814">
            <v>15</v>
          </cell>
          <cell r="J1814" t="str">
            <v>Indoor</v>
          </cell>
          <cell r="K1814">
            <v>23.602</v>
          </cell>
          <cell r="L1814">
            <v>58.214590000000001</v>
          </cell>
          <cell r="M1814" t="str">
            <v>MUSCAT</v>
          </cell>
          <cell r="N1814" t="str">
            <v>AL SEEB</v>
          </cell>
          <cell r="O1814" t="str">
            <v>Mawaleh</v>
          </cell>
        </row>
        <row r="1815">
          <cell r="D1815" t="str">
            <v>M0157</v>
          </cell>
          <cell r="E1815" t="str">
            <v>OMMA0001</v>
          </cell>
          <cell r="F1815" t="str">
            <v>No</v>
          </cell>
          <cell r="G1815" t="str">
            <v>Hayl_Extn4_3G</v>
          </cell>
          <cell r="H1815" t="str">
            <v>Rooftop</v>
          </cell>
          <cell r="I1815">
            <v>6</v>
          </cell>
          <cell r="J1815" t="str">
            <v>Outdoor</v>
          </cell>
          <cell r="K1815">
            <v>23.598213999999999</v>
          </cell>
          <cell r="L1815">
            <v>58.210017999999998</v>
          </cell>
          <cell r="M1815" t="str">
            <v>MUSCAT</v>
          </cell>
          <cell r="N1815" t="str">
            <v>AL SEEB</v>
          </cell>
          <cell r="O1815" t="str">
            <v>Mawaleh</v>
          </cell>
        </row>
        <row r="1816">
          <cell r="D1816" t="str">
            <v>M0143</v>
          </cell>
          <cell r="E1816" t="str">
            <v>OMMA2527</v>
          </cell>
          <cell r="F1816" t="str">
            <v>No</v>
          </cell>
          <cell r="G1816" t="str">
            <v>Khod6_3G</v>
          </cell>
          <cell r="H1816" t="str">
            <v>Rooftop</v>
          </cell>
          <cell r="I1816">
            <v>6</v>
          </cell>
          <cell r="J1816" t="str">
            <v>Indoor</v>
          </cell>
          <cell r="K1816">
            <v>23.590620000000001</v>
          </cell>
          <cell r="L1816">
            <v>58.144500000000001</v>
          </cell>
          <cell r="M1816" t="str">
            <v>MUSCAT</v>
          </cell>
          <cell r="N1816" t="str">
            <v>AL SEEB</v>
          </cell>
          <cell r="O1816" t="str">
            <v>Al Khoud</v>
          </cell>
        </row>
        <row r="1817">
          <cell r="D1817" t="str">
            <v>M0759</v>
          </cell>
          <cell r="E1817" t="str">
            <v>OMMA0712</v>
          </cell>
          <cell r="F1817" t="str">
            <v>No</v>
          </cell>
          <cell r="G1817" t="str">
            <v>KnowledgeOasisMuscat</v>
          </cell>
          <cell r="H1817" t="str">
            <v>Rooftop</v>
          </cell>
          <cell r="I1817">
            <v>6</v>
          </cell>
          <cell r="J1817" t="str">
            <v>Indoor</v>
          </cell>
          <cell r="K1817">
            <v>23.567129999999999</v>
          </cell>
          <cell r="L1817">
            <v>58.172248000000003</v>
          </cell>
          <cell r="M1817" t="str">
            <v>MUSCAT</v>
          </cell>
          <cell r="N1817" t="str">
            <v>AL SEEB</v>
          </cell>
          <cell r="O1817" t="str">
            <v>Mawaleh</v>
          </cell>
        </row>
        <row r="1818">
          <cell r="D1818" t="str">
            <v>M0028</v>
          </cell>
          <cell r="E1818" t="str">
            <v>OMMA1812</v>
          </cell>
          <cell r="F1818" t="str">
            <v>Yes</v>
          </cell>
          <cell r="G1818" t="str">
            <v>KOM1_3G</v>
          </cell>
          <cell r="H1818" t="str">
            <v>Rooftop</v>
          </cell>
          <cell r="I1818">
            <v>6</v>
          </cell>
          <cell r="J1818" t="str">
            <v>Indoor</v>
          </cell>
          <cell r="K1818">
            <v>23.567233999999999</v>
          </cell>
          <cell r="L1818">
            <v>58.169244999999997</v>
          </cell>
          <cell r="M1818" t="str">
            <v>MUSCAT</v>
          </cell>
          <cell r="N1818" t="str">
            <v>AL SEEB</v>
          </cell>
          <cell r="O1818" t="str">
            <v>Mawaleh</v>
          </cell>
        </row>
        <row r="1819">
          <cell r="D1819" t="str">
            <v>M0154</v>
          </cell>
          <cell r="E1819" t="str">
            <v>OMMA0002</v>
          </cell>
          <cell r="F1819" t="str">
            <v>No</v>
          </cell>
          <cell r="G1819" t="str">
            <v>MAWALEH_JANUB_9_3G</v>
          </cell>
          <cell r="H1819" t="str">
            <v>Rooftop</v>
          </cell>
          <cell r="I1819">
            <v>6</v>
          </cell>
          <cell r="J1819" t="str">
            <v>Outdoor</v>
          </cell>
          <cell r="K1819">
            <v>23.595829999999999</v>
          </cell>
          <cell r="L1819">
            <v>58.216900000000003</v>
          </cell>
          <cell r="M1819" t="str">
            <v>MUSCAT</v>
          </cell>
          <cell r="N1819" t="str">
            <v>AL SEEB</v>
          </cell>
          <cell r="O1819" t="str">
            <v>Mawaleh</v>
          </cell>
        </row>
        <row r="1820">
          <cell r="D1820" t="str">
            <v>M0131</v>
          </cell>
          <cell r="E1820" t="str">
            <v>OMMA2189</v>
          </cell>
          <cell r="F1820" t="str">
            <v>No</v>
          </cell>
          <cell r="G1820" t="str">
            <v>OMANTEL_HQ_MACRO_3G</v>
          </cell>
          <cell r="H1820" t="str">
            <v>Rooftop</v>
          </cell>
          <cell r="I1820">
            <v>6</v>
          </cell>
          <cell r="J1820" t="str">
            <v>Indoor</v>
          </cell>
          <cell r="K1820">
            <v>23.587662000000002</v>
          </cell>
          <cell r="L1820">
            <v>58.196530000000003</v>
          </cell>
          <cell r="M1820" t="str">
            <v>MUSCAT</v>
          </cell>
          <cell r="N1820" t="str">
            <v>AL SEEB</v>
          </cell>
          <cell r="O1820" t="str">
            <v>Mawaleh</v>
          </cell>
        </row>
        <row r="1821">
          <cell r="D1821" t="str">
            <v>M0244</v>
          </cell>
          <cell r="E1821" t="str">
            <v>OMMA0714</v>
          </cell>
          <cell r="F1821" t="str">
            <v>No</v>
          </cell>
          <cell r="G1821" t="str">
            <v>SEEB_SCHOOL_3G</v>
          </cell>
          <cell r="H1821" t="str">
            <v>Greenfield</v>
          </cell>
          <cell r="I1821">
            <v>29.85</v>
          </cell>
          <cell r="J1821" t="str">
            <v>Indoor</v>
          </cell>
          <cell r="K1821">
            <v>23.635549999999999</v>
          </cell>
          <cell r="L1821">
            <v>58.213050000000003</v>
          </cell>
          <cell r="M1821" t="str">
            <v>MUSCAT</v>
          </cell>
          <cell r="N1821" t="str">
            <v>AL SEEB</v>
          </cell>
          <cell r="O1821" t="str">
            <v>Al Khoud</v>
          </cell>
        </row>
        <row r="1822">
          <cell r="D1822" t="str">
            <v>M0019</v>
          </cell>
          <cell r="E1822" t="str">
            <v>OMMA2528</v>
          </cell>
          <cell r="F1822" t="str">
            <v>No</v>
          </cell>
          <cell r="G1822" t="str">
            <v>SQ_UNIVERSITY_3G</v>
          </cell>
          <cell r="H1822" t="str">
            <v>Greenfield</v>
          </cell>
          <cell r="I1822">
            <v>18</v>
          </cell>
          <cell r="J1822" t="str">
            <v>Indoor</v>
          </cell>
          <cell r="K1822">
            <v>23.585857000000001</v>
          </cell>
          <cell r="L1822">
            <v>58.173841000000003</v>
          </cell>
          <cell r="M1822" t="str">
            <v>MUSCAT</v>
          </cell>
          <cell r="N1822" t="str">
            <v>AL SEEB</v>
          </cell>
          <cell r="O1822" t="str">
            <v>Mawaleh</v>
          </cell>
        </row>
        <row r="1823">
          <cell r="D1823" t="str">
            <v>M1063</v>
          </cell>
          <cell r="E1823" t="str">
            <v>OMMA2190</v>
          </cell>
          <cell r="F1823" t="str">
            <v>No</v>
          </cell>
          <cell r="G1823" t="str">
            <v>SQU_BLOCK_F</v>
          </cell>
          <cell r="H1823" t="str">
            <v>Rooftop</v>
          </cell>
          <cell r="I1823">
            <v>3</v>
          </cell>
          <cell r="J1823" t="str">
            <v>Outdoor</v>
          </cell>
          <cell r="K1823">
            <v>23.591716000000002</v>
          </cell>
          <cell r="L1823">
            <v>58.164214000000001</v>
          </cell>
          <cell r="M1823" t="str">
            <v>MUSCAT</v>
          </cell>
          <cell r="N1823" t="str">
            <v>AL SEEB</v>
          </cell>
          <cell r="O1823" t="str">
            <v>Mawaleh</v>
          </cell>
        </row>
        <row r="1824">
          <cell r="D1824" t="str">
            <v>M0103</v>
          </cell>
          <cell r="E1824" t="str">
            <v>OMMA2529</v>
          </cell>
          <cell r="F1824" t="str">
            <v>No</v>
          </cell>
          <cell r="G1824" t="str">
            <v>SQU_BRIDGE1_3G</v>
          </cell>
          <cell r="H1824" t="str">
            <v>Greenfield</v>
          </cell>
          <cell r="I1824">
            <v>30</v>
          </cell>
          <cell r="J1824" t="str">
            <v>Indoor</v>
          </cell>
          <cell r="K1824">
            <v>23.570900000000002</v>
          </cell>
          <cell r="L1824">
            <v>58.19</v>
          </cell>
          <cell r="M1824" t="str">
            <v>MUSCAT</v>
          </cell>
          <cell r="N1824" t="str">
            <v>AL SEEB</v>
          </cell>
          <cell r="O1824" t="str">
            <v>Mawaleh</v>
          </cell>
        </row>
        <row r="1825">
          <cell r="D1825" t="str">
            <v>M0150</v>
          </cell>
          <cell r="E1825" t="str">
            <v>OMMA1432</v>
          </cell>
          <cell r="F1825" t="str">
            <v>No</v>
          </cell>
          <cell r="G1825" t="str">
            <v>SQU_CULTURAL_1_3G</v>
          </cell>
          <cell r="H1825" t="str">
            <v>Rooftop</v>
          </cell>
          <cell r="I1825">
            <v>4</v>
          </cell>
          <cell r="J1825" t="str">
            <v>Indoor</v>
          </cell>
          <cell r="K1825">
            <v>23.59252</v>
          </cell>
          <cell r="L1825">
            <v>58.179425999999999</v>
          </cell>
          <cell r="M1825" t="str">
            <v>MUSCAT</v>
          </cell>
          <cell r="N1825" t="str">
            <v>AL SEEB</v>
          </cell>
          <cell r="O1825" t="str">
            <v>Mawaleh</v>
          </cell>
        </row>
        <row r="1826">
          <cell r="D1826" t="str">
            <v>M0109</v>
          </cell>
          <cell r="E1826" t="str">
            <v>OMMA0004</v>
          </cell>
          <cell r="F1826" t="str">
            <v>No</v>
          </cell>
          <cell r="G1826" t="str">
            <v>SQU_ENTRANCE_3G</v>
          </cell>
          <cell r="H1826" t="str">
            <v>Rooftop</v>
          </cell>
          <cell r="I1826">
            <v>6</v>
          </cell>
          <cell r="J1826" t="str">
            <v>Outdoor</v>
          </cell>
          <cell r="K1826">
            <v>23.574784999999999</v>
          </cell>
          <cell r="L1826">
            <v>58.180218000000004</v>
          </cell>
          <cell r="M1826" t="str">
            <v>MUSCAT</v>
          </cell>
          <cell r="N1826" t="str">
            <v>AL SEEB</v>
          </cell>
          <cell r="O1826" t="str">
            <v>Mawaleh</v>
          </cell>
        </row>
        <row r="1827">
          <cell r="D1827" t="str">
            <v>M0145</v>
          </cell>
          <cell r="E1827" t="str">
            <v>OMMA0353</v>
          </cell>
          <cell r="F1827" t="str">
            <v>No</v>
          </cell>
          <cell r="G1827" t="str">
            <v>SQU_MAIN_BLDG_3G</v>
          </cell>
          <cell r="H1827" t="str">
            <v>Rooftop</v>
          </cell>
          <cell r="I1827">
            <v>6</v>
          </cell>
          <cell r="J1827" t="str">
            <v>Indoor</v>
          </cell>
          <cell r="K1827">
            <v>23.591000000000001</v>
          </cell>
          <cell r="L1827">
            <v>58.168199999999999</v>
          </cell>
          <cell r="M1827" t="str">
            <v>MUSCAT</v>
          </cell>
          <cell r="N1827" t="str">
            <v>AL SEEB</v>
          </cell>
          <cell r="O1827" t="str">
            <v>Mawaleh</v>
          </cell>
        </row>
        <row r="1828">
          <cell r="D1828" t="str">
            <v>M0151</v>
          </cell>
          <cell r="E1828" t="str">
            <v>OMMA0715</v>
          </cell>
          <cell r="F1828" t="str">
            <v>No</v>
          </cell>
          <cell r="G1828" t="str">
            <v>SQU_NORTH_HILL_3G</v>
          </cell>
          <cell r="H1828" t="str">
            <v>Greenfield</v>
          </cell>
          <cell r="I1828">
            <v>30</v>
          </cell>
          <cell r="J1828" t="str">
            <v>Indoor</v>
          </cell>
          <cell r="K1828">
            <v>23.594390000000001</v>
          </cell>
          <cell r="L1828">
            <v>58.169232000000001</v>
          </cell>
          <cell r="M1828" t="str">
            <v>MUSCAT</v>
          </cell>
          <cell r="N1828" t="str">
            <v>AL SEEB</v>
          </cell>
          <cell r="O1828" t="str">
            <v>Mawaleh</v>
          </cell>
        </row>
        <row r="1829">
          <cell r="D1829" t="str">
            <v>M0136</v>
          </cell>
          <cell r="E1829" t="str">
            <v>OMMA1433</v>
          </cell>
          <cell r="F1829" t="str">
            <v>No</v>
          </cell>
          <cell r="G1829" t="str">
            <v>SQU_WEST_HILL_3G</v>
          </cell>
          <cell r="H1829" t="str">
            <v>Greenfield</v>
          </cell>
          <cell r="I1829">
            <v>12</v>
          </cell>
          <cell r="J1829" t="str">
            <v>Indoor</v>
          </cell>
          <cell r="K1829">
            <v>23.587569999999999</v>
          </cell>
          <cell r="L1829">
            <v>58.164160000000003</v>
          </cell>
          <cell r="M1829" t="str">
            <v>MUSCAT</v>
          </cell>
          <cell r="N1829" t="str">
            <v>AL SEEB</v>
          </cell>
          <cell r="O1829" t="str">
            <v>Mawaleh</v>
          </cell>
        </row>
        <row r="1830">
          <cell r="D1830" t="str">
            <v>M0705</v>
          </cell>
          <cell r="E1830" t="str">
            <v>OMMA0354</v>
          </cell>
          <cell r="F1830" t="str">
            <v>No</v>
          </cell>
          <cell r="G1830" t="str">
            <v>133803_DIBAB</v>
          </cell>
          <cell r="H1830" t="str">
            <v>Greenfield</v>
          </cell>
          <cell r="I1830">
            <v>30</v>
          </cell>
          <cell r="J1830" t="str">
            <v>Indoor</v>
          </cell>
          <cell r="K1830">
            <v>23.084720000000001</v>
          </cell>
          <cell r="L1830">
            <v>59.028329999999997</v>
          </cell>
          <cell r="M1830" t="str">
            <v>MUSCAT</v>
          </cell>
          <cell r="N1830" t="str">
            <v>QURIYAT</v>
          </cell>
          <cell r="O1830" t="str">
            <v>Quriyat</v>
          </cell>
        </row>
        <row r="1831">
          <cell r="D1831" t="str">
            <v>M0701</v>
          </cell>
          <cell r="E1831" t="str">
            <v>OMMA0355</v>
          </cell>
          <cell r="F1831" t="str">
            <v>No</v>
          </cell>
          <cell r="G1831" t="str">
            <v>133853_FINS</v>
          </cell>
          <cell r="H1831" t="str">
            <v>Greenfield</v>
          </cell>
          <cell r="I1831">
            <v>45</v>
          </cell>
          <cell r="J1831" t="str">
            <v>Indoor</v>
          </cell>
          <cell r="K1831">
            <v>22.95515</v>
          </cell>
          <cell r="L1831">
            <v>59.175080000000001</v>
          </cell>
          <cell r="M1831" t="str">
            <v>MUSCAT</v>
          </cell>
          <cell r="N1831" t="str">
            <v>QURIYAT</v>
          </cell>
          <cell r="O1831" t="str">
            <v>Quriyat</v>
          </cell>
        </row>
        <row r="1832">
          <cell r="D1832" t="str">
            <v>M0700</v>
          </cell>
          <cell r="E1832" t="str">
            <v>OMMA2532</v>
          </cell>
          <cell r="F1832" t="str">
            <v>No</v>
          </cell>
          <cell r="G1832" t="str">
            <v>133913_FINS_2</v>
          </cell>
          <cell r="H1832" t="str">
            <v>Greenfield</v>
          </cell>
          <cell r="I1832">
            <v>25</v>
          </cell>
          <cell r="J1832" t="str">
            <v>Indoor</v>
          </cell>
          <cell r="K1832">
            <v>22.92661</v>
          </cell>
          <cell r="L1832">
            <v>59.207079999999998</v>
          </cell>
          <cell r="M1832" t="str">
            <v>MUSCAT</v>
          </cell>
          <cell r="N1832" t="str">
            <v>QURIYAT</v>
          </cell>
          <cell r="O1832" t="str">
            <v>Quriyat</v>
          </cell>
        </row>
        <row r="1833">
          <cell r="D1833" t="str">
            <v>M0707</v>
          </cell>
          <cell r="E1833" t="str">
            <v>OMMA1813</v>
          </cell>
          <cell r="F1833" t="str">
            <v>No</v>
          </cell>
          <cell r="G1833" t="str">
            <v>133923_DHABAB-2</v>
          </cell>
          <cell r="H1833" t="str">
            <v>Greenfield</v>
          </cell>
          <cell r="I1833">
            <v>40</v>
          </cell>
          <cell r="J1833" t="str">
            <v>Indoor</v>
          </cell>
          <cell r="K1833">
            <v>23.086829999999999</v>
          </cell>
          <cell r="L1833">
            <v>59.045490000000001</v>
          </cell>
          <cell r="M1833" t="str">
            <v>MUSCAT</v>
          </cell>
          <cell r="N1833" t="str">
            <v>QURIYAT</v>
          </cell>
          <cell r="O1833" t="str">
            <v>Quriyat</v>
          </cell>
        </row>
        <row r="1834">
          <cell r="D1834" t="str">
            <v>M0704</v>
          </cell>
          <cell r="E1834" t="str">
            <v>OMMA1087</v>
          </cell>
          <cell r="F1834" t="str">
            <v>No</v>
          </cell>
          <cell r="G1834" t="str">
            <v>141323_ALIYA</v>
          </cell>
          <cell r="H1834" t="str">
            <v>Greenfield</v>
          </cell>
          <cell r="I1834">
            <v>30</v>
          </cell>
          <cell r="J1834" t="str">
            <v>Indoor</v>
          </cell>
          <cell r="K1834">
            <v>23.082630000000002</v>
          </cell>
          <cell r="L1834">
            <v>58.914670000000001</v>
          </cell>
          <cell r="M1834" t="str">
            <v>MUSCAT</v>
          </cell>
          <cell r="N1834" t="str">
            <v>QURIYAT</v>
          </cell>
          <cell r="O1834" t="str">
            <v>Quriyat</v>
          </cell>
        </row>
        <row r="1835">
          <cell r="D1835" t="str">
            <v>M0699</v>
          </cell>
          <cell r="E1835" t="str">
            <v>OMMA1434</v>
          </cell>
          <cell r="F1835" t="str">
            <v>No</v>
          </cell>
          <cell r="G1835" t="str">
            <v>141613_UMQ_RABAKH</v>
          </cell>
          <cell r="H1835" t="str">
            <v>Greenfield</v>
          </cell>
          <cell r="I1835">
            <v>12</v>
          </cell>
          <cell r="J1835" t="str">
            <v>Indoor</v>
          </cell>
          <cell r="K1835">
            <v>22.896591000000001</v>
          </cell>
          <cell r="L1835">
            <v>59.089239999999997</v>
          </cell>
          <cell r="M1835" t="str">
            <v>MUSCAT</v>
          </cell>
          <cell r="N1835" t="str">
            <v>QURIYAT</v>
          </cell>
          <cell r="O1835" t="str">
            <v>Quriyat</v>
          </cell>
        </row>
        <row r="1836">
          <cell r="D1836" t="str">
            <v>M0703</v>
          </cell>
          <cell r="E1836" t="str">
            <v>OMMA2191</v>
          </cell>
          <cell r="F1836" t="str">
            <v>No</v>
          </cell>
          <cell r="G1836" t="str">
            <v>141663_WADI_ARABEYEEN</v>
          </cell>
          <cell r="H1836" t="str">
            <v>Greenfield</v>
          </cell>
          <cell r="I1836">
            <v>12</v>
          </cell>
          <cell r="J1836" t="str">
            <v>Indoor</v>
          </cell>
          <cell r="K1836">
            <v>23.042788000000002</v>
          </cell>
          <cell r="L1836">
            <v>58.984929999999999</v>
          </cell>
          <cell r="M1836" t="str">
            <v>MUSCAT</v>
          </cell>
          <cell r="N1836" t="str">
            <v>QURIYAT</v>
          </cell>
          <cell r="O1836" t="str">
            <v>Quriyat</v>
          </cell>
        </row>
        <row r="1837">
          <cell r="D1837" t="str">
            <v>M0702</v>
          </cell>
          <cell r="E1837" t="str">
            <v>OMMA2937</v>
          </cell>
          <cell r="F1837" t="str">
            <v>No</v>
          </cell>
          <cell r="G1837" t="str">
            <v>144033_BAMAH_MOD</v>
          </cell>
          <cell r="H1837" t="str">
            <v>Greenfield</v>
          </cell>
          <cell r="I1837">
            <v>30</v>
          </cell>
          <cell r="J1837" t="str">
            <v>Indoor</v>
          </cell>
          <cell r="K1837" t="str">
            <v>23.006223</v>
          </cell>
          <cell r="L1837" t="str">
            <v>59.093524</v>
          </cell>
          <cell r="M1837" t="str">
            <v>MUSCAT</v>
          </cell>
          <cell r="N1837" t="str">
            <v>QURIYAT</v>
          </cell>
          <cell r="O1837" t="str">
            <v>Quriyat</v>
          </cell>
        </row>
        <row r="1838">
          <cell r="D1838" t="str">
            <v>S0116</v>
          </cell>
          <cell r="E1838" t="str">
            <v>OMSS0356</v>
          </cell>
          <cell r="F1838" t="str">
            <v>No</v>
          </cell>
          <cell r="G1838" t="str">
            <v>531523_WADI_HAIDA</v>
          </cell>
          <cell r="H1838" t="str">
            <v>Greenfield</v>
          </cell>
          <cell r="I1838">
            <v>30.36</v>
          </cell>
          <cell r="J1838" t="str">
            <v>Indoor</v>
          </cell>
          <cell r="K1838">
            <v>22.749034000000002</v>
          </cell>
          <cell r="L1838">
            <v>59.325927</v>
          </cell>
          <cell r="M1838" t="str">
            <v>ASH SHARQIYAH SOUTH</v>
          </cell>
          <cell r="N1838" t="str">
            <v>SUR</v>
          </cell>
          <cell r="O1838" t="str">
            <v>Sur</v>
          </cell>
        </row>
        <row r="1839">
          <cell r="D1839" t="str">
            <v>S0010</v>
          </cell>
          <cell r="E1839" t="str">
            <v>OMSS0716</v>
          </cell>
          <cell r="F1839" t="str">
            <v>No</v>
          </cell>
          <cell r="G1839" t="str">
            <v>533303_QALHAT_3G</v>
          </cell>
          <cell r="H1839" t="str">
            <v>Greenfield</v>
          </cell>
          <cell r="I1839">
            <v>17.399999999999999</v>
          </cell>
          <cell r="J1839" t="str">
            <v>Indoor</v>
          </cell>
          <cell r="K1839">
            <v>22.699843999999999</v>
          </cell>
          <cell r="L1839">
            <v>59.367567999999999</v>
          </cell>
          <cell r="M1839" t="str">
            <v>ASH SHARQIYAH SOUTH</v>
          </cell>
          <cell r="N1839" t="str">
            <v>SUR</v>
          </cell>
          <cell r="O1839" t="str">
            <v>Sur</v>
          </cell>
        </row>
        <row r="1840">
          <cell r="D1840" t="str">
            <v>S0011</v>
          </cell>
          <cell r="E1840" t="str">
            <v>OMSS2540</v>
          </cell>
          <cell r="F1840" t="str">
            <v>No</v>
          </cell>
          <cell r="G1840" t="str">
            <v>533813_TIWI_3G</v>
          </cell>
          <cell r="H1840" t="str">
            <v>Greenfield</v>
          </cell>
          <cell r="I1840">
            <v>30</v>
          </cell>
          <cell r="J1840" t="str">
            <v>Indoor</v>
          </cell>
          <cell r="K1840">
            <v>22.824000000000002</v>
          </cell>
          <cell r="L1840">
            <v>59.25855</v>
          </cell>
          <cell r="M1840" t="str">
            <v>ASH SHARQIYAH SOUTH</v>
          </cell>
          <cell r="N1840" t="str">
            <v>SUR</v>
          </cell>
          <cell r="O1840" t="str">
            <v>Sur</v>
          </cell>
        </row>
        <row r="1841">
          <cell r="D1841" t="str">
            <v>S0117</v>
          </cell>
          <cell r="E1841" t="str">
            <v>OMSS1449</v>
          </cell>
          <cell r="F1841" t="str">
            <v>No</v>
          </cell>
          <cell r="G1841" t="str">
            <v>541403_HART_AL_BEDDA</v>
          </cell>
          <cell r="H1841" t="str">
            <v>Greenfield</v>
          </cell>
          <cell r="I1841">
            <v>12</v>
          </cell>
          <cell r="J1841" t="str">
            <v>Indoor</v>
          </cell>
          <cell r="K1841">
            <v>22.7987</v>
          </cell>
          <cell r="L1841">
            <v>59.243600000000001</v>
          </cell>
          <cell r="M1841" t="str">
            <v>ASH SHARQIYAH SOUTH</v>
          </cell>
          <cell r="N1841" t="str">
            <v>SUR</v>
          </cell>
          <cell r="O1841" t="str">
            <v>Sur</v>
          </cell>
        </row>
        <row r="1842">
          <cell r="D1842" t="str">
            <v>S0074</v>
          </cell>
          <cell r="E1842" t="str">
            <v>OMSS2202</v>
          </cell>
          <cell r="F1842" t="str">
            <v>No</v>
          </cell>
          <cell r="G1842" t="str">
            <v>541653_WADI_SEMA</v>
          </cell>
          <cell r="H1842" t="str">
            <v>Greenfield</v>
          </cell>
          <cell r="I1842">
            <v>12</v>
          </cell>
          <cell r="J1842" t="str">
            <v>Indoor</v>
          </cell>
          <cell r="K1842">
            <v>22.774650000000001</v>
          </cell>
          <cell r="L1842">
            <v>59.222340000000003</v>
          </cell>
          <cell r="M1842" t="str">
            <v>ASH SHARQIYAH SOUTH</v>
          </cell>
          <cell r="N1842" t="str">
            <v>SUR</v>
          </cell>
          <cell r="O1842" t="str">
            <v>Sur</v>
          </cell>
        </row>
        <row r="1843">
          <cell r="D1843" t="str">
            <v>S0401</v>
          </cell>
          <cell r="E1843" t="str">
            <v>OMSS0375</v>
          </cell>
          <cell r="F1843" t="str">
            <v>No</v>
          </cell>
          <cell r="G1843" t="str">
            <v>543733_TIWI2</v>
          </cell>
          <cell r="H1843" t="str">
            <v>Greenfield</v>
          </cell>
          <cell r="I1843">
            <v>30</v>
          </cell>
          <cell r="J1843" t="str">
            <v>Indoor</v>
          </cell>
          <cell r="K1843">
            <v>22.791954</v>
          </cell>
          <cell r="L1843">
            <v>59.275272000000001</v>
          </cell>
          <cell r="M1843" t="str">
            <v>ASH SHARQIYAH SOUTH</v>
          </cell>
          <cell r="N1843" t="str">
            <v>SUR</v>
          </cell>
          <cell r="O1843" t="str">
            <v>Sur</v>
          </cell>
        </row>
        <row r="1844">
          <cell r="D1844" t="str">
            <v>M1160</v>
          </cell>
          <cell r="E1844" t="str">
            <v>OMMA1101</v>
          </cell>
          <cell r="F1844" t="str">
            <v>No</v>
          </cell>
          <cell r="G1844" t="str">
            <v>AL MATHQAB</v>
          </cell>
          <cell r="H1844" t="str">
            <v>Greenfield</v>
          </cell>
          <cell r="I1844">
            <v>30</v>
          </cell>
          <cell r="J1844" t="str">
            <v>Outdoor</v>
          </cell>
          <cell r="K1844">
            <v>23.069669000000001</v>
          </cell>
          <cell r="L1844">
            <v>58.987054999999998</v>
          </cell>
          <cell r="M1844" t="str">
            <v>MUSCAT</v>
          </cell>
          <cell r="N1844" t="str">
            <v>QURIYAT</v>
          </cell>
          <cell r="O1844" t="str">
            <v>Quriyat</v>
          </cell>
        </row>
        <row r="1845">
          <cell r="D1845" t="str">
            <v>S0440</v>
          </cell>
          <cell r="E1845" t="str">
            <v>OMSS2541</v>
          </cell>
          <cell r="F1845" t="str">
            <v>No</v>
          </cell>
          <cell r="G1845" t="str">
            <v>Al_Jaylah_USO</v>
          </cell>
          <cell r="H1845" t="str">
            <v>Greenfield</v>
          </cell>
          <cell r="I1845">
            <v>9</v>
          </cell>
          <cell r="J1845" t="str">
            <v>Indoor</v>
          </cell>
          <cell r="K1845">
            <v>22.789193000000001</v>
          </cell>
          <cell r="L1845">
            <v>59.126443000000002</v>
          </cell>
          <cell r="M1845" t="str">
            <v>ASH SHARQIYAH SOUTH</v>
          </cell>
          <cell r="N1845" t="str">
            <v>SUR</v>
          </cell>
          <cell r="O1845" t="str">
            <v>Sur</v>
          </cell>
        </row>
        <row r="1846">
          <cell r="D1846" t="str">
            <v>S0447</v>
          </cell>
          <cell r="E1846" t="str">
            <v>OMSS2542</v>
          </cell>
          <cell r="F1846" t="str">
            <v>No</v>
          </cell>
          <cell r="G1846" t="str">
            <v>FADHHI_USO</v>
          </cell>
          <cell r="H1846" t="str">
            <v>Greenfield</v>
          </cell>
          <cell r="I1846">
            <v>30</v>
          </cell>
          <cell r="J1846" t="str">
            <v>Indoor</v>
          </cell>
          <cell r="K1846">
            <v>22.801103999999999</v>
          </cell>
          <cell r="L1846">
            <v>59.077317999999998</v>
          </cell>
          <cell r="M1846" t="str">
            <v>ASH SHARQIYAH SOUTH</v>
          </cell>
          <cell r="N1846" t="str">
            <v>SUR</v>
          </cell>
          <cell r="O1846" t="str">
            <v>Sur</v>
          </cell>
        </row>
        <row r="1847">
          <cell r="D1847" t="str">
            <v>M1028</v>
          </cell>
          <cell r="E1847" t="str">
            <v>OMMA0730</v>
          </cell>
          <cell r="F1847" t="str">
            <v>No</v>
          </cell>
          <cell r="G1847" t="str">
            <v>QSR1</v>
          </cell>
          <cell r="H1847" t="str">
            <v>Greenfield</v>
          </cell>
          <cell r="I1847">
            <v>35</v>
          </cell>
          <cell r="J1847" t="str">
            <v>Indoor</v>
          </cell>
          <cell r="K1847">
            <v>23.142410999999999</v>
          </cell>
          <cell r="L1847">
            <v>58.968273000000003</v>
          </cell>
          <cell r="M1847" t="str">
            <v>MUSCAT</v>
          </cell>
          <cell r="N1847" t="str">
            <v>QURIYAT</v>
          </cell>
          <cell r="O1847" t="str">
            <v>Quriyat</v>
          </cell>
        </row>
        <row r="1848">
          <cell r="D1848" t="str">
            <v>M1029</v>
          </cell>
          <cell r="E1848" t="str">
            <v>OMMA0731</v>
          </cell>
          <cell r="F1848" t="str">
            <v>No</v>
          </cell>
          <cell r="G1848" t="str">
            <v>QSR2</v>
          </cell>
          <cell r="H1848" t="str">
            <v>Greenfield</v>
          </cell>
          <cell r="I1848">
            <v>30</v>
          </cell>
          <cell r="J1848" t="str">
            <v>Indoor</v>
          </cell>
          <cell r="K1848">
            <v>23.089283000000002</v>
          </cell>
          <cell r="L1848">
            <v>59.004112999999997</v>
          </cell>
          <cell r="M1848" t="str">
            <v>MUSCAT</v>
          </cell>
          <cell r="N1848" t="str">
            <v>QURIYAT</v>
          </cell>
          <cell r="O1848" t="str">
            <v>Quriyat</v>
          </cell>
        </row>
        <row r="1849">
          <cell r="D1849" t="str">
            <v>S0448</v>
          </cell>
          <cell r="E1849" t="str">
            <v>OMSS0732</v>
          </cell>
          <cell r="F1849" t="str">
            <v>No</v>
          </cell>
          <cell r="G1849" t="str">
            <v>THIQAB_USO</v>
          </cell>
          <cell r="H1849" t="str">
            <v>Greenfield</v>
          </cell>
          <cell r="I1849">
            <v>15</v>
          </cell>
          <cell r="J1849" t="str">
            <v>Indoor</v>
          </cell>
          <cell r="K1849">
            <v>22.771789999999999</v>
          </cell>
          <cell r="L1849">
            <v>59.124139999999997</v>
          </cell>
          <cell r="M1849" t="str">
            <v>ASH SHARQIYAH SOUTH</v>
          </cell>
          <cell r="N1849" t="str">
            <v>SUR</v>
          </cell>
          <cell r="O1849" t="str">
            <v>Sur</v>
          </cell>
        </row>
        <row r="1850">
          <cell r="D1850" t="str">
            <v>S0086</v>
          </cell>
          <cell r="E1850" t="str">
            <v>OMSS0020</v>
          </cell>
          <cell r="F1850" t="str">
            <v>No</v>
          </cell>
          <cell r="G1850" t="str">
            <v>530363_SKAKRA</v>
          </cell>
          <cell r="H1850" t="str">
            <v>Greenfield</v>
          </cell>
          <cell r="I1850">
            <v>25</v>
          </cell>
          <cell r="J1850" t="str">
            <v>Indoor</v>
          </cell>
          <cell r="K1850">
            <v>22.549310999999999</v>
          </cell>
          <cell r="L1850">
            <v>59.499195</v>
          </cell>
          <cell r="M1850" t="str">
            <v>ASH SHARQIYAH SOUTH</v>
          </cell>
          <cell r="N1850" t="str">
            <v>SUR</v>
          </cell>
          <cell r="O1850" t="str">
            <v>Sur</v>
          </cell>
        </row>
        <row r="1851">
          <cell r="D1851" t="str">
            <v>S0098</v>
          </cell>
          <cell r="E1851" t="str">
            <v>OMSS2203</v>
          </cell>
          <cell r="F1851" t="str">
            <v>No</v>
          </cell>
          <cell r="G1851" t="str">
            <v>533103_SUR_AL_AYJAH_3G</v>
          </cell>
          <cell r="H1851" t="str">
            <v>Greenfield</v>
          </cell>
          <cell r="I1851">
            <v>30</v>
          </cell>
          <cell r="J1851" t="str">
            <v>Indoor</v>
          </cell>
          <cell r="K1851">
            <v>22.566659999999999</v>
          </cell>
          <cell r="L1851">
            <v>59.5458</v>
          </cell>
          <cell r="M1851" t="str">
            <v>ASH SHARQIYAH SOUTH</v>
          </cell>
          <cell r="N1851" t="str">
            <v>SUR</v>
          </cell>
          <cell r="O1851" t="str">
            <v>Sur</v>
          </cell>
        </row>
        <row r="1852">
          <cell r="D1852" t="str">
            <v>S0079</v>
          </cell>
          <cell r="E1852" t="str">
            <v>OMSS0376</v>
          </cell>
          <cell r="F1852" t="str">
            <v>No</v>
          </cell>
          <cell r="G1852" t="str">
            <v>533293_KHOUR_YRAM</v>
          </cell>
          <cell r="H1852" t="str">
            <v>Greenfield</v>
          </cell>
          <cell r="I1852">
            <v>50</v>
          </cell>
          <cell r="J1852" t="str">
            <v>Indoor</v>
          </cell>
          <cell r="K1852">
            <v>22.480422000000001</v>
          </cell>
          <cell r="L1852">
            <v>59.718994000000002</v>
          </cell>
          <cell r="M1852" t="str">
            <v>ASH SHARQIYAH SOUTH</v>
          </cell>
          <cell r="N1852" t="str">
            <v>SUR</v>
          </cell>
          <cell r="O1852" t="str">
            <v>Ras Al Had</v>
          </cell>
        </row>
        <row r="1853">
          <cell r="D1853" t="str">
            <v>S0094</v>
          </cell>
          <cell r="E1853" t="str">
            <v>OMSS1450</v>
          </cell>
          <cell r="F1853" t="str">
            <v>No</v>
          </cell>
          <cell r="G1853" t="str">
            <v>533533_KHOOR_SUR_3G</v>
          </cell>
          <cell r="H1853" t="str">
            <v>Greenfield</v>
          </cell>
          <cell r="I1853">
            <v>15</v>
          </cell>
          <cell r="J1853" t="str">
            <v>Indoor</v>
          </cell>
          <cell r="K1853">
            <v>22.56343</v>
          </cell>
          <cell r="L1853">
            <v>59.533589999999997</v>
          </cell>
          <cell r="M1853" t="str">
            <v>ASH SHARQIYAH SOUTH</v>
          </cell>
          <cell r="N1853" t="str">
            <v>SUR</v>
          </cell>
          <cell r="O1853" t="str">
            <v>Sur</v>
          </cell>
        </row>
        <row r="1854">
          <cell r="D1854" t="str">
            <v>S0092</v>
          </cell>
          <cell r="E1854" t="str">
            <v>OMSS0733</v>
          </cell>
          <cell r="F1854" t="str">
            <v>No</v>
          </cell>
          <cell r="G1854" t="str">
            <v>533543_ZUBAIR_GARDEN_3G</v>
          </cell>
          <cell r="H1854" t="str">
            <v>Greenfield</v>
          </cell>
          <cell r="I1854">
            <v>15</v>
          </cell>
          <cell r="J1854" t="str">
            <v>Indoor</v>
          </cell>
          <cell r="K1854">
            <v>22.562155000000001</v>
          </cell>
          <cell r="L1854">
            <v>59.525937999999996</v>
          </cell>
          <cell r="M1854" t="str">
            <v>ASH SHARQIYAH SOUTH</v>
          </cell>
          <cell r="N1854" t="str">
            <v>SUR</v>
          </cell>
          <cell r="O1854" t="str">
            <v>Sur</v>
          </cell>
        </row>
        <row r="1855">
          <cell r="D1855" t="str">
            <v>S0097</v>
          </cell>
          <cell r="E1855" t="str">
            <v>OMSS0734</v>
          </cell>
          <cell r="F1855" t="str">
            <v>No</v>
          </cell>
          <cell r="G1855" t="str">
            <v>533553_AL_AYJAH_MICRO</v>
          </cell>
          <cell r="H1855" t="str">
            <v>Rooftop</v>
          </cell>
          <cell r="I1855">
            <v>3</v>
          </cell>
          <cell r="J1855" t="str">
            <v>Outdoor</v>
          </cell>
          <cell r="K1855">
            <v>22.56549</v>
          </cell>
          <cell r="L1855">
            <v>59.560079999999999</v>
          </cell>
          <cell r="M1855" t="str">
            <v>ASH SHARQIYAH SOUTH</v>
          </cell>
          <cell r="N1855" t="str">
            <v>SUR</v>
          </cell>
          <cell r="O1855" t="str">
            <v>Sur</v>
          </cell>
        </row>
        <row r="1856">
          <cell r="D1856" t="str">
            <v>S0103</v>
          </cell>
          <cell r="E1856" t="str">
            <v>OMSS1830</v>
          </cell>
          <cell r="F1856" t="str">
            <v>No</v>
          </cell>
          <cell r="G1856" t="str">
            <v>533973_SUR_PORT_3G</v>
          </cell>
          <cell r="H1856" t="str">
            <v>Rooftop</v>
          </cell>
          <cell r="I1856">
            <v>6</v>
          </cell>
          <cell r="J1856" t="str">
            <v>Indoor</v>
          </cell>
          <cell r="K1856">
            <v>22.57245</v>
          </cell>
          <cell r="L1856">
            <v>59.527160000000002</v>
          </cell>
          <cell r="M1856" t="str">
            <v>ASH SHARQIYAH SOUTH</v>
          </cell>
          <cell r="N1856" t="str">
            <v>SUR</v>
          </cell>
          <cell r="O1856" t="str">
            <v>Sur</v>
          </cell>
        </row>
        <row r="1857">
          <cell r="D1857" t="str">
            <v>S0088</v>
          </cell>
          <cell r="E1857" t="str">
            <v>OMSS0022</v>
          </cell>
          <cell r="F1857" t="str">
            <v>No</v>
          </cell>
          <cell r="G1857" t="str">
            <v>539483_SHIYA</v>
          </cell>
          <cell r="H1857" t="str">
            <v>Greenfield</v>
          </cell>
          <cell r="I1857">
            <v>35</v>
          </cell>
          <cell r="J1857" t="str">
            <v>Indoor</v>
          </cell>
          <cell r="K1857">
            <v>22.556560000000001</v>
          </cell>
          <cell r="L1857">
            <v>59.618690000000001</v>
          </cell>
          <cell r="M1857" t="str">
            <v>ASH SHARQIYAH SOUTH</v>
          </cell>
          <cell r="N1857" t="str">
            <v>SUR</v>
          </cell>
          <cell r="O1857" t="str">
            <v>Sur</v>
          </cell>
        </row>
        <row r="1858">
          <cell r="D1858" t="str">
            <v>S0049</v>
          </cell>
          <cell r="E1858" t="str">
            <v>OMSS0377</v>
          </cell>
          <cell r="F1858" t="str">
            <v>No</v>
          </cell>
          <cell r="G1858" t="str">
            <v>540573_AL_KHABA</v>
          </cell>
          <cell r="H1858" t="str">
            <v>Greenfield</v>
          </cell>
          <cell r="I1858">
            <v>40</v>
          </cell>
          <cell r="J1858" t="str">
            <v>Indoor</v>
          </cell>
          <cell r="K1858">
            <v>22.221540000000001</v>
          </cell>
          <cell r="L1858">
            <v>59.799439999999997</v>
          </cell>
          <cell r="M1858" t="str">
            <v>ASH SHARQIYAH SOUTH</v>
          </cell>
          <cell r="N1858" t="str">
            <v>SUR</v>
          </cell>
          <cell r="O1858" t="str">
            <v>Ras Al had</v>
          </cell>
        </row>
        <row r="1859">
          <cell r="D1859" t="str">
            <v>S0091</v>
          </cell>
          <cell r="E1859" t="str">
            <v>OMSS2205</v>
          </cell>
          <cell r="F1859" t="str">
            <v>No</v>
          </cell>
          <cell r="G1859" t="str">
            <v>541783_AL_AYJAH_HEIGHTS</v>
          </cell>
          <cell r="H1859" t="str">
            <v>Greenfield</v>
          </cell>
          <cell r="I1859">
            <v>20</v>
          </cell>
          <cell r="J1859" t="str">
            <v>Indoor</v>
          </cell>
          <cell r="K1859">
            <v>22.561140000000002</v>
          </cell>
          <cell r="L1859">
            <v>59.56644</v>
          </cell>
          <cell r="M1859" t="str">
            <v>ASH SHARQIYAH SOUTH</v>
          </cell>
          <cell r="N1859" t="str">
            <v>SUR</v>
          </cell>
          <cell r="O1859" t="str">
            <v>Sur</v>
          </cell>
        </row>
        <row r="1860">
          <cell r="D1860" t="str">
            <v>S0095</v>
          </cell>
          <cell r="E1860" t="str">
            <v>OMSS2543</v>
          </cell>
          <cell r="F1860" t="str">
            <v>No</v>
          </cell>
          <cell r="G1860" t="str">
            <v>541793_AL_AYJAH_BEACH</v>
          </cell>
          <cell r="H1860" t="str">
            <v>Greenfield</v>
          </cell>
          <cell r="I1860">
            <v>20.100000000000001</v>
          </cell>
          <cell r="J1860" t="str">
            <v>Indoor</v>
          </cell>
          <cell r="K1860">
            <v>22.563970000000001</v>
          </cell>
          <cell r="L1860">
            <v>59.58764</v>
          </cell>
          <cell r="M1860" t="str">
            <v>ASH SHARQIYAH SOUTH</v>
          </cell>
          <cell r="N1860" t="str">
            <v>SUR</v>
          </cell>
          <cell r="O1860" t="str">
            <v>Sur</v>
          </cell>
        </row>
        <row r="1861">
          <cell r="D1861" t="str">
            <v>S0077</v>
          </cell>
          <cell r="E1861" t="str">
            <v>OMSS2206</v>
          </cell>
          <cell r="F1861" t="str">
            <v>No</v>
          </cell>
          <cell r="G1861" t="str">
            <v>543463_RAZ_AL_JINZ</v>
          </cell>
          <cell r="H1861" t="str">
            <v>Greenfield</v>
          </cell>
          <cell r="I1861">
            <v>70</v>
          </cell>
          <cell r="J1861" t="str">
            <v>Indoor</v>
          </cell>
          <cell r="K1861">
            <v>22.434449999999998</v>
          </cell>
          <cell r="L1861">
            <v>59.782699999999998</v>
          </cell>
          <cell r="M1861" t="str">
            <v>ASH SHARQIYAH SOUTH</v>
          </cell>
          <cell r="N1861" t="str">
            <v>SUR</v>
          </cell>
          <cell r="O1861" t="str">
            <v>Ras al Jinz</v>
          </cell>
        </row>
        <row r="1862">
          <cell r="D1862" t="str">
            <v>S0096</v>
          </cell>
          <cell r="E1862" t="str">
            <v>OMSS0735</v>
          </cell>
          <cell r="F1862" t="str">
            <v>No</v>
          </cell>
          <cell r="G1862" t="str">
            <v>543513_SUR_CORNICHE_NEW</v>
          </cell>
          <cell r="H1862" t="str">
            <v>Rooftop</v>
          </cell>
          <cell r="I1862">
            <v>6</v>
          </cell>
          <cell r="J1862" t="str">
            <v>Indoor</v>
          </cell>
          <cell r="K1862">
            <v>22.5654</v>
          </cell>
          <cell r="L1862">
            <v>59.536270000000002</v>
          </cell>
          <cell r="M1862" t="str">
            <v>ASH SHARQIYAH SOUTH</v>
          </cell>
          <cell r="N1862" t="str">
            <v>SUR</v>
          </cell>
          <cell r="O1862" t="str">
            <v>Sur</v>
          </cell>
        </row>
        <row r="1863">
          <cell r="D1863" t="str">
            <v>S0123</v>
          </cell>
          <cell r="E1863" t="str">
            <v>OMSS1831</v>
          </cell>
          <cell r="F1863" t="str">
            <v>No</v>
          </cell>
          <cell r="G1863" t="str">
            <v>544943_SUR_AL_AYJAH2</v>
          </cell>
          <cell r="H1863" t="str">
            <v>Greenfield</v>
          </cell>
          <cell r="I1863">
            <v>24.5</v>
          </cell>
          <cell r="J1863" t="str">
            <v>Indoor</v>
          </cell>
          <cell r="K1863">
            <v>22.559170000000002</v>
          </cell>
          <cell r="L1863">
            <v>59.554160000000003</v>
          </cell>
          <cell r="M1863" t="str">
            <v>ASH SHARQIYAH SOUTH</v>
          </cell>
          <cell r="N1863" t="str">
            <v>SUR</v>
          </cell>
          <cell r="O1863" t="str">
            <v>Sur</v>
          </cell>
        </row>
        <row r="1864">
          <cell r="D1864" t="str">
            <v>S0122</v>
          </cell>
          <cell r="E1864" t="str">
            <v>OMSS1451</v>
          </cell>
          <cell r="F1864" t="str">
            <v>No</v>
          </cell>
          <cell r="G1864" t="str">
            <v>545083_SHAMAH</v>
          </cell>
          <cell r="H1864" t="str">
            <v>Greenfield</v>
          </cell>
          <cell r="I1864">
            <v>40</v>
          </cell>
          <cell r="J1864" t="str">
            <v>Indoor</v>
          </cell>
          <cell r="K1864">
            <v>22.529146000000001</v>
          </cell>
          <cell r="L1864">
            <v>59.527709999999999</v>
          </cell>
          <cell r="M1864" t="str">
            <v>ASH SHARQIYAH SOUTH</v>
          </cell>
          <cell r="N1864" t="str">
            <v>SUR</v>
          </cell>
          <cell r="O1864" t="str">
            <v>Sur</v>
          </cell>
        </row>
        <row r="1865">
          <cell r="D1865" t="str">
            <v>S0083</v>
          </cell>
          <cell r="E1865" t="str">
            <v>OMSS1832</v>
          </cell>
          <cell r="F1865" t="str">
            <v>No</v>
          </cell>
          <cell r="G1865" t="str">
            <v>552413_RAS_AL_HAD_2_3G</v>
          </cell>
          <cell r="H1865" t="str">
            <v>Greenfield</v>
          </cell>
          <cell r="I1865">
            <v>30</v>
          </cell>
          <cell r="J1865" t="str">
            <v>Indoor</v>
          </cell>
          <cell r="K1865">
            <v>22.516079999999999</v>
          </cell>
          <cell r="L1865">
            <v>59.798340000000003</v>
          </cell>
          <cell r="M1865" t="str">
            <v>ASH SHARQIYAH SOUTH</v>
          </cell>
          <cell r="N1865" t="str">
            <v>SUR</v>
          </cell>
          <cell r="O1865" t="str">
            <v>Ras Al had</v>
          </cell>
        </row>
        <row r="1866">
          <cell r="D1866" t="str">
            <v>S0450</v>
          </cell>
          <cell r="E1866" t="str">
            <v>OMSS0023</v>
          </cell>
          <cell r="F1866" t="str">
            <v>No</v>
          </cell>
          <cell r="G1866" t="str">
            <v>AYN AL MASHARFAH_USO</v>
          </cell>
          <cell r="H1866" t="str">
            <v>Greenfield</v>
          </cell>
          <cell r="I1866">
            <v>40</v>
          </cell>
          <cell r="J1866" t="str">
            <v>Outdoor</v>
          </cell>
          <cell r="K1866">
            <v>22.35558</v>
          </cell>
          <cell r="L1866">
            <v>59.550199999999997</v>
          </cell>
          <cell r="M1866" t="str">
            <v>ASH SHARQIYAH SOUTH</v>
          </cell>
          <cell r="N1866" t="str">
            <v>SUR</v>
          </cell>
          <cell r="O1866" t="str">
            <v>Ras Al Had</v>
          </cell>
        </row>
        <row r="1867">
          <cell r="D1867" t="str">
            <v>M0326</v>
          </cell>
          <cell r="E1867" t="str">
            <v>OMMA0024</v>
          </cell>
          <cell r="F1867" t="str">
            <v>No</v>
          </cell>
          <cell r="G1867" t="str">
            <v>BAIT_AL_BARAKA_RA_3G</v>
          </cell>
          <cell r="H1867" t="str">
            <v>Greenfield</v>
          </cell>
          <cell r="I1867">
            <v>25</v>
          </cell>
          <cell r="J1867" t="str">
            <v>Indoor</v>
          </cell>
          <cell r="K1867">
            <v>23.690628</v>
          </cell>
          <cell r="L1867">
            <v>58.077205999999997</v>
          </cell>
          <cell r="M1867" t="str">
            <v>MUSCAT</v>
          </cell>
          <cell r="N1867" t="str">
            <v>AL SEEB</v>
          </cell>
          <cell r="O1867" t="str">
            <v>Barka</v>
          </cell>
        </row>
        <row r="1868">
          <cell r="D1868" t="str">
            <v>M0321</v>
          </cell>
          <cell r="E1868" t="str">
            <v>OMMA0736</v>
          </cell>
          <cell r="F1868" t="str">
            <v>No</v>
          </cell>
          <cell r="G1868" t="str">
            <v>BAIT_AL_BARAKA_RA2_3G</v>
          </cell>
          <cell r="H1868" t="str">
            <v>Greenfield</v>
          </cell>
          <cell r="I1868">
            <v>25</v>
          </cell>
          <cell r="J1868" t="str">
            <v>Indoor</v>
          </cell>
          <cell r="K1868">
            <v>23.684059999999999</v>
          </cell>
          <cell r="L1868">
            <v>58.097861999999999</v>
          </cell>
          <cell r="M1868" t="str">
            <v>MUSCAT</v>
          </cell>
          <cell r="N1868" t="str">
            <v>AL SEEB</v>
          </cell>
          <cell r="O1868" t="str">
            <v>Barka</v>
          </cell>
        </row>
        <row r="1869">
          <cell r="D1869" t="str">
            <v>T0484</v>
          </cell>
          <cell r="E1869" t="str">
            <v>OMBS1833</v>
          </cell>
          <cell r="F1869" t="str">
            <v>No</v>
          </cell>
          <cell r="G1869" t="str">
            <v>Barka hay Asim 4</v>
          </cell>
          <cell r="H1869" t="str">
            <v>Greenfield</v>
          </cell>
          <cell r="I1869">
            <v>15</v>
          </cell>
          <cell r="J1869" t="str">
            <v>Indoor</v>
          </cell>
          <cell r="K1869">
            <v>23.683873999999999</v>
          </cell>
          <cell r="L1869">
            <v>57.949309999999997</v>
          </cell>
          <cell r="M1869" t="str">
            <v>AL BATINAH SOUTH</v>
          </cell>
          <cell r="N1869" t="str">
            <v>BARKA</v>
          </cell>
          <cell r="O1869" t="str">
            <v>Barka</v>
          </cell>
        </row>
        <row r="1870">
          <cell r="D1870" t="str">
            <v>T0480</v>
          </cell>
          <cell r="E1870" t="str">
            <v>OMMA2916</v>
          </cell>
          <cell r="F1870" t="str">
            <v>No</v>
          </cell>
          <cell r="G1870" t="str">
            <v>Barka_Al_Fulayj _3G</v>
          </cell>
          <cell r="H1870" t="str">
            <v>Greenfield</v>
          </cell>
          <cell r="I1870">
            <v>30</v>
          </cell>
          <cell r="J1870" t="str">
            <v>Indoor</v>
          </cell>
          <cell r="K1870" t="str">
            <v>23.59735</v>
          </cell>
          <cell r="L1870" t="str">
            <v>57.9899696</v>
          </cell>
          <cell r="M1870" t="str">
            <v>AL BATINAH SOUTH</v>
          </cell>
          <cell r="N1870" t="str">
            <v>BARKA</v>
          </cell>
          <cell r="O1870" t="str">
            <v>Barka</v>
          </cell>
        </row>
        <row r="1871">
          <cell r="D1871" t="str">
            <v>T0001</v>
          </cell>
          <cell r="E1871" t="str">
            <v>OMBS0737</v>
          </cell>
          <cell r="F1871" t="str">
            <v>Yes</v>
          </cell>
          <cell r="G1871" t="str">
            <v>BARKA_EXCHANGE_3G</v>
          </cell>
          <cell r="H1871" t="str">
            <v>Greenfield</v>
          </cell>
          <cell r="I1871">
            <v>44.5</v>
          </cell>
          <cell r="J1871" t="str">
            <v>Indoor</v>
          </cell>
          <cell r="K1871">
            <v>23.7028</v>
          </cell>
          <cell r="L1871">
            <v>57.892499999999998</v>
          </cell>
          <cell r="M1871" t="str">
            <v>AL BATINAH SOUTH</v>
          </cell>
          <cell r="N1871" t="str">
            <v>BARKA</v>
          </cell>
          <cell r="O1871" t="str">
            <v>Barka</v>
          </cell>
        </row>
        <row r="1872">
          <cell r="D1872" t="str">
            <v>T0157</v>
          </cell>
          <cell r="E1872" t="str">
            <v>OMBS1834</v>
          </cell>
          <cell r="F1872" t="str">
            <v>No</v>
          </cell>
          <cell r="G1872" t="str">
            <v>Barka_GS_3G</v>
          </cell>
          <cell r="H1872" t="str">
            <v>Greenfield</v>
          </cell>
          <cell r="I1872">
            <v>15</v>
          </cell>
          <cell r="J1872" t="str">
            <v>Indoor</v>
          </cell>
          <cell r="K1872">
            <v>23.702970000000001</v>
          </cell>
          <cell r="L1872">
            <v>57.9758</v>
          </cell>
          <cell r="M1872" t="str">
            <v>AL BATINAH SOUTH</v>
          </cell>
          <cell r="N1872" t="str">
            <v>BARKA</v>
          </cell>
          <cell r="O1872" t="str">
            <v>Barka</v>
          </cell>
        </row>
        <row r="1873">
          <cell r="D1873" t="str">
            <v>T0145</v>
          </cell>
          <cell r="E1873" t="str">
            <v>OMBS1718</v>
          </cell>
          <cell r="F1873" t="str">
            <v>No</v>
          </cell>
          <cell r="G1873" t="str">
            <v>Barka_Hay_Asim_2_3G</v>
          </cell>
          <cell r="H1873" t="str">
            <v>Greenfield</v>
          </cell>
          <cell r="I1873">
            <v>30</v>
          </cell>
          <cell r="J1873" t="str">
            <v>Indoor</v>
          </cell>
          <cell r="K1873">
            <v>23.692</v>
          </cell>
          <cell r="L1873">
            <v>57.9634</v>
          </cell>
          <cell r="M1873" t="str">
            <v>AL BATINAH SOUTH</v>
          </cell>
          <cell r="N1873" t="str">
            <v>BARKA</v>
          </cell>
          <cell r="O1873" t="str">
            <v>Barka</v>
          </cell>
        </row>
        <row r="1874">
          <cell r="D1874" t="str">
            <v>T0158</v>
          </cell>
          <cell r="E1874" t="str">
            <v>OMBS1719</v>
          </cell>
          <cell r="F1874" t="str">
            <v>No</v>
          </cell>
          <cell r="G1874" t="str">
            <v>BARKA_MARAGH_3G</v>
          </cell>
          <cell r="H1874" t="str">
            <v>Greenfield</v>
          </cell>
          <cell r="I1874">
            <v>30</v>
          </cell>
          <cell r="J1874" t="str">
            <v>Indoor</v>
          </cell>
          <cell r="K1874">
            <v>23.707445</v>
          </cell>
          <cell r="L1874">
            <v>57.901992999999997</v>
          </cell>
          <cell r="M1874" t="str">
            <v>AL BATINAH SOUTH</v>
          </cell>
          <cell r="N1874" t="str">
            <v>BARKA</v>
          </cell>
          <cell r="O1874" t="str">
            <v>Barka</v>
          </cell>
        </row>
        <row r="1875">
          <cell r="D1875" t="str">
            <v>T0139</v>
          </cell>
          <cell r="E1875" t="str">
            <v>OMBS1327</v>
          </cell>
          <cell r="F1875" t="str">
            <v>No</v>
          </cell>
          <cell r="G1875" t="str">
            <v>Barka_Mazra_Harth_1_3G</v>
          </cell>
          <cell r="H1875" t="str">
            <v>Greenfield</v>
          </cell>
          <cell r="I1875">
            <v>30</v>
          </cell>
          <cell r="J1875" t="str">
            <v>Indoor</v>
          </cell>
          <cell r="K1875">
            <v>23.68852</v>
          </cell>
          <cell r="L1875">
            <v>57.912480000000002</v>
          </cell>
          <cell r="M1875" t="str">
            <v>AL BATINAH SOUTH</v>
          </cell>
          <cell r="N1875" t="str">
            <v>BARKA</v>
          </cell>
          <cell r="O1875" t="str">
            <v>Barka</v>
          </cell>
        </row>
        <row r="1876">
          <cell r="D1876" t="str">
            <v>T0151</v>
          </cell>
          <cell r="E1876" t="str">
            <v>OMBS2452</v>
          </cell>
          <cell r="F1876" t="str">
            <v>No</v>
          </cell>
          <cell r="G1876" t="str">
            <v>Barka_Shakhakheet_North_3G</v>
          </cell>
          <cell r="H1876" t="str">
            <v>Rooftop</v>
          </cell>
          <cell r="I1876">
            <v>6</v>
          </cell>
          <cell r="J1876" t="str">
            <v>Indoor</v>
          </cell>
          <cell r="K1876">
            <v>23.700600000000001</v>
          </cell>
          <cell r="L1876">
            <v>58.060600000000001</v>
          </cell>
          <cell r="M1876" t="str">
            <v>AL BATINAH SOUTH</v>
          </cell>
          <cell r="N1876" t="str">
            <v>BARKA</v>
          </cell>
          <cell r="O1876" t="str">
            <v>Barka</v>
          </cell>
        </row>
        <row r="1877">
          <cell r="D1877" t="str">
            <v>T0135</v>
          </cell>
          <cell r="E1877" t="str">
            <v>OMBS1328</v>
          </cell>
          <cell r="F1877" t="str">
            <v>No</v>
          </cell>
          <cell r="G1877" t="str">
            <v>Barka_Wali_3G</v>
          </cell>
          <cell r="H1877" t="str">
            <v>Greenfield</v>
          </cell>
          <cell r="I1877">
            <v>30</v>
          </cell>
          <cell r="J1877" t="str">
            <v>Indoor</v>
          </cell>
          <cell r="K1877">
            <v>23.68308</v>
          </cell>
          <cell r="L1877">
            <v>57.890180000000001</v>
          </cell>
          <cell r="M1877" t="str">
            <v>AL BATINAH SOUTH</v>
          </cell>
          <cell r="N1877" t="str">
            <v>BARKA</v>
          </cell>
          <cell r="O1877" t="str">
            <v>Barka</v>
          </cell>
        </row>
        <row r="1878">
          <cell r="D1878" t="str">
            <v>T0178</v>
          </cell>
          <cell r="E1878" t="str">
            <v>OMBS2797</v>
          </cell>
          <cell r="F1878" t="str">
            <v>No</v>
          </cell>
          <cell r="G1878" t="str">
            <v>BOWA_VILLAGE_3G</v>
          </cell>
          <cell r="H1878" t="str">
            <v>Greenfield</v>
          </cell>
          <cell r="I1878">
            <v>30</v>
          </cell>
          <cell r="J1878" t="str">
            <v>Indoor</v>
          </cell>
          <cell r="K1878">
            <v>23.493849999999998</v>
          </cell>
          <cell r="L1878">
            <v>58.043480000000002</v>
          </cell>
          <cell r="M1878" t="str">
            <v>AL BATINAH SOUTH</v>
          </cell>
          <cell r="N1878" t="str">
            <v>WADI AL MAAWIL</v>
          </cell>
          <cell r="O1878" t="str">
            <v>Bowa</v>
          </cell>
        </row>
        <row r="1879">
          <cell r="D1879" t="str">
            <v>T0113</v>
          </cell>
          <cell r="E1879" t="str">
            <v>OMBS0996</v>
          </cell>
          <cell r="F1879" t="str">
            <v>No</v>
          </cell>
          <cell r="G1879" t="str">
            <v>GU_TECH_3G</v>
          </cell>
          <cell r="H1879" t="str">
            <v>Greenfield</v>
          </cell>
          <cell r="I1879">
            <v>40</v>
          </cell>
          <cell r="J1879" t="str">
            <v>Indoor</v>
          </cell>
          <cell r="K1879">
            <v>23.638909999999999</v>
          </cell>
          <cell r="L1879">
            <v>58.043306000000001</v>
          </cell>
          <cell r="M1879" t="str">
            <v>AL BATINAH SOUTH</v>
          </cell>
          <cell r="N1879" t="str">
            <v>BARKA</v>
          </cell>
          <cell r="O1879" t="str">
            <v>Mabellah</v>
          </cell>
        </row>
        <row r="1880">
          <cell r="D1880" t="str">
            <v>T0181</v>
          </cell>
          <cell r="E1880" t="str">
            <v>OMMA3003</v>
          </cell>
          <cell r="F1880" t="str">
            <v>No</v>
          </cell>
          <cell r="G1880" t="str">
            <v>HALBAN_2_3G</v>
          </cell>
          <cell r="H1880" t="str">
            <v>Rooftop</v>
          </cell>
          <cell r="I1880">
            <v>6</v>
          </cell>
          <cell r="J1880" t="str">
            <v>Indoor</v>
          </cell>
          <cell r="K1880" t="str">
            <v>23.6026079</v>
          </cell>
          <cell r="L1880" t="str">
            <v>58.0756222</v>
          </cell>
          <cell r="M1880" t="str">
            <v>AL BATINAH SOUTH</v>
          </cell>
          <cell r="N1880" t="str">
            <v>BARKA</v>
          </cell>
          <cell r="O1880" t="str">
            <v>Barka</v>
          </cell>
        </row>
        <row r="1881">
          <cell r="D1881" t="str">
            <v>T0180</v>
          </cell>
          <cell r="E1881" t="str">
            <v>OMBS0997</v>
          </cell>
          <cell r="F1881" t="str">
            <v>No</v>
          </cell>
          <cell r="G1881" t="str">
            <v>HALBAN_VILLAGE_3G</v>
          </cell>
          <cell r="H1881" t="str">
            <v>Greenfield</v>
          </cell>
          <cell r="I1881">
            <v>30.4</v>
          </cell>
          <cell r="J1881" t="str">
            <v>Indoor</v>
          </cell>
          <cell r="K1881">
            <v>23.58128</v>
          </cell>
          <cell r="L1881">
            <v>58.031979999999997</v>
          </cell>
          <cell r="M1881" t="str">
            <v>AL BATINAH SOUTH</v>
          </cell>
          <cell r="N1881" t="str">
            <v>BARKA</v>
          </cell>
          <cell r="O1881" t="str">
            <v>Barka</v>
          </cell>
        </row>
        <row r="1882">
          <cell r="D1882" t="str">
            <v>T0136</v>
          </cell>
          <cell r="E1882" t="str">
            <v>OMBS1329</v>
          </cell>
          <cell r="F1882" t="str">
            <v>No</v>
          </cell>
          <cell r="G1882" t="str">
            <v>HARAM_VILLAGE_3G</v>
          </cell>
          <cell r="H1882" t="str">
            <v>Greenfield</v>
          </cell>
          <cell r="I1882">
            <v>30</v>
          </cell>
          <cell r="J1882" t="str">
            <v>Indoor</v>
          </cell>
          <cell r="K1882">
            <v>23.683167000000001</v>
          </cell>
          <cell r="L1882">
            <v>57.932167</v>
          </cell>
          <cell r="M1882" t="str">
            <v>AL BATINAH SOUTH</v>
          </cell>
          <cell r="N1882" t="str">
            <v>BARKA</v>
          </cell>
          <cell r="O1882" t="str">
            <v>Barka</v>
          </cell>
        </row>
        <row r="1883">
          <cell r="D1883" t="str">
            <v>T0307</v>
          </cell>
          <cell r="E1883" t="str">
            <v>OMBS1720</v>
          </cell>
          <cell r="F1883" t="str">
            <v>No</v>
          </cell>
          <cell r="G1883" t="str">
            <v>MABELLA_9_3G</v>
          </cell>
          <cell r="H1883" t="str">
            <v>Rooftop</v>
          </cell>
          <cell r="I1883">
            <v>6</v>
          </cell>
          <cell r="J1883" t="str">
            <v>Outdoor</v>
          </cell>
          <cell r="K1883">
            <v>23.641020000000001</v>
          </cell>
          <cell r="L1883">
            <v>58.07479</v>
          </cell>
          <cell r="M1883" t="str">
            <v>AL BATINAH SOUTH</v>
          </cell>
          <cell r="N1883" t="str">
            <v>BARKA</v>
          </cell>
          <cell r="O1883" t="str">
            <v>Mabellah</v>
          </cell>
        </row>
        <row r="1884">
          <cell r="D1884" t="str">
            <v>M0272</v>
          </cell>
          <cell r="E1884" t="str">
            <v>OMMA1721</v>
          </cell>
          <cell r="F1884" t="str">
            <v>No</v>
          </cell>
          <cell r="G1884" t="str">
            <v>Mabellah_8_3G</v>
          </cell>
          <cell r="H1884" t="str">
            <v>Greenfield</v>
          </cell>
          <cell r="I1884">
            <v>30</v>
          </cell>
          <cell r="J1884" t="str">
            <v>Indoor</v>
          </cell>
          <cell r="K1884">
            <v>23.64988</v>
          </cell>
          <cell r="L1884">
            <v>58.081780000000002</v>
          </cell>
          <cell r="M1884" t="str">
            <v>MUSCAT</v>
          </cell>
          <cell r="N1884" t="str">
            <v>AL SEEB</v>
          </cell>
          <cell r="O1884" t="str">
            <v>Mabellah</v>
          </cell>
        </row>
        <row r="1885">
          <cell r="D1885" t="str">
            <v>M0329</v>
          </cell>
          <cell r="E1885" t="str">
            <v>OMMA2453</v>
          </cell>
          <cell r="F1885" t="str">
            <v>No</v>
          </cell>
          <cell r="G1885" t="str">
            <v>MANOMA_3G</v>
          </cell>
          <cell r="H1885" t="str">
            <v>Greenfield</v>
          </cell>
          <cell r="I1885">
            <v>30</v>
          </cell>
          <cell r="J1885" t="str">
            <v>Indoor</v>
          </cell>
          <cell r="K1885">
            <v>23.703067999999998</v>
          </cell>
          <cell r="L1885">
            <v>58.074637000000003</v>
          </cell>
          <cell r="M1885" t="str">
            <v>MUSCAT</v>
          </cell>
          <cell r="N1885" t="str">
            <v>AL SEEB</v>
          </cell>
          <cell r="O1885" t="str">
            <v>Barka</v>
          </cell>
        </row>
        <row r="1886">
          <cell r="D1886" t="str">
            <v>T0182</v>
          </cell>
          <cell r="E1886" t="str">
            <v>OMMA2938</v>
          </cell>
          <cell r="F1886" t="str">
            <v>No</v>
          </cell>
          <cell r="G1886" t="str">
            <v>Markaz_Halban_3G</v>
          </cell>
          <cell r="H1886" t="str">
            <v>Greenfield</v>
          </cell>
          <cell r="I1886">
            <v>35</v>
          </cell>
          <cell r="J1886" t="str">
            <v>Indoor</v>
          </cell>
          <cell r="K1886" t="str">
            <v>23.6201024</v>
          </cell>
          <cell r="L1886" t="str">
            <v>58.0378446</v>
          </cell>
          <cell r="M1886" t="str">
            <v>AL BATINAH SOUTH</v>
          </cell>
          <cell r="N1886" t="str">
            <v>BARKA</v>
          </cell>
          <cell r="O1886" t="str">
            <v>Barka</v>
          </cell>
        </row>
        <row r="1887">
          <cell r="D1887" t="str">
            <v>T0148</v>
          </cell>
          <cell r="E1887" t="str">
            <v>OMBS2091</v>
          </cell>
          <cell r="F1887" t="str">
            <v>No</v>
          </cell>
          <cell r="G1887" t="str">
            <v>NASEEM_PARK_3G</v>
          </cell>
          <cell r="H1887" t="str">
            <v>Greenfield</v>
          </cell>
          <cell r="I1887">
            <v>30</v>
          </cell>
          <cell r="J1887" t="str">
            <v>Indoor</v>
          </cell>
          <cell r="K1887">
            <v>23.695699999999999</v>
          </cell>
          <cell r="L1887">
            <v>58.050899999999999</v>
          </cell>
          <cell r="M1887" t="str">
            <v>AL BATINAH SOUTH</v>
          </cell>
          <cell r="N1887" t="str">
            <v>BARKA</v>
          </cell>
          <cell r="O1887" t="str">
            <v>Barka</v>
          </cell>
        </row>
        <row r="1888">
          <cell r="D1888" t="str">
            <v>T0150</v>
          </cell>
          <cell r="E1888" t="str">
            <v>OMBS0654</v>
          </cell>
          <cell r="F1888" t="str">
            <v>No</v>
          </cell>
          <cell r="G1888" t="str">
            <v>NASEEM_PARK_FESTIVAL_SHELTER1_3G</v>
          </cell>
          <cell r="H1888" t="str">
            <v>Greenfield</v>
          </cell>
          <cell r="I1888">
            <v>20</v>
          </cell>
          <cell r="J1888" t="str">
            <v>Indoor</v>
          </cell>
          <cell r="K1888">
            <v>23.696069999999999</v>
          </cell>
          <cell r="L1888">
            <v>58.045229999999997</v>
          </cell>
          <cell r="M1888" t="str">
            <v>AL BATINAH SOUTH</v>
          </cell>
          <cell r="N1888" t="str">
            <v>BARKA</v>
          </cell>
          <cell r="O1888" t="str">
            <v>Barka</v>
          </cell>
        </row>
        <row r="1889">
          <cell r="D1889" t="str">
            <v>T0309</v>
          </cell>
          <cell r="E1889" t="str">
            <v>OMBS0655</v>
          </cell>
          <cell r="F1889" t="str">
            <v>No</v>
          </cell>
          <cell r="G1889" t="str">
            <v>NaseemParkFestivalMicro-1</v>
          </cell>
          <cell r="H1889" t="str">
            <v>Greenfield</v>
          </cell>
          <cell r="I1889">
            <v>4</v>
          </cell>
          <cell r="J1889" t="str">
            <v>Outdoor</v>
          </cell>
          <cell r="K1889">
            <v>23.693983240000001</v>
          </cell>
          <cell r="L1889">
            <v>58.041991840000001</v>
          </cell>
          <cell r="M1889" t="str">
            <v>AL BATINAH SOUTH</v>
          </cell>
          <cell r="N1889" t="str">
            <v>BARKA</v>
          </cell>
          <cell r="O1889" t="str">
            <v>Barka</v>
          </cell>
        </row>
        <row r="1890">
          <cell r="D1890" t="str">
            <v>T0310</v>
          </cell>
          <cell r="E1890" t="str">
            <v>OMBS0998</v>
          </cell>
          <cell r="F1890" t="str">
            <v>No</v>
          </cell>
          <cell r="G1890" t="str">
            <v>NaseemParkFestivalMicro-2</v>
          </cell>
          <cell r="H1890" t="str">
            <v>Greenfield</v>
          </cell>
          <cell r="I1890">
            <v>4</v>
          </cell>
          <cell r="J1890" t="str">
            <v>Outdoor</v>
          </cell>
          <cell r="K1890">
            <v>23.694329339999999</v>
          </cell>
          <cell r="L1890">
            <v>58.043983279999999</v>
          </cell>
          <cell r="M1890" t="str">
            <v>AL BATINAH SOUTH</v>
          </cell>
          <cell r="N1890" t="str">
            <v>BARKA</v>
          </cell>
          <cell r="O1890" t="str">
            <v>Barka</v>
          </cell>
        </row>
        <row r="1891">
          <cell r="D1891" t="str">
            <v>T0308</v>
          </cell>
          <cell r="E1891" t="str">
            <v>OMBS2092</v>
          </cell>
          <cell r="F1891" t="str">
            <v>No</v>
          </cell>
          <cell r="G1891" t="str">
            <v>NaseemParkFestivalMicro-3</v>
          </cell>
          <cell r="H1891" t="str">
            <v>Greenfield</v>
          </cell>
          <cell r="I1891">
            <v>4</v>
          </cell>
          <cell r="J1891" t="str">
            <v>Outdoor</v>
          </cell>
          <cell r="K1891">
            <v>23.691985760000001</v>
          </cell>
          <cell r="L1891">
            <v>58.045014510000001</v>
          </cell>
          <cell r="M1891" t="str">
            <v>AL BATINAH SOUTH</v>
          </cell>
          <cell r="N1891" t="str">
            <v>BARKA</v>
          </cell>
          <cell r="O1891" t="str">
            <v>Barka</v>
          </cell>
        </row>
        <row r="1892">
          <cell r="D1892" t="str">
            <v>T0441</v>
          </cell>
          <cell r="E1892" t="str">
            <v>OMBS1722</v>
          </cell>
          <cell r="F1892" t="str">
            <v>No</v>
          </cell>
          <cell r="G1892" t="str">
            <v>Rumais_4_3G</v>
          </cell>
          <cell r="H1892" t="str">
            <v>Rooftop</v>
          </cell>
          <cell r="I1892">
            <v>6</v>
          </cell>
          <cell r="J1892" t="str">
            <v>Indoor</v>
          </cell>
          <cell r="K1892">
            <v>23.686309000000001</v>
          </cell>
          <cell r="L1892">
            <v>57.994289000000002</v>
          </cell>
          <cell r="M1892" t="str">
            <v>AL BATINAH SOUTH</v>
          </cell>
          <cell r="N1892" t="str">
            <v>BARKA</v>
          </cell>
          <cell r="O1892" t="str">
            <v>Barka</v>
          </cell>
        </row>
        <row r="1893">
          <cell r="D1893" t="str">
            <v>T0129</v>
          </cell>
          <cell r="E1893" t="str">
            <v>OMBS2454</v>
          </cell>
          <cell r="F1893" t="str">
            <v>Yes</v>
          </cell>
          <cell r="G1893" t="str">
            <v>RUMAIS_II_3G</v>
          </cell>
          <cell r="H1893" t="str">
            <v>Greenfield</v>
          </cell>
          <cell r="I1893">
            <v>30</v>
          </cell>
          <cell r="J1893" t="str">
            <v>Indoor</v>
          </cell>
          <cell r="K1893">
            <v>23.684923000000001</v>
          </cell>
          <cell r="L1893">
            <v>58.003794999999997</v>
          </cell>
          <cell r="M1893" t="str">
            <v>AL BATINAH SOUTH</v>
          </cell>
          <cell r="N1893" t="str">
            <v>BARKA</v>
          </cell>
          <cell r="O1893" t="str">
            <v>Barka</v>
          </cell>
        </row>
        <row r="1894">
          <cell r="D1894" t="str">
            <v>T0137</v>
          </cell>
          <cell r="E1894" t="str">
            <v>OMBS0999</v>
          </cell>
          <cell r="F1894" t="str">
            <v>No</v>
          </cell>
          <cell r="G1894" t="str">
            <v>RUMAIS_ROAD_3G</v>
          </cell>
          <cell r="H1894" t="str">
            <v>Greenfield</v>
          </cell>
          <cell r="I1894">
            <v>30</v>
          </cell>
          <cell r="J1894" t="str">
            <v>Indoor</v>
          </cell>
          <cell r="K1894">
            <v>23.685972</v>
          </cell>
          <cell r="L1894">
            <v>58.027777999999998</v>
          </cell>
          <cell r="M1894" t="str">
            <v>AL BATINAH SOUTH</v>
          </cell>
          <cell r="N1894" t="str">
            <v>BARKA</v>
          </cell>
          <cell r="O1894" t="str">
            <v>Barka</v>
          </cell>
        </row>
        <row r="1895">
          <cell r="D1895" t="str">
            <v>T0132</v>
          </cell>
          <cell r="E1895" t="str">
            <v>OMBS1331</v>
          </cell>
          <cell r="F1895" t="str">
            <v>No</v>
          </cell>
          <cell r="G1895" t="str">
            <v>Rumais3_3G</v>
          </cell>
          <cell r="H1895" t="str">
            <v>Greenfield</v>
          </cell>
          <cell r="I1895">
            <v>40</v>
          </cell>
          <cell r="J1895" t="str">
            <v>Indoor</v>
          </cell>
          <cell r="K1895">
            <v>23.675280000000001</v>
          </cell>
          <cell r="L1895">
            <v>58.015569999999997</v>
          </cell>
          <cell r="M1895" t="str">
            <v>AL BATINAH SOUTH</v>
          </cell>
          <cell r="N1895" t="str">
            <v>BARKA</v>
          </cell>
          <cell r="O1895" t="str">
            <v>Barka</v>
          </cell>
        </row>
        <row r="1896">
          <cell r="D1896" t="str">
            <v>T0130</v>
          </cell>
          <cell r="E1896" t="str">
            <v>OMBS2800</v>
          </cell>
          <cell r="F1896" t="str">
            <v>No</v>
          </cell>
          <cell r="G1896" t="str">
            <v>RUMAISGSM_3G</v>
          </cell>
          <cell r="H1896" t="str">
            <v>Greenfield</v>
          </cell>
          <cell r="I1896">
            <v>28.5</v>
          </cell>
          <cell r="J1896" t="str">
            <v>Indoor</v>
          </cell>
          <cell r="K1896">
            <v>23.67</v>
          </cell>
          <cell r="L1896">
            <v>57.969200000000001</v>
          </cell>
          <cell r="M1896" t="str">
            <v>AL BATINAH SOUTH</v>
          </cell>
          <cell r="N1896" t="str">
            <v>BARKA</v>
          </cell>
          <cell r="O1896" t="str">
            <v>Barka</v>
          </cell>
        </row>
        <row r="1897">
          <cell r="D1897" t="str">
            <v>T0482</v>
          </cell>
          <cell r="E1897" t="str">
            <v>OMBS1723</v>
          </cell>
          <cell r="F1897" t="str">
            <v>No</v>
          </cell>
          <cell r="G1897" t="str">
            <v>Sandan City 1</v>
          </cell>
          <cell r="H1897" t="str">
            <v>Rooftop</v>
          </cell>
          <cell r="I1897">
            <v>6</v>
          </cell>
          <cell r="J1897" t="str">
            <v>Outdoor</v>
          </cell>
          <cell r="K1897">
            <v>23.605799999999999</v>
          </cell>
          <cell r="L1897">
            <v>58.025300000000001</v>
          </cell>
          <cell r="M1897" t="str">
            <v>AL BATINAH SOUTH</v>
          </cell>
          <cell r="N1897" t="str">
            <v>BARKA</v>
          </cell>
          <cell r="O1897" t="str">
            <v>Barka</v>
          </cell>
        </row>
        <row r="1898">
          <cell r="D1898" t="str">
            <v>T0119</v>
          </cell>
          <cell r="E1898" t="str">
            <v>OMBS1332</v>
          </cell>
          <cell r="F1898" t="str">
            <v>No</v>
          </cell>
          <cell r="G1898" t="str">
            <v>Shakhakheet_Janub_1_3G</v>
          </cell>
          <cell r="H1898" t="str">
            <v>Greenfield</v>
          </cell>
          <cell r="I1898">
            <v>30</v>
          </cell>
          <cell r="J1898" t="str">
            <v>Indoor</v>
          </cell>
          <cell r="K1898">
            <v>23.655439999999999</v>
          </cell>
          <cell r="L1898">
            <v>58.052849999999999</v>
          </cell>
          <cell r="M1898" t="str">
            <v>AL BATINAH SOUTH</v>
          </cell>
          <cell r="N1898" t="str">
            <v>BARKA</v>
          </cell>
          <cell r="O1898" t="str">
            <v>Barka</v>
          </cell>
        </row>
        <row r="1899">
          <cell r="D1899" t="str">
            <v>T0179</v>
          </cell>
          <cell r="E1899" t="str">
            <v>OMBS0272</v>
          </cell>
          <cell r="F1899" t="str">
            <v>No</v>
          </cell>
          <cell r="G1899" t="str">
            <v>TAW_VILLAGE_3G</v>
          </cell>
          <cell r="H1899" t="str">
            <v>Greenfield</v>
          </cell>
          <cell r="I1899">
            <v>12</v>
          </cell>
          <cell r="J1899" t="str">
            <v>Indoor</v>
          </cell>
          <cell r="K1899">
            <v>23.50151</v>
          </cell>
          <cell r="L1899">
            <v>57.955060000000003</v>
          </cell>
          <cell r="M1899" t="str">
            <v>AL BATINAH SOUTH</v>
          </cell>
          <cell r="N1899" t="str">
            <v>WADI AL MAAWIL</v>
          </cell>
          <cell r="O1899" t="str">
            <v>Taww</v>
          </cell>
        </row>
        <row r="1900">
          <cell r="D1900" t="str">
            <v>T0155</v>
          </cell>
          <cell r="E1900" t="str">
            <v>OMBS2455</v>
          </cell>
          <cell r="F1900" t="str">
            <v>No</v>
          </cell>
          <cell r="G1900" t="str">
            <v>WADI_HARADI_2_3G</v>
          </cell>
          <cell r="H1900" t="str">
            <v>Greenfield</v>
          </cell>
          <cell r="I1900">
            <v>25.1</v>
          </cell>
          <cell r="J1900" t="str">
            <v>Indoor</v>
          </cell>
          <cell r="K1900">
            <v>23.705166999999999</v>
          </cell>
          <cell r="L1900">
            <v>57.913687000000003</v>
          </cell>
          <cell r="M1900" t="str">
            <v>AL BATINAH SOUTH</v>
          </cell>
          <cell r="N1900" t="str">
            <v>BARKA</v>
          </cell>
          <cell r="O1900" t="str">
            <v>Barka</v>
          </cell>
        </row>
        <row r="1901">
          <cell r="D1901" t="str">
            <v>T0156</v>
          </cell>
          <cell r="E1901" t="str">
            <v>OMBS1000</v>
          </cell>
          <cell r="F1901" t="str">
            <v>No</v>
          </cell>
          <cell r="G1901" t="str">
            <v>WADI_HARADI_VIL_3G</v>
          </cell>
          <cell r="H1901" t="str">
            <v>Greenfield</v>
          </cell>
          <cell r="I1901">
            <v>30</v>
          </cell>
          <cell r="J1901" t="str">
            <v>Indoor</v>
          </cell>
          <cell r="K1901">
            <v>23.706035</v>
          </cell>
          <cell r="L1901">
            <v>57.931313000000003</v>
          </cell>
          <cell r="M1901" t="str">
            <v>AL BATINAH SOUTH</v>
          </cell>
          <cell r="N1901" t="str">
            <v>BARKA</v>
          </cell>
          <cell r="O1901" t="str">
            <v>Barka</v>
          </cell>
        </row>
        <row r="1902">
          <cell r="D1902" t="str">
            <v>M0423</v>
          </cell>
          <cell r="E1902" t="str">
            <v>OMMA2892</v>
          </cell>
          <cell r="F1902" t="str">
            <v>No</v>
          </cell>
          <cell r="G1902" t="str">
            <v>AIRPORT_2_3G</v>
          </cell>
          <cell r="H1902" t="str">
            <v>Rooftop</v>
          </cell>
          <cell r="I1902">
            <v>6</v>
          </cell>
          <cell r="J1902" t="str">
            <v>Indoor</v>
          </cell>
          <cell r="K1902" t="str">
            <v>23.5834383</v>
          </cell>
          <cell r="L1902" t="str">
            <v>58.3472701</v>
          </cell>
          <cell r="M1902" t="str">
            <v>MUSCAT</v>
          </cell>
          <cell r="N1902" t="str">
            <v>BOUSHER</v>
          </cell>
          <cell r="O1902" t="str">
            <v>Azaiba</v>
          </cell>
        </row>
        <row r="1903">
          <cell r="D1903" t="str">
            <v>M0137</v>
          </cell>
          <cell r="E1903" t="str">
            <v>OMMA2456</v>
          </cell>
          <cell r="F1903" t="str">
            <v>No</v>
          </cell>
          <cell r="G1903" t="str">
            <v>Airport_lodge_3G</v>
          </cell>
          <cell r="H1903" t="str">
            <v>Rooftop</v>
          </cell>
          <cell r="I1903">
            <v>4</v>
          </cell>
          <cell r="J1903" t="str">
            <v>Indoor</v>
          </cell>
          <cell r="K1903">
            <v>23.588719999999999</v>
          </cell>
          <cell r="L1903">
            <v>58.28839</v>
          </cell>
          <cell r="M1903" t="str">
            <v>MUSCAT</v>
          </cell>
          <cell r="N1903" t="str">
            <v>AL SEEB</v>
          </cell>
          <cell r="O1903" t="str">
            <v>Muscat Airport</v>
          </cell>
        </row>
        <row r="1904">
          <cell r="D1904" t="str">
            <v>M0374</v>
          </cell>
          <cell r="E1904" t="str">
            <v>OMMA1730</v>
          </cell>
          <cell r="F1904" t="str">
            <v>No</v>
          </cell>
          <cell r="G1904" t="str">
            <v>AL_TURKEY_CEMNT_3G</v>
          </cell>
          <cell r="H1904" t="str">
            <v>Rooftop</v>
          </cell>
          <cell r="I1904">
            <v>15</v>
          </cell>
          <cell r="J1904" t="str">
            <v>Indoor</v>
          </cell>
          <cell r="K1904">
            <v>23.572099999999999</v>
          </cell>
          <cell r="L1904">
            <v>58.342500000000001</v>
          </cell>
          <cell r="M1904" t="str">
            <v>MUSCAT</v>
          </cell>
          <cell r="N1904" t="str">
            <v>BOUSHER</v>
          </cell>
          <cell r="O1904" t="str">
            <v>Ghala</v>
          </cell>
        </row>
        <row r="1905">
          <cell r="D1905" t="str">
            <v>M0441</v>
          </cell>
          <cell r="E1905" t="str">
            <v>OMMA2099</v>
          </cell>
          <cell r="F1905" t="str">
            <v>No</v>
          </cell>
          <cell r="G1905" t="str">
            <v>AL_TURKY_BUILD_3G</v>
          </cell>
          <cell r="H1905" t="str">
            <v>Rooftop</v>
          </cell>
          <cell r="I1905">
            <v>6</v>
          </cell>
          <cell r="J1905" t="str">
            <v>Indoor</v>
          </cell>
          <cell r="K1905">
            <v>23.589622222222221</v>
          </cell>
          <cell r="L1905">
            <v>58.369444444444447</v>
          </cell>
          <cell r="M1905" t="str">
            <v>MUSCAT</v>
          </cell>
          <cell r="N1905" t="str">
            <v>BOUSHER</v>
          </cell>
          <cell r="O1905" t="str">
            <v>Azaiba</v>
          </cell>
        </row>
        <row r="1906">
          <cell r="D1906" t="str">
            <v>M0444</v>
          </cell>
          <cell r="E1906" t="str">
            <v>OMMA3002</v>
          </cell>
          <cell r="F1906" t="str">
            <v>No</v>
          </cell>
          <cell r="G1906" t="str">
            <v>Athaiba_Shell_Highway_1_3G</v>
          </cell>
          <cell r="H1906" t="str">
            <v>Greenfield</v>
          </cell>
          <cell r="I1906">
            <v>25</v>
          </cell>
          <cell r="J1906" t="str">
            <v>Indoor</v>
          </cell>
          <cell r="K1906" t="str">
            <v>23.5901661</v>
          </cell>
          <cell r="L1906" t="str">
            <v>58.3500038</v>
          </cell>
          <cell r="M1906" t="str">
            <v>MUSCAT</v>
          </cell>
          <cell r="N1906" t="str">
            <v>BOUSHER</v>
          </cell>
          <cell r="O1906" t="str">
            <v>Azaiba</v>
          </cell>
        </row>
        <row r="1907">
          <cell r="D1907" t="str">
            <v>M0005</v>
          </cell>
          <cell r="E1907" t="str">
            <v>OMMA1341</v>
          </cell>
          <cell r="F1907" t="str">
            <v>Yes</v>
          </cell>
          <cell r="G1907" t="str">
            <v>AZAIBA_EXCH_3G</v>
          </cell>
          <cell r="H1907" t="str">
            <v>Greenfield</v>
          </cell>
          <cell r="I1907">
            <v>41</v>
          </cell>
          <cell r="J1907" t="str">
            <v>Indoor</v>
          </cell>
          <cell r="K1907">
            <v>23.582967</v>
          </cell>
          <cell r="L1907">
            <v>58.291378000000002</v>
          </cell>
          <cell r="M1907" t="str">
            <v>MUSCAT</v>
          </cell>
          <cell r="N1907" t="str">
            <v>AL SEEB</v>
          </cell>
          <cell r="O1907" t="str">
            <v>Airport Heights</v>
          </cell>
        </row>
        <row r="1908">
          <cell r="D1908" t="str">
            <v>M0437</v>
          </cell>
          <cell r="E1908" t="str">
            <v>OMMA0283</v>
          </cell>
          <cell r="F1908" t="str">
            <v>No</v>
          </cell>
          <cell r="G1908" t="str">
            <v>Azaiba_Plaza_3G</v>
          </cell>
          <cell r="H1908" t="str">
            <v>Rooftop</v>
          </cell>
          <cell r="I1908">
            <v>4</v>
          </cell>
          <cell r="J1908" t="str">
            <v>Indoor</v>
          </cell>
          <cell r="K1908">
            <v>23.588272</v>
          </cell>
          <cell r="L1908">
            <v>58.363857000000003</v>
          </cell>
          <cell r="M1908" t="str">
            <v>MUSCAT</v>
          </cell>
          <cell r="N1908" t="str">
            <v>BOUSHER</v>
          </cell>
          <cell r="O1908" t="str">
            <v>Azaiba</v>
          </cell>
        </row>
        <row r="1909">
          <cell r="D1909" t="str">
            <v>M0403</v>
          </cell>
          <cell r="E1909" t="str">
            <v>OMMA1004</v>
          </cell>
          <cell r="F1909" t="str">
            <v>No</v>
          </cell>
          <cell r="G1909" t="str">
            <v>GHALA_2_3G</v>
          </cell>
          <cell r="H1909" t="str">
            <v>Rooftop</v>
          </cell>
          <cell r="I1909">
            <v>6</v>
          </cell>
          <cell r="J1909" t="str">
            <v>Outdoor</v>
          </cell>
          <cell r="K1909">
            <v>23.5808</v>
          </cell>
          <cell r="L1909">
            <v>58.380499999999998</v>
          </cell>
          <cell r="M1909" t="str">
            <v>MUSCAT</v>
          </cell>
          <cell r="N1909" t="str">
            <v>BOUSHER</v>
          </cell>
          <cell r="O1909" t="str">
            <v>Ghala</v>
          </cell>
        </row>
        <row r="1910">
          <cell r="D1910" t="str">
            <v>M0385</v>
          </cell>
          <cell r="E1910" t="str">
            <v>OMMA0658</v>
          </cell>
          <cell r="F1910" t="str">
            <v>No</v>
          </cell>
          <cell r="G1910" t="str">
            <v>GHALA_IND_2_3G</v>
          </cell>
          <cell r="H1910" t="str">
            <v>Rooftop</v>
          </cell>
          <cell r="I1910">
            <v>15</v>
          </cell>
          <cell r="J1910" t="str">
            <v>Indoor</v>
          </cell>
          <cell r="K1910">
            <v>23.576775000000001</v>
          </cell>
          <cell r="L1910">
            <v>58.365861000000002</v>
          </cell>
          <cell r="M1910" t="str">
            <v>MUSCAT</v>
          </cell>
          <cell r="N1910" t="str">
            <v>BOUSHER</v>
          </cell>
          <cell r="O1910" t="str">
            <v>Ghala</v>
          </cell>
        </row>
        <row r="1911">
          <cell r="D1911" t="str">
            <v>M0378</v>
          </cell>
          <cell r="E1911" t="str">
            <v>OMMA0659</v>
          </cell>
          <cell r="F1911" t="str">
            <v>No</v>
          </cell>
          <cell r="G1911" t="str">
            <v>GHALA_IND_3_3G</v>
          </cell>
          <cell r="H1911" t="str">
            <v>Rooftop</v>
          </cell>
          <cell r="I1911">
            <v>6</v>
          </cell>
          <cell r="J1911" t="str">
            <v>Indoor</v>
          </cell>
          <cell r="K1911">
            <v>23.573899999999998</v>
          </cell>
          <cell r="L1911">
            <v>58.374099999999999</v>
          </cell>
          <cell r="M1911" t="str">
            <v>MUSCAT</v>
          </cell>
          <cell r="N1911" t="str">
            <v>BOUSHER</v>
          </cell>
          <cell r="O1911" t="str">
            <v>Ghala</v>
          </cell>
        </row>
        <row r="1912">
          <cell r="D1912" t="str">
            <v>M0397</v>
          </cell>
          <cell r="E1912" t="str">
            <v>OMMA2100</v>
          </cell>
          <cell r="F1912" t="str">
            <v>No</v>
          </cell>
          <cell r="G1912" t="str">
            <v>GHALA_IND_4_3G</v>
          </cell>
          <cell r="H1912" t="str">
            <v>Rooftop</v>
          </cell>
          <cell r="I1912">
            <v>6</v>
          </cell>
          <cell r="J1912" t="str">
            <v>Indoor</v>
          </cell>
          <cell r="K1912">
            <v>23.579888</v>
          </cell>
          <cell r="L1912">
            <v>58.373863</v>
          </cell>
          <cell r="M1912" t="str">
            <v>MUSCAT</v>
          </cell>
          <cell r="N1912" t="str">
            <v>BOUSHER</v>
          </cell>
          <cell r="O1912" t="str">
            <v>Ghala</v>
          </cell>
        </row>
        <row r="1913">
          <cell r="D1913" t="str">
            <v>M0373</v>
          </cell>
          <cell r="E1913" t="str">
            <v>OMMA1343</v>
          </cell>
          <cell r="F1913" t="str">
            <v>No</v>
          </cell>
          <cell r="G1913" t="str">
            <v>GHALA_IND_6_3G</v>
          </cell>
          <cell r="H1913" t="str">
            <v>Greenfield</v>
          </cell>
          <cell r="I1913">
            <v>15</v>
          </cell>
          <cell r="J1913" t="str">
            <v>Indoor</v>
          </cell>
          <cell r="K1913">
            <v>23.572038888888891</v>
          </cell>
          <cell r="L1913">
            <v>58.353733333333331</v>
          </cell>
          <cell r="M1913" t="str">
            <v>MUSCAT</v>
          </cell>
          <cell r="N1913" t="str">
            <v>BOUSHER</v>
          </cell>
          <cell r="O1913" t="str">
            <v>Ghala</v>
          </cell>
        </row>
        <row r="1914">
          <cell r="D1914" t="str">
            <v>M0388</v>
          </cell>
          <cell r="E1914" t="str">
            <v>OMMA1005</v>
          </cell>
          <cell r="F1914" t="str">
            <v>No</v>
          </cell>
          <cell r="G1914" t="str">
            <v>GHALA_IND_AREA_3G</v>
          </cell>
          <cell r="H1914" t="str">
            <v>Rooftop</v>
          </cell>
          <cell r="I1914">
            <v>10</v>
          </cell>
          <cell r="J1914" t="str">
            <v>Indoor</v>
          </cell>
          <cell r="K1914">
            <v>23.577205555555555</v>
          </cell>
          <cell r="L1914">
            <v>58.353430555555555</v>
          </cell>
          <cell r="M1914" t="str">
            <v>MUSCAT</v>
          </cell>
          <cell r="N1914" t="str">
            <v>BOUSHER</v>
          </cell>
          <cell r="O1914" t="str">
            <v>Ghala</v>
          </cell>
        </row>
        <row r="1915">
          <cell r="D1915" t="str">
            <v>M0392</v>
          </cell>
          <cell r="E1915" t="str">
            <v>OMMA2460</v>
          </cell>
          <cell r="F1915" t="str">
            <v>No</v>
          </cell>
          <cell r="G1915" t="str">
            <v>GHALA_IND_NEW_1_3G</v>
          </cell>
          <cell r="H1915" t="str">
            <v>Rooftop</v>
          </cell>
          <cell r="I1915">
            <v>6</v>
          </cell>
          <cell r="J1915" t="str">
            <v>Outdoor</v>
          </cell>
          <cell r="K1915">
            <v>23.578057000000001</v>
          </cell>
          <cell r="L1915">
            <v>58.369019999999999</v>
          </cell>
          <cell r="M1915" t="str">
            <v>MUSCAT</v>
          </cell>
          <cell r="N1915" t="str">
            <v>BOUSHER</v>
          </cell>
          <cell r="O1915" t="str">
            <v>Ghala</v>
          </cell>
        </row>
        <row r="1916">
          <cell r="D1916" t="str">
            <v>M1041</v>
          </cell>
          <cell r="E1916" t="str">
            <v>OMMA1732</v>
          </cell>
          <cell r="F1916" t="str">
            <v>No</v>
          </cell>
          <cell r="G1916" t="str">
            <v>GHALA_IND_NEW2_3G</v>
          </cell>
          <cell r="H1916" t="str">
            <v>Rooftop</v>
          </cell>
          <cell r="I1916">
            <v>6</v>
          </cell>
          <cell r="J1916" t="str">
            <v>Outdoor</v>
          </cell>
          <cell r="K1916">
            <v>23.570989999999998</v>
          </cell>
          <cell r="L1916">
            <v>58.367519999999999</v>
          </cell>
          <cell r="M1916" t="str">
            <v>MUSCAT</v>
          </cell>
          <cell r="N1916" t="str">
            <v>BOUSHER</v>
          </cell>
          <cell r="O1916" t="str">
            <v>Ghala</v>
          </cell>
        </row>
        <row r="1917">
          <cell r="D1917" t="str">
            <v>M0386</v>
          </cell>
          <cell r="E1917" t="str">
            <v>OMMA2101</v>
          </cell>
          <cell r="F1917" t="str">
            <v>No</v>
          </cell>
          <cell r="G1917" t="str">
            <v>GHALA_IND_NEW3_3G</v>
          </cell>
          <cell r="H1917" t="str">
            <v>Rooftop</v>
          </cell>
          <cell r="I1917">
            <v>6</v>
          </cell>
          <cell r="J1917" t="str">
            <v>Outdoor</v>
          </cell>
          <cell r="K1917">
            <v>23.576809999999998</v>
          </cell>
          <cell r="L1917">
            <v>58.349760000000003</v>
          </cell>
          <cell r="M1917" t="str">
            <v>MUSCAT</v>
          </cell>
          <cell r="N1917" t="str">
            <v>BOUSHER</v>
          </cell>
          <cell r="O1917" t="str">
            <v>Ghala</v>
          </cell>
        </row>
        <row r="1918">
          <cell r="D1918" t="str">
            <v>M0381</v>
          </cell>
          <cell r="E1918" t="str">
            <v>OMMA1733</v>
          </cell>
          <cell r="F1918" t="str">
            <v>No</v>
          </cell>
          <cell r="G1918" t="str">
            <v>GHALA_INDUST_5_3G</v>
          </cell>
          <cell r="H1918" t="str">
            <v>Rooftop</v>
          </cell>
          <cell r="I1918">
            <v>6</v>
          </cell>
          <cell r="J1918" t="str">
            <v>Indoor</v>
          </cell>
          <cell r="K1918">
            <v>23.575055555555554</v>
          </cell>
          <cell r="L1918">
            <v>58.360341666666663</v>
          </cell>
          <cell r="M1918" t="str">
            <v>MUSCAT</v>
          </cell>
          <cell r="N1918" t="str">
            <v>BOUSHER</v>
          </cell>
          <cell r="O1918" t="str">
            <v>Ghala</v>
          </cell>
        </row>
        <row r="1919">
          <cell r="D1919" t="str">
            <v>M0363</v>
          </cell>
          <cell r="E1919" t="str">
            <v>OMMA0660</v>
          </cell>
          <cell r="F1919" t="str">
            <v>No</v>
          </cell>
          <cell r="G1919" t="str">
            <v>GHALA_SEWAGE_SYSTEM_1_3G</v>
          </cell>
          <cell r="H1919" t="str">
            <v>Rooftop</v>
          </cell>
          <cell r="I1919">
            <v>6</v>
          </cell>
          <cell r="J1919" t="str">
            <v>Indoor</v>
          </cell>
          <cell r="K1919">
            <v>23.562833000000001</v>
          </cell>
          <cell r="L1919">
            <v>58.336655999999998</v>
          </cell>
          <cell r="M1919" t="str">
            <v>MUSCAT</v>
          </cell>
          <cell r="N1919" t="str">
            <v>BOUSHER</v>
          </cell>
          <cell r="O1919" t="str">
            <v>Ghala</v>
          </cell>
        </row>
        <row r="1920">
          <cell r="D1920" t="str">
            <v>M1023</v>
          </cell>
          <cell r="E1920" t="str">
            <v>OMMA1006</v>
          </cell>
          <cell r="F1920" t="str">
            <v>No</v>
          </cell>
          <cell r="G1920" t="str">
            <v>GRD_EXHIBITION_TEMP_3G</v>
          </cell>
          <cell r="H1920" t="str">
            <v>Greenfield</v>
          </cell>
          <cell r="I1920">
            <v>20</v>
          </cell>
          <cell r="J1920" t="str">
            <v>Indoor</v>
          </cell>
          <cell r="K1920">
            <v>23.564796999999999</v>
          </cell>
          <cell r="L1920">
            <v>58.323321</v>
          </cell>
          <cell r="M1920" t="str">
            <v>MUSCAT</v>
          </cell>
          <cell r="N1920" t="str">
            <v>AL SEEB</v>
          </cell>
          <cell r="O1920" t="str">
            <v>OCEC</v>
          </cell>
        </row>
        <row r="1921">
          <cell r="D1921" t="str">
            <v>M0026</v>
          </cell>
          <cell r="E1921" t="str">
            <v>OMMA1735</v>
          </cell>
          <cell r="F1921" t="str">
            <v>No</v>
          </cell>
          <cell r="G1921" t="str">
            <v>MIA_DC2_OUTDOOR_3G@MIA_DC2_OUTDOOR_UL</v>
          </cell>
          <cell r="H1921" t="str">
            <v>Greenfield</v>
          </cell>
          <cell r="I1921">
            <v>40</v>
          </cell>
          <cell r="J1921" t="str">
            <v>Outdoor</v>
          </cell>
          <cell r="K1921">
            <v>23.615390000000001</v>
          </cell>
          <cell r="L1921">
            <v>58.267218999999997</v>
          </cell>
          <cell r="M1921" t="str">
            <v>MUSCAT</v>
          </cell>
          <cell r="N1921" t="str">
            <v>AL SEEB</v>
          </cell>
          <cell r="O1921" t="str">
            <v>Muscat Airport</v>
          </cell>
        </row>
        <row r="1922">
          <cell r="D1922" t="str">
            <v>M0165</v>
          </cell>
          <cell r="E1922" t="str">
            <v>OMMA1346</v>
          </cell>
          <cell r="F1922" t="str">
            <v>No</v>
          </cell>
          <cell r="G1922" t="str">
            <v>MUSCAT_AIRPORT_3G</v>
          </cell>
          <cell r="H1922" t="str">
            <v>Greenfield</v>
          </cell>
          <cell r="I1922">
            <v>20</v>
          </cell>
          <cell r="J1922" t="str">
            <v>Indoor</v>
          </cell>
          <cell r="K1922">
            <v>23.601669999999999</v>
          </cell>
          <cell r="L1922">
            <v>58.306699999999999</v>
          </cell>
          <cell r="M1922" t="str">
            <v>MUSCAT</v>
          </cell>
          <cell r="N1922" t="str">
            <v>AL SEEB</v>
          </cell>
          <cell r="O1922" t="str">
            <v>Muscat Airport</v>
          </cell>
        </row>
        <row r="1923">
          <cell r="D1923" t="str">
            <v>M0435</v>
          </cell>
          <cell r="E1923" t="str">
            <v>OMMA1347</v>
          </cell>
          <cell r="F1923" t="str">
            <v>No</v>
          </cell>
          <cell r="G1923" t="str">
            <v>NISAN_SHOW_ROOM_3G</v>
          </cell>
          <cell r="H1923" t="str">
            <v>Rooftop</v>
          </cell>
          <cell r="I1923">
            <v>6</v>
          </cell>
          <cell r="J1923" t="str">
            <v>Indoor</v>
          </cell>
          <cell r="K1923">
            <v>23.588162000000001</v>
          </cell>
          <cell r="L1923">
            <v>58.380122</v>
          </cell>
          <cell r="M1923" t="str">
            <v>MUSCAT</v>
          </cell>
          <cell r="N1923" t="str">
            <v>BOUSHER</v>
          </cell>
          <cell r="O1923" t="str">
            <v>Azaiba</v>
          </cell>
        </row>
        <row r="1924">
          <cell r="D1924" t="str">
            <v>M1060</v>
          </cell>
          <cell r="E1924" t="str">
            <v>OMMA0286</v>
          </cell>
          <cell r="F1924" t="str">
            <v>No</v>
          </cell>
          <cell r="G1924" t="str">
            <v>NORTH_GHALA_IND_2_3G</v>
          </cell>
          <cell r="H1924" t="str">
            <v>Rooftop</v>
          </cell>
          <cell r="I1924">
            <v>6</v>
          </cell>
          <cell r="J1924" t="str">
            <v>Outdoor</v>
          </cell>
          <cell r="K1924">
            <v>23.585619999999999</v>
          </cell>
          <cell r="L1924">
            <v>58.371859999999998</v>
          </cell>
          <cell r="M1924" t="str">
            <v>MUSCAT</v>
          </cell>
          <cell r="N1924" t="str">
            <v>BOUSHER</v>
          </cell>
          <cell r="O1924" t="str">
            <v>Ghala</v>
          </cell>
        </row>
        <row r="1925">
          <cell r="D1925" t="str">
            <v>M0371</v>
          </cell>
          <cell r="E1925" t="str">
            <v>OMMA2463</v>
          </cell>
          <cell r="F1925" t="str">
            <v>No</v>
          </cell>
          <cell r="G1925" t="str">
            <v>OCEC_3G</v>
          </cell>
          <cell r="H1925" t="str">
            <v>Greenfield</v>
          </cell>
          <cell r="I1925">
            <v>20</v>
          </cell>
          <cell r="J1925" t="str">
            <v>Indoor</v>
          </cell>
          <cell r="K1925">
            <v>23.57095</v>
          </cell>
          <cell r="L1925">
            <v>58.32779166666667</v>
          </cell>
          <cell r="M1925" t="str">
            <v>MUSCAT</v>
          </cell>
          <cell r="N1925" t="str">
            <v>AL SEEB</v>
          </cell>
          <cell r="O1925" t="str">
            <v>OCEC</v>
          </cell>
        </row>
        <row r="1926">
          <cell r="D1926" t="str">
            <v>M0119</v>
          </cell>
          <cell r="E1926" t="str">
            <v>OMMA0291</v>
          </cell>
          <cell r="F1926" t="str">
            <v>No</v>
          </cell>
          <cell r="G1926" t="str">
            <v>OMAN_GOCART_CENTRE_3G</v>
          </cell>
          <cell r="H1926" t="str">
            <v>Greenfield</v>
          </cell>
          <cell r="I1926">
            <v>12.9</v>
          </cell>
          <cell r="J1926" t="str">
            <v>Indoor</v>
          </cell>
          <cell r="K1926">
            <v>23.581927777777778</v>
          </cell>
          <cell r="L1926">
            <v>58.321933333333334</v>
          </cell>
          <cell r="M1926" t="str">
            <v>MUSCAT</v>
          </cell>
          <cell r="N1926" t="str">
            <v>AL SEEB</v>
          </cell>
          <cell r="O1926" t="str">
            <v>Airport Heights</v>
          </cell>
        </row>
        <row r="1927">
          <cell r="D1927" t="str">
            <v>B0428</v>
          </cell>
          <cell r="E1927" t="str">
            <v>OMBN2810</v>
          </cell>
          <cell r="F1927" t="str">
            <v>No</v>
          </cell>
          <cell r="G1927" t="str">
            <v>020183_18_Suhailah4Mini</v>
          </cell>
          <cell r="H1927" t="str">
            <v>Greenfield</v>
          </cell>
          <cell r="I1927">
            <v>40</v>
          </cell>
          <cell r="J1927" t="str">
            <v>Indoor</v>
          </cell>
          <cell r="K1927">
            <v>24.260810472320038</v>
          </cell>
          <cell r="L1927">
            <v>56.376435925522657</v>
          </cell>
          <cell r="M1927" t="str">
            <v>AL BATINAH NORTH</v>
          </cell>
          <cell r="N1927" t="str">
            <v>SOHAR</v>
          </cell>
          <cell r="O1927" t="str">
            <v>Suhailah</v>
          </cell>
        </row>
        <row r="1928">
          <cell r="D1928" t="str">
            <v>B0515</v>
          </cell>
          <cell r="E1928" t="str">
            <v>OMBN2811</v>
          </cell>
          <cell r="F1928" t="str">
            <v>No</v>
          </cell>
          <cell r="G1928" t="str">
            <v>020810_18_MajanCompound</v>
          </cell>
          <cell r="H1928" t="str">
            <v>Rooftop</v>
          </cell>
          <cell r="I1928">
            <v>6</v>
          </cell>
          <cell r="J1928" t="str">
            <v>Outdoor</v>
          </cell>
          <cell r="K1928">
            <v>24.415700000000001</v>
          </cell>
          <cell r="L1928">
            <v>56.576799999999999</v>
          </cell>
          <cell r="M1928" t="str">
            <v>AL BATINAH NORTH</v>
          </cell>
          <cell r="N1928" t="str">
            <v>SOHAR</v>
          </cell>
          <cell r="O1928" t="str">
            <v>Sohar</v>
          </cell>
        </row>
        <row r="1929">
          <cell r="D1929" t="str">
            <v>B0505</v>
          </cell>
          <cell r="E1929" t="str">
            <v>OMBN2108</v>
          </cell>
          <cell r="F1929" t="str">
            <v>No</v>
          </cell>
          <cell r="G1929" t="str">
            <v>024070_7_BurimiComp1</v>
          </cell>
          <cell r="H1929" t="str">
            <v>Greenfield</v>
          </cell>
          <cell r="I1929">
            <v>50</v>
          </cell>
          <cell r="J1929" t="str">
            <v>Outdoor</v>
          </cell>
          <cell r="K1929">
            <v>24.327058999999998</v>
          </cell>
          <cell r="L1929">
            <v>56.487419000000003</v>
          </cell>
          <cell r="M1929" t="str">
            <v>AL BATINAH NORTH</v>
          </cell>
          <cell r="N1929" t="str">
            <v>SOHAR</v>
          </cell>
          <cell r="O1929" t="str">
            <v>Sohar</v>
          </cell>
        </row>
        <row r="1930">
          <cell r="D1930" t="str">
            <v>B0516</v>
          </cell>
          <cell r="E1930" t="str">
            <v>OMBN1741</v>
          </cell>
          <cell r="F1930" t="str">
            <v>No</v>
          </cell>
          <cell r="G1930" t="str">
            <v>024080_08_BurimiC2Mini</v>
          </cell>
          <cell r="H1930" t="str">
            <v>Greenfield</v>
          </cell>
          <cell r="I1930">
            <v>40</v>
          </cell>
          <cell r="J1930" t="str">
            <v>Outdoor</v>
          </cell>
          <cell r="K1930">
            <v>24.288270099999998</v>
          </cell>
          <cell r="L1930">
            <v>56.409209500000003</v>
          </cell>
          <cell r="M1930" t="str">
            <v>AL BATINAH NORTH</v>
          </cell>
          <cell r="N1930" t="str">
            <v>SOHAR</v>
          </cell>
          <cell r="O1930" t="str">
            <v>Sohar</v>
          </cell>
        </row>
        <row r="1931">
          <cell r="D1931" t="str">
            <v>B0514</v>
          </cell>
          <cell r="E1931" t="str">
            <v>OMBN2109</v>
          </cell>
          <cell r="F1931" t="str">
            <v>No</v>
          </cell>
          <cell r="G1931" t="str">
            <v>024260_26_Suhilyla2Mini</v>
          </cell>
          <cell r="H1931" t="str">
            <v>Greenfield</v>
          </cell>
          <cell r="I1931">
            <v>15</v>
          </cell>
          <cell r="J1931" t="str">
            <v>Outdoor</v>
          </cell>
          <cell r="K1931">
            <v>24.283197999999999</v>
          </cell>
          <cell r="L1931">
            <v>56.387000999999998</v>
          </cell>
          <cell r="M1931" t="str">
            <v>AL BATINAH NORTH</v>
          </cell>
          <cell r="N1931" t="str">
            <v>SOHAR</v>
          </cell>
          <cell r="O1931" t="str">
            <v>Sohar</v>
          </cell>
        </row>
        <row r="1932">
          <cell r="D1932" t="str">
            <v>B0258</v>
          </cell>
          <cell r="E1932" t="str">
            <v>OMBN2466</v>
          </cell>
          <cell r="F1932" t="str">
            <v>No</v>
          </cell>
          <cell r="G1932" t="str">
            <v>ALARGAMINI_3G</v>
          </cell>
          <cell r="H1932" t="str">
            <v>Greenfield</v>
          </cell>
          <cell r="I1932">
            <v>30</v>
          </cell>
          <cell r="J1932" t="str">
            <v>Indoor</v>
          </cell>
          <cell r="K1932">
            <v>24.351929999999999</v>
          </cell>
          <cell r="L1932">
            <v>56.417929999999998</v>
          </cell>
          <cell r="M1932" t="str">
            <v>AL BATINAH NORTH</v>
          </cell>
          <cell r="N1932" t="str">
            <v>SOHAR</v>
          </cell>
          <cell r="O1932" t="str">
            <v>Sohar</v>
          </cell>
        </row>
        <row r="1933">
          <cell r="D1933" t="str">
            <v>B0275</v>
          </cell>
          <cell r="E1933" t="str">
            <v>OMBN2110</v>
          </cell>
          <cell r="F1933" t="str">
            <v>No</v>
          </cell>
          <cell r="G1933" t="str">
            <v>AlUnsParkMini_3G</v>
          </cell>
          <cell r="H1933" t="str">
            <v>Greenfield</v>
          </cell>
          <cell r="I1933">
            <v>30</v>
          </cell>
          <cell r="J1933" t="str">
            <v>Indoor</v>
          </cell>
          <cell r="K1933">
            <v>24.393809140751486</v>
          </cell>
          <cell r="L1933">
            <v>56.566742078351474</v>
          </cell>
          <cell r="M1933" t="str">
            <v>AL BATINAH NORTH</v>
          </cell>
          <cell r="N1933" t="str">
            <v>SOHAR</v>
          </cell>
          <cell r="O1933" t="str">
            <v>Sohar</v>
          </cell>
        </row>
        <row r="1934">
          <cell r="D1934" t="str">
            <v>U0026</v>
          </cell>
          <cell r="E1934" t="str">
            <v>OMDH1742</v>
          </cell>
          <cell r="F1934" t="str">
            <v>No</v>
          </cell>
          <cell r="G1934" t="str">
            <v>Aqrabiyahmini_3G</v>
          </cell>
          <cell r="H1934" t="str">
            <v>Greenfield</v>
          </cell>
          <cell r="I1934">
            <v>15</v>
          </cell>
          <cell r="J1934" t="str">
            <v>Indoor</v>
          </cell>
          <cell r="K1934">
            <v>24.368739999999999</v>
          </cell>
          <cell r="L1934">
            <v>56.331870000000002</v>
          </cell>
          <cell r="M1934" t="str">
            <v>BURAIMI</v>
          </cell>
          <cell r="N1934" t="str">
            <v>MAHADAH</v>
          </cell>
          <cell r="O1934" t="str">
            <v>Al Aqrabiyah</v>
          </cell>
        </row>
        <row r="1935">
          <cell r="D1935" t="str">
            <v>B0281</v>
          </cell>
          <cell r="E1935" t="str">
            <v>OMBN1743</v>
          </cell>
          <cell r="F1935" t="str">
            <v>No</v>
          </cell>
          <cell r="G1935" t="str">
            <v>Dawood_Complex_3G</v>
          </cell>
          <cell r="H1935" t="str">
            <v>Greenfield</v>
          </cell>
          <cell r="I1935">
            <v>20</v>
          </cell>
          <cell r="J1935" t="str">
            <v>Indoor</v>
          </cell>
          <cell r="K1935">
            <v>24.410399999999999</v>
          </cell>
          <cell r="L1935">
            <v>56.654319999999998</v>
          </cell>
          <cell r="M1935" t="str">
            <v>AL BATINAH NORTH</v>
          </cell>
          <cell r="N1935" t="str">
            <v>SOHAR</v>
          </cell>
          <cell r="O1935" t="str">
            <v>Sohar</v>
          </cell>
        </row>
        <row r="1936">
          <cell r="D1936" t="str">
            <v>B0426</v>
          </cell>
          <cell r="E1936" t="str">
            <v>OMBN2467</v>
          </cell>
          <cell r="F1936" t="str">
            <v>No</v>
          </cell>
          <cell r="G1936" t="str">
            <v>Majan</v>
          </cell>
          <cell r="H1936" t="str">
            <v>Greenfield</v>
          </cell>
          <cell r="I1936">
            <v>40</v>
          </cell>
          <cell r="J1936" t="str">
            <v>Indoor</v>
          </cell>
          <cell r="K1936">
            <v>24.3005</v>
          </cell>
          <cell r="L1936">
            <v>56.432299999999998</v>
          </cell>
          <cell r="M1936" t="str">
            <v>AL BATINAH NORTH</v>
          </cell>
          <cell r="N1936" t="str">
            <v>SOHAR</v>
          </cell>
          <cell r="O1936" t="str">
            <v>Sohar</v>
          </cell>
        </row>
        <row r="1937">
          <cell r="D1937" t="str">
            <v>B0287</v>
          </cell>
          <cell r="E1937" t="str">
            <v>OMBN2468</v>
          </cell>
          <cell r="F1937" t="str">
            <v>No</v>
          </cell>
          <cell r="G1937" t="str">
            <v>Multaqa2_3G</v>
          </cell>
          <cell r="H1937" t="str">
            <v>Greenfield</v>
          </cell>
          <cell r="I1937">
            <v>20</v>
          </cell>
          <cell r="J1937" t="str">
            <v>Indoor</v>
          </cell>
          <cell r="K1937">
            <v>24.42022</v>
          </cell>
          <cell r="L1937">
            <v>56.666200000000003</v>
          </cell>
          <cell r="M1937" t="str">
            <v>AL BATINAH NORTH</v>
          </cell>
          <cell r="N1937" t="str">
            <v>SOHAR</v>
          </cell>
          <cell r="O1937" t="str">
            <v>Sohar</v>
          </cell>
        </row>
        <row r="1938">
          <cell r="D1938" t="str">
            <v>B0105</v>
          </cell>
          <cell r="E1938" t="str">
            <v>OMBN2812</v>
          </cell>
          <cell r="F1938" t="str">
            <v>No</v>
          </cell>
          <cell r="G1938" t="str">
            <v>RahabMacro_3G</v>
          </cell>
          <cell r="H1938" t="str">
            <v>Greenfield</v>
          </cell>
          <cell r="I1938">
            <v>25</v>
          </cell>
          <cell r="J1938" t="str">
            <v>Indoor</v>
          </cell>
          <cell r="K1938">
            <v>24.351769999999998</v>
          </cell>
          <cell r="L1938">
            <v>56.368929999999999</v>
          </cell>
          <cell r="M1938" t="str">
            <v>AL BATINAH NORTH</v>
          </cell>
          <cell r="N1938" t="str">
            <v>SOHAR</v>
          </cell>
          <cell r="O1938" t="str">
            <v>Sohar</v>
          </cell>
        </row>
        <row r="1939">
          <cell r="D1939" t="str">
            <v>B0019</v>
          </cell>
          <cell r="E1939" t="str">
            <v>OMBN1018</v>
          </cell>
          <cell r="F1939" t="str">
            <v>No</v>
          </cell>
          <cell r="G1939" t="str">
            <v>RahabMini_3G</v>
          </cell>
          <cell r="H1939" t="str">
            <v>Greenfield</v>
          </cell>
          <cell r="I1939">
            <v>12.2</v>
          </cell>
          <cell r="J1939" t="str">
            <v>Indoor</v>
          </cell>
          <cell r="K1939">
            <v>24.357399999999998</v>
          </cell>
          <cell r="L1939">
            <v>56.362050000000004</v>
          </cell>
          <cell r="M1939" t="str">
            <v>AL BATINAH NORTH</v>
          </cell>
          <cell r="N1939" t="str">
            <v>SOHAR</v>
          </cell>
          <cell r="O1939" t="str">
            <v>Sohar</v>
          </cell>
        </row>
        <row r="1940">
          <cell r="D1940" t="str">
            <v>B0112</v>
          </cell>
          <cell r="E1940" t="str">
            <v>OMBN3004</v>
          </cell>
          <cell r="F1940" t="str">
            <v>No</v>
          </cell>
          <cell r="G1940" t="str">
            <v>ROP_EVENT_GRD_3G</v>
          </cell>
          <cell r="H1940" t="str">
            <v>Greenfield</v>
          </cell>
          <cell r="I1940">
            <v>23</v>
          </cell>
          <cell r="J1940" t="str">
            <v>Indoor</v>
          </cell>
          <cell r="K1940" t="str">
            <v>24.4566151</v>
          </cell>
          <cell r="L1940" t="str">
            <v>56.5302328</v>
          </cell>
          <cell r="M1940" t="str">
            <v>AL BATINAH NORTH</v>
          </cell>
          <cell r="N1940" t="str">
            <v>LIWA</v>
          </cell>
          <cell r="O1940" t="str">
            <v>Liwa</v>
          </cell>
        </row>
        <row r="1941">
          <cell r="D1941" t="str">
            <v>B0284</v>
          </cell>
          <cell r="E1941" t="str">
            <v>OMBN1362</v>
          </cell>
          <cell r="F1941" t="str">
            <v>No</v>
          </cell>
          <cell r="G1941" t="str">
            <v>Sohar_Aluminium2_3G@Sohar_Aluminium2_GU</v>
          </cell>
          <cell r="H1941" t="str">
            <v>Greenfield</v>
          </cell>
          <cell r="I1941">
            <v>20</v>
          </cell>
          <cell r="J1941" t="str">
            <v>Indoor</v>
          </cell>
          <cell r="K1941">
            <v>24.416720000000002</v>
          </cell>
          <cell r="L1941">
            <v>56.544710000000002</v>
          </cell>
          <cell r="M1941" t="str">
            <v>AL BATINAH NORTH</v>
          </cell>
          <cell r="N1941" t="str">
            <v>SOHAR</v>
          </cell>
          <cell r="O1941" t="str">
            <v>Sohar</v>
          </cell>
        </row>
        <row r="1942">
          <cell r="D1942" t="str">
            <v>B0116</v>
          </cell>
          <cell r="E1942" t="str">
            <v>OMBN2893</v>
          </cell>
          <cell r="F1942" t="str">
            <v>No</v>
          </cell>
          <cell r="G1942" t="str">
            <v>Sohar_free_zone_3G@Sohar_free_zone_GU</v>
          </cell>
          <cell r="H1942" t="str">
            <v>Greenfield</v>
          </cell>
          <cell r="I1942">
            <v>30</v>
          </cell>
          <cell r="J1942" t="str">
            <v>Indoor</v>
          </cell>
          <cell r="K1942" t="str">
            <v>24.4712672</v>
          </cell>
          <cell r="L1942" t="str">
            <v>56.5577502</v>
          </cell>
          <cell r="M1942" t="str">
            <v>AL BATINAH NORTH</v>
          </cell>
          <cell r="N1942" t="str">
            <v>LIWA</v>
          </cell>
          <cell r="O1942" t="str">
            <v>Sohar Freezone</v>
          </cell>
        </row>
        <row r="1943">
          <cell r="D1943" t="str">
            <v>B0012</v>
          </cell>
          <cell r="E1943" t="str">
            <v>OMBN2907</v>
          </cell>
          <cell r="F1943" t="str">
            <v>No</v>
          </cell>
          <cell r="G1943" t="str">
            <v>SOHAR_PORT_2_3G</v>
          </cell>
          <cell r="H1943" t="str">
            <v>Greenfield</v>
          </cell>
          <cell r="I1943">
            <v>25</v>
          </cell>
          <cell r="J1943" t="str">
            <v>Indoor</v>
          </cell>
          <cell r="K1943" t="str">
            <v>24.485391</v>
          </cell>
          <cell r="L1943" t="str">
            <v>56.6031646</v>
          </cell>
          <cell r="M1943" t="str">
            <v>AL BATINAH NORTH</v>
          </cell>
          <cell r="N1943" t="str">
            <v>LIWA</v>
          </cell>
          <cell r="O1943" t="str">
            <v>Sohar Port</v>
          </cell>
        </row>
        <row r="1944">
          <cell r="D1944" t="str">
            <v>B0102</v>
          </cell>
          <cell r="E1944" t="str">
            <v>OMBN0296</v>
          </cell>
          <cell r="F1944" t="str">
            <v>No</v>
          </cell>
          <cell r="G1944" t="str">
            <v>SOHAR_PORT_4_3G</v>
          </cell>
          <cell r="H1944" t="str">
            <v>Greenfield</v>
          </cell>
          <cell r="I1944">
            <v>40</v>
          </cell>
          <cell r="J1944" t="str">
            <v>Indoor</v>
          </cell>
          <cell r="K1944">
            <v>24.497941000000001</v>
          </cell>
          <cell r="L1944">
            <v>56.609167999999997</v>
          </cell>
          <cell r="M1944" t="str">
            <v>AL BATINAH NORTH</v>
          </cell>
          <cell r="N1944" t="str">
            <v>LIWA</v>
          </cell>
          <cell r="O1944" t="str">
            <v>Sohar Port</v>
          </cell>
        </row>
        <row r="1945">
          <cell r="D1945" t="str">
            <v>B0123</v>
          </cell>
          <cell r="E1945" t="str">
            <v>OMBN2917</v>
          </cell>
          <cell r="F1945" t="str">
            <v>No</v>
          </cell>
          <cell r="G1945" t="str">
            <v>SOHAR_PORT_6_3G</v>
          </cell>
          <cell r="H1945" t="str">
            <v>Greenfield</v>
          </cell>
          <cell r="I1945">
            <v>20</v>
          </cell>
          <cell r="J1945" t="str">
            <v>Indoor</v>
          </cell>
          <cell r="K1945" t="str">
            <v>24.5038987</v>
          </cell>
          <cell r="L1945" t="str">
            <v>56.5909465</v>
          </cell>
          <cell r="M1945" t="str">
            <v>AL BATINAH NORTH</v>
          </cell>
          <cell r="N1945" t="str">
            <v>LIWA</v>
          </cell>
          <cell r="O1945" t="str">
            <v>Sohar Port</v>
          </cell>
        </row>
        <row r="1946">
          <cell r="D1946" t="str">
            <v>B0290</v>
          </cell>
          <cell r="E1946" t="str">
            <v>OMBN1363</v>
          </cell>
          <cell r="F1946" t="str">
            <v>No</v>
          </cell>
          <cell r="G1946" t="str">
            <v>SoharAluminium_3G@SoharAluminium_GU</v>
          </cell>
          <cell r="H1946" t="str">
            <v>Greenfield</v>
          </cell>
          <cell r="I1946">
            <v>30</v>
          </cell>
          <cell r="J1946" t="str">
            <v>Indoor</v>
          </cell>
          <cell r="K1946">
            <v>24.427</v>
          </cell>
          <cell r="L1946">
            <v>56.547899999999998</v>
          </cell>
          <cell r="M1946" t="str">
            <v>AL BATINAH NORTH</v>
          </cell>
          <cell r="N1946" t="str">
            <v>SOHAR</v>
          </cell>
          <cell r="O1946" t="str">
            <v>Sohar</v>
          </cell>
        </row>
        <row r="1947">
          <cell r="D1947" t="str">
            <v>B0228</v>
          </cell>
          <cell r="E1947" t="str">
            <v>OMBN1749</v>
          </cell>
          <cell r="F1947" t="str">
            <v>No</v>
          </cell>
          <cell r="G1947" t="str">
            <v>Suhailah3_3G</v>
          </cell>
          <cell r="H1947" t="str">
            <v>Greenfield</v>
          </cell>
          <cell r="I1947">
            <v>30</v>
          </cell>
          <cell r="J1947" t="str">
            <v>Indoor</v>
          </cell>
          <cell r="K1947">
            <v>24.272385</v>
          </cell>
          <cell r="L1947">
            <v>56.373075</v>
          </cell>
          <cell r="M1947" t="str">
            <v>AL BATINAH NORTH</v>
          </cell>
          <cell r="N1947" t="str">
            <v>SOHAR</v>
          </cell>
          <cell r="O1947" t="str">
            <v>Sohar</v>
          </cell>
        </row>
        <row r="1948">
          <cell r="D1948" t="str">
            <v>U0092</v>
          </cell>
          <cell r="E1948" t="str">
            <v>OMDH0673</v>
          </cell>
          <cell r="F1948" t="str">
            <v>No</v>
          </cell>
          <cell r="G1948" t="str">
            <v>WADI_AL_HAYOOL_3G</v>
          </cell>
          <cell r="H1948" t="str">
            <v>Greenfield</v>
          </cell>
          <cell r="I1948">
            <v>30</v>
          </cell>
          <cell r="J1948" t="str">
            <v>Indoor</v>
          </cell>
          <cell r="K1948">
            <v>24.385000000000002</v>
          </cell>
          <cell r="L1948">
            <v>56.311149999999998</v>
          </cell>
          <cell r="M1948" t="str">
            <v>BURAIMI</v>
          </cell>
          <cell r="N1948" t="str">
            <v>MAHADAH</v>
          </cell>
          <cell r="O1948" t="str">
            <v>Shuwaymirah</v>
          </cell>
        </row>
        <row r="1949">
          <cell r="D1949" t="str">
            <v>B0257</v>
          </cell>
          <cell r="E1949" t="str">
            <v>OMBN1364</v>
          </cell>
          <cell r="F1949" t="str">
            <v>No</v>
          </cell>
          <cell r="G1949" t="str">
            <v>Willi_3G</v>
          </cell>
          <cell r="H1949" t="str">
            <v>Greenfield</v>
          </cell>
          <cell r="I1949">
            <v>6</v>
          </cell>
          <cell r="J1949" t="str">
            <v>Indoor</v>
          </cell>
          <cell r="K1949">
            <v>24.349799999999998</v>
          </cell>
          <cell r="L1949">
            <v>56.519100000000002</v>
          </cell>
          <cell r="M1949" t="str">
            <v>AL BATINAH NORTH</v>
          </cell>
          <cell r="N1949" t="str">
            <v>SOHAR</v>
          </cell>
          <cell r="O1949" t="str">
            <v>Sohar</v>
          </cell>
        </row>
        <row r="1950">
          <cell r="D1950" t="str">
            <v>B0441</v>
          </cell>
          <cell r="E1950" t="str">
            <v>OMBN1750</v>
          </cell>
          <cell r="F1950" t="str">
            <v>No</v>
          </cell>
          <cell r="G1950" t="str">
            <v>020039-50-Hailshee</v>
          </cell>
          <cell r="H1950" t="str">
            <v>Rooftop</v>
          </cell>
          <cell r="I1950">
            <v>6</v>
          </cell>
          <cell r="J1950" t="str">
            <v>Outdoor</v>
          </cell>
          <cell r="K1950">
            <v>23.784015</v>
          </cell>
          <cell r="L1950">
            <v>56.718435999999997</v>
          </cell>
          <cell r="M1950" t="str">
            <v>AL BATINAH NORTH</v>
          </cell>
          <cell r="N1950" t="str">
            <v>SOHAR</v>
          </cell>
          <cell r="O1950" t="str">
            <v>Sohar</v>
          </cell>
        </row>
        <row r="1951">
          <cell r="D1951" t="str">
            <v>T0429</v>
          </cell>
          <cell r="E1951" t="str">
            <v>OMBS2820</v>
          </cell>
          <cell r="F1951" t="str">
            <v>No</v>
          </cell>
          <cell r="G1951" t="str">
            <v>020117_47_Ayanah</v>
          </cell>
          <cell r="H1951" t="str">
            <v>Greenfield</v>
          </cell>
          <cell r="I1951">
            <v>30</v>
          </cell>
          <cell r="J1951" t="str">
            <v>Indoor</v>
          </cell>
          <cell r="K1951">
            <v>23.475173000000002</v>
          </cell>
          <cell r="L1951">
            <v>57.295368000000003</v>
          </cell>
          <cell r="M1951" t="str">
            <v>AL BATINAH SOUTH</v>
          </cell>
          <cell r="N1951" t="str">
            <v>AR RUSTAQ</v>
          </cell>
          <cell r="O1951" t="str">
            <v>Khabourah</v>
          </cell>
        </row>
        <row r="1952">
          <cell r="D1952" t="str">
            <v>B0519</v>
          </cell>
          <cell r="E1952" t="str">
            <v>OMBN1751</v>
          </cell>
          <cell r="F1952" t="str">
            <v>No</v>
          </cell>
          <cell r="G1952" t="str">
            <v>020125_10_AlFarfarMini</v>
          </cell>
          <cell r="H1952" t="str">
            <v>Rooftop</v>
          </cell>
          <cell r="I1952">
            <v>6</v>
          </cell>
          <cell r="J1952" t="str">
            <v>Outdoor</v>
          </cell>
          <cell r="K1952">
            <v>23.767499000000001</v>
          </cell>
          <cell r="L1952">
            <v>56.848294000000003</v>
          </cell>
          <cell r="M1952" t="str">
            <v>AL BATINAH NORTH</v>
          </cell>
          <cell r="N1952" t="str">
            <v>AL KHABURAH</v>
          </cell>
          <cell r="O1952" t="str">
            <v>Al Farfar</v>
          </cell>
        </row>
        <row r="1953">
          <cell r="D1953" t="str">
            <v>B0518</v>
          </cell>
          <cell r="E1953" t="str">
            <v>OMBN2821</v>
          </cell>
          <cell r="F1953" t="str">
            <v>No</v>
          </cell>
          <cell r="G1953" t="str">
            <v>020177_23_Basaiteen</v>
          </cell>
          <cell r="H1953" t="str">
            <v>Greenfield</v>
          </cell>
          <cell r="I1953">
            <v>6</v>
          </cell>
          <cell r="J1953" t="str">
            <v>Outdoor</v>
          </cell>
          <cell r="K1953">
            <v>23.796292999999999</v>
          </cell>
          <cell r="L1953">
            <v>56.887467999999998</v>
          </cell>
          <cell r="M1953" t="str">
            <v>AL BATINAH NORTH</v>
          </cell>
          <cell r="N1953" t="str">
            <v>AL KHABURAH</v>
          </cell>
          <cell r="O1953" t="str">
            <v>Al Khaburah</v>
          </cell>
        </row>
        <row r="1954">
          <cell r="D1954" t="str">
            <v>B0438</v>
          </cell>
          <cell r="E1954" t="str">
            <v>OMBN2476</v>
          </cell>
          <cell r="F1954" t="str">
            <v>No</v>
          </cell>
          <cell r="G1954" t="str">
            <v>020224_44_Hora</v>
          </cell>
          <cell r="H1954" t="str">
            <v>Greenfield</v>
          </cell>
          <cell r="I1954">
            <v>30</v>
          </cell>
          <cell r="J1954" t="str">
            <v>Indoor</v>
          </cell>
          <cell r="K1954">
            <v>23.766559999999998</v>
          </cell>
          <cell r="L1954">
            <v>56.799988999999997</v>
          </cell>
          <cell r="M1954" t="str">
            <v>AL BATINAH NORTH</v>
          </cell>
          <cell r="N1954" t="str">
            <v>AL KHABURAH</v>
          </cell>
          <cell r="O1954" t="str">
            <v>Hora</v>
          </cell>
        </row>
        <row r="1955">
          <cell r="D1955" t="str">
            <v>H0401</v>
          </cell>
          <cell r="E1955" t="str">
            <v>OMZA1752</v>
          </cell>
          <cell r="F1955" t="str">
            <v>No</v>
          </cell>
          <cell r="G1955" t="str">
            <v>020410_41_Karib</v>
          </cell>
          <cell r="H1955" t="str">
            <v>Greenfield</v>
          </cell>
          <cell r="I1955">
            <v>20</v>
          </cell>
          <cell r="J1955" t="str">
            <v>Indoor</v>
          </cell>
          <cell r="K1955">
            <v>23.651499999999999</v>
          </cell>
          <cell r="L1955">
            <v>56.863599999999998</v>
          </cell>
          <cell r="M1955" t="str">
            <v>AD DHAHIRAH</v>
          </cell>
          <cell r="N1955" t="str">
            <v>IBRI</v>
          </cell>
          <cell r="O1955" t="str">
            <v>Al Khaburah</v>
          </cell>
        </row>
        <row r="1956">
          <cell r="D1956" t="str">
            <v>B0420</v>
          </cell>
          <cell r="E1956" t="str">
            <v>OMBN2477</v>
          </cell>
          <cell r="F1956" t="str">
            <v>No</v>
          </cell>
          <cell r="G1956" t="str">
            <v>021780_28_AlRowgh</v>
          </cell>
          <cell r="H1956" t="str">
            <v>Greenfield</v>
          </cell>
          <cell r="I1956">
            <v>70</v>
          </cell>
          <cell r="J1956" t="str">
            <v>Indoor</v>
          </cell>
          <cell r="K1956">
            <v>23.834453</v>
          </cell>
          <cell r="L1956">
            <v>56.627437999999998</v>
          </cell>
          <cell r="M1956" t="str">
            <v>AL BATINAH NORTH</v>
          </cell>
          <cell r="N1956" t="str">
            <v>SOHAR</v>
          </cell>
          <cell r="O1956" t="str">
            <v>Al Rowgh</v>
          </cell>
        </row>
        <row r="1957">
          <cell r="D1957" t="str">
            <v>B0520</v>
          </cell>
          <cell r="E1957" t="str">
            <v>OMBN2117</v>
          </cell>
          <cell r="F1957" t="str">
            <v>No</v>
          </cell>
          <cell r="G1957" t="str">
            <v>023210_22_Khwariya</v>
          </cell>
          <cell r="H1957" t="str">
            <v>Greenfield</v>
          </cell>
          <cell r="I1957">
            <v>4</v>
          </cell>
          <cell r="J1957" t="str">
            <v>Outdoor</v>
          </cell>
          <cell r="K1957">
            <v>23.756466669999998</v>
          </cell>
          <cell r="L1957">
            <v>56.894616669999998</v>
          </cell>
          <cell r="M1957" t="str">
            <v>AL BATINAH NORTH</v>
          </cell>
          <cell r="N1957" t="str">
            <v>AL KHABURAH</v>
          </cell>
          <cell r="O1957" t="str">
            <v>Al Khaburah</v>
          </cell>
        </row>
        <row r="1958">
          <cell r="D1958" t="str">
            <v>B0507</v>
          </cell>
          <cell r="E1958" t="str">
            <v>OMBN2118</v>
          </cell>
          <cell r="F1958" t="str">
            <v>No</v>
          </cell>
          <cell r="G1958" t="str">
            <v>61-NajedAlQafesVSAT</v>
          </cell>
          <cell r="H1958" t="str">
            <v>Greenfield</v>
          </cell>
          <cell r="I1958">
            <v>15</v>
          </cell>
          <cell r="J1958" t="str">
            <v>Indoor</v>
          </cell>
          <cell r="K1958">
            <v>23.718990000000002</v>
          </cell>
          <cell r="L1958">
            <v>56.821689999999997</v>
          </cell>
          <cell r="M1958" t="str">
            <v>AL BATINAH NORTH</v>
          </cell>
          <cell r="N1958" t="str">
            <v>AL KHABURAH</v>
          </cell>
          <cell r="O1958" t="str">
            <v>Al Khaburah</v>
          </cell>
        </row>
        <row r="1959">
          <cell r="D1959" t="str">
            <v>B0508</v>
          </cell>
          <cell r="E1959" t="str">
            <v>OMBN0297</v>
          </cell>
          <cell r="F1959" t="str">
            <v>No</v>
          </cell>
          <cell r="G1959" t="str">
            <v>62-QusayVSAT</v>
          </cell>
          <cell r="H1959" t="str">
            <v>Greenfield</v>
          </cell>
          <cell r="I1959">
            <v>15</v>
          </cell>
          <cell r="J1959" t="str">
            <v>Indoor</v>
          </cell>
          <cell r="K1959">
            <v>23.71358</v>
          </cell>
          <cell r="L1959">
            <v>56.76726</v>
          </cell>
          <cell r="M1959" t="str">
            <v>AL BATINAH NORTH</v>
          </cell>
          <cell r="N1959" t="str">
            <v>AL KHABURAH</v>
          </cell>
          <cell r="O1959" t="str">
            <v>Qusay</v>
          </cell>
        </row>
        <row r="1960">
          <cell r="D1960" t="str">
            <v>B0527</v>
          </cell>
          <cell r="E1960" t="str">
            <v>OMBN2119</v>
          </cell>
          <cell r="F1960" t="str">
            <v>No</v>
          </cell>
          <cell r="G1960" t="str">
            <v xml:space="preserve">AL BUSIRI + SHIRISAH
OM_USO_148
</v>
          </cell>
          <cell r="H1960" t="str">
            <v>Greenfield</v>
          </cell>
          <cell r="I1960">
            <v>35</v>
          </cell>
          <cell r="J1960" t="str">
            <v>Outdoor</v>
          </cell>
          <cell r="K1960">
            <v>23.759737999999999</v>
          </cell>
          <cell r="L1960">
            <v>56.964936999999999</v>
          </cell>
          <cell r="M1960" t="str">
            <v>AL BATINAH NORTH</v>
          </cell>
          <cell r="N1960" t="str">
            <v>AL KHABURAH</v>
          </cell>
          <cell r="O1960" t="str">
            <v>Bidaya</v>
          </cell>
        </row>
        <row r="1961">
          <cell r="D1961" t="str">
            <v>H0437</v>
          </cell>
          <cell r="E1961" t="str">
            <v>OMZA0674</v>
          </cell>
          <cell r="F1961" t="str">
            <v>No</v>
          </cell>
          <cell r="G1961" t="str">
            <v>AL_AJAM_3G</v>
          </cell>
          <cell r="H1961" t="str">
            <v>Greenfield</v>
          </cell>
          <cell r="I1961">
            <v>15</v>
          </cell>
          <cell r="J1961" t="str">
            <v>Indoor</v>
          </cell>
          <cell r="K1961">
            <v>23.881519999999998</v>
          </cell>
          <cell r="L1961">
            <v>56.115699999999997</v>
          </cell>
          <cell r="M1961" t="str">
            <v>AD DHAHIRAH</v>
          </cell>
          <cell r="N1961" t="str">
            <v>YANQUL</v>
          </cell>
          <cell r="O1961" t="str">
            <v>Al Ajam</v>
          </cell>
        </row>
        <row r="1962">
          <cell r="D1962" t="str">
            <v>B0135</v>
          </cell>
          <cell r="E1962" t="str">
            <v>OMBN0676</v>
          </cell>
          <cell r="F1962" t="str">
            <v>No</v>
          </cell>
          <cell r="G1962" t="str">
            <v>AL_GHAYZ_3G</v>
          </cell>
          <cell r="H1962" t="str">
            <v>Greenfield</v>
          </cell>
          <cell r="I1962">
            <v>20</v>
          </cell>
          <cell r="J1962" t="str">
            <v>Indoor</v>
          </cell>
          <cell r="K1962">
            <v>23.764700000000001</v>
          </cell>
          <cell r="L1962">
            <v>56.773180000000004</v>
          </cell>
          <cell r="M1962" t="str">
            <v>AL BATINAH NORTH</v>
          </cell>
          <cell r="N1962" t="str">
            <v>AL KHABURAH</v>
          </cell>
          <cell r="O1962" t="str">
            <v>Al Ghayz</v>
          </cell>
        </row>
        <row r="1963">
          <cell r="D1963" t="str">
            <v>B0411</v>
          </cell>
          <cell r="E1963" t="str">
            <v>OMBN2478</v>
          </cell>
          <cell r="F1963" t="str">
            <v>No</v>
          </cell>
          <cell r="G1963" t="str">
            <v>AL_MATID</v>
          </cell>
          <cell r="H1963" t="str">
            <v>Greenfield</v>
          </cell>
          <cell r="I1963">
            <v>20</v>
          </cell>
          <cell r="J1963" t="str">
            <v>Indoor</v>
          </cell>
          <cell r="K1963">
            <v>23.71659</v>
          </cell>
          <cell r="L1963">
            <v>56.887239999999998</v>
          </cell>
          <cell r="M1963" t="str">
            <v>AL BATINAH NORTH</v>
          </cell>
          <cell r="N1963" t="str">
            <v>AS SUWAYQ</v>
          </cell>
          <cell r="O1963" t="str">
            <v>Al Matid</v>
          </cell>
        </row>
        <row r="1964">
          <cell r="D1964" t="str">
            <v>B0044</v>
          </cell>
          <cell r="E1964" t="str">
            <v>OMBN1753</v>
          </cell>
          <cell r="F1964" t="str">
            <v>No</v>
          </cell>
          <cell r="G1964" t="str">
            <v>Al_Sirhat4_3G</v>
          </cell>
          <cell r="H1964" t="str">
            <v>Greenfield</v>
          </cell>
          <cell r="I1964">
            <v>4</v>
          </cell>
          <cell r="J1964" t="str">
            <v>Indoor</v>
          </cell>
          <cell r="K1964">
            <v>23.94594</v>
          </cell>
          <cell r="L1964">
            <v>57.051189999999998</v>
          </cell>
          <cell r="M1964" t="str">
            <v>AL BATINAH NORTH</v>
          </cell>
          <cell r="N1964" t="str">
            <v>AL KHABURAH</v>
          </cell>
          <cell r="O1964" t="str">
            <v>Sirhat</v>
          </cell>
        </row>
        <row r="1965">
          <cell r="D1965" t="str">
            <v>B0045</v>
          </cell>
          <cell r="E1965" t="str">
            <v>OMBN2823</v>
          </cell>
          <cell r="F1965" t="str">
            <v>No</v>
          </cell>
          <cell r="G1965" t="str">
            <v>ALBreik_3G@ALBreik_GU</v>
          </cell>
          <cell r="H1965" t="str">
            <v>Greenfield</v>
          </cell>
          <cell r="I1965">
            <v>30.3</v>
          </cell>
          <cell r="J1965" t="str">
            <v>Indoor</v>
          </cell>
          <cell r="K1965">
            <v>23.948899999999998</v>
          </cell>
          <cell r="L1965">
            <v>57.120600000000003</v>
          </cell>
          <cell r="M1965" t="str">
            <v>AL BATINAH NORTH</v>
          </cell>
          <cell r="N1965" t="str">
            <v>AL KHABURAH</v>
          </cell>
          <cell r="O1965" t="str">
            <v>Khabourah</v>
          </cell>
        </row>
        <row r="1966">
          <cell r="D1966" t="str">
            <v>B0055</v>
          </cell>
          <cell r="E1966" t="str">
            <v>OMBN2479</v>
          </cell>
          <cell r="F1966" t="str">
            <v>No</v>
          </cell>
          <cell r="G1966" t="str">
            <v>Arededah_3G@Arededah_GU</v>
          </cell>
          <cell r="H1966" t="str">
            <v>Greenfield</v>
          </cell>
          <cell r="I1966">
            <v>30</v>
          </cell>
          <cell r="J1966" t="str">
            <v>Indoor</v>
          </cell>
          <cell r="K1966">
            <v>23.992809000000001</v>
          </cell>
          <cell r="L1966">
            <v>57.092342000000002</v>
          </cell>
          <cell r="M1966" t="str">
            <v>AL BATINAH NORTH</v>
          </cell>
          <cell r="N1966" t="str">
            <v>AL KHABURAH</v>
          </cell>
          <cell r="O1966" t="str">
            <v>Arededah</v>
          </cell>
        </row>
        <row r="1967">
          <cell r="D1967" t="str">
            <v>B0524</v>
          </cell>
          <cell r="E1967" t="str">
            <v>OMBN0298</v>
          </cell>
          <cell r="F1967" t="str">
            <v>No</v>
          </cell>
          <cell r="G1967" t="str">
            <v>AS SAFA + Sharjat Bani Saad OM_USO_149</v>
          </cell>
          <cell r="H1967" t="str">
            <v>Greenfield</v>
          </cell>
          <cell r="I1967">
            <v>30</v>
          </cell>
          <cell r="J1967" t="str">
            <v>Indoor</v>
          </cell>
          <cell r="K1967">
            <v>23.791632</v>
          </cell>
          <cell r="L1967">
            <v>56.6937</v>
          </cell>
          <cell r="M1967" t="str">
            <v>AL BATINAH NORTH</v>
          </cell>
          <cell r="N1967" t="str">
            <v>SOHAR</v>
          </cell>
          <cell r="O1967" t="str">
            <v>Sharjat</v>
          </cell>
        </row>
        <row r="1968">
          <cell r="D1968" t="str">
            <v>B0050</v>
          </cell>
          <cell r="E1968" t="str">
            <v>OMBN1754</v>
          </cell>
          <cell r="F1968" t="str">
            <v>No</v>
          </cell>
          <cell r="G1968" t="str">
            <v>Asirhat_3G@Asirhat_GU</v>
          </cell>
          <cell r="H1968" t="str">
            <v>Greenfield</v>
          </cell>
          <cell r="I1968">
            <v>29.3</v>
          </cell>
          <cell r="J1968" t="str">
            <v>Indoor</v>
          </cell>
          <cell r="K1968">
            <v>23.965945000000001</v>
          </cell>
          <cell r="L1968">
            <v>57.077992000000002</v>
          </cell>
          <cell r="M1968" t="str">
            <v>AL BATINAH NORTH</v>
          </cell>
          <cell r="N1968" t="str">
            <v>AL KHABURAH</v>
          </cell>
          <cell r="O1968" t="str">
            <v>Sirhat</v>
          </cell>
        </row>
        <row r="1969">
          <cell r="D1969" t="str">
            <v>B0046</v>
          </cell>
          <cell r="E1969" t="str">
            <v>OMBN1366</v>
          </cell>
          <cell r="F1969" t="str">
            <v>No</v>
          </cell>
          <cell r="G1969" t="str">
            <v>ASIRHAT2_3G@Asirhat2_GU</v>
          </cell>
          <cell r="H1969" t="str">
            <v>Greenfield</v>
          </cell>
          <cell r="I1969">
            <v>30</v>
          </cell>
          <cell r="J1969" t="str">
            <v>Indoor</v>
          </cell>
          <cell r="K1969">
            <v>23.956987999999999</v>
          </cell>
          <cell r="L1969">
            <v>57.064563</v>
          </cell>
          <cell r="M1969" t="str">
            <v>AL BATINAH NORTH</v>
          </cell>
          <cell r="N1969" t="str">
            <v>AL KHABURAH</v>
          </cell>
          <cell r="O1969" t="str">
            <v>Sirhat</v>
          </cell>
        </row>
        <row r="1970">
          <cell r="D1970" t="str">
            <v>B0413</v>
          </cell>
          <cell r="E1970" t="str">
            <v>OMBN2824</v>
          </cell>
          <cell r="F1970" t="str">
            <v>No</v>
          </cell>
          <cell r="G1970" t="str">
            <v>Aslat_GU</v>
          </cell>
          <cell r="H1970" t="str">
            <v>Greenfield</v>
          </cell>
          <cell r="I1970">
            <v>15</v>
          </cell>
          <cell r="J1970" t="str">
            <v>Indoor</v>
          </cell>
          <cell r="K1970">
            <v>23.701339999999998</v>
          </cell>
          <cell r="L1970">
            <v>56.751739999999998</v>
          </cell>
          <cell r="M1970" t="str">
            <v>AL BATINAH NORTH</v>
          </cell>
          <cell r="N1970" t="str">
            <v>AL KHABURAH</v>
          </cell>
          <cell r="O1970" t="str">
            <v>Al Khaburah</v>
          </cell>
        </row>
        <row r="1971">
          <cell r="D1971" t="str">
            <v>B0526</v>
          </cell>
          <cell r="E1971" t="str">
            <v>OMBN0677</v>
          </cell>
          <cell r="F1971" t="str">
            <v>No</v>
          </cell>
          <cell r="G1971" t="str">
            <v>AT_TAWI_3G</v>
          </cell>
          <cell r="H1971" t="str">
            <v>Greenfield</v>
          </cell>
          <cell r="I1971">
            <v>20.2</v>
          </cell>
          <cell r="J1971" t="str">
            <v>Outdoor</v>
          </cell>
          <cell r="K1971">
            <v>23.759803000000002</v>
          </cell>
          <cell r="L1971">
            <v>56.835794</v>
          </cell>
          <cell r="M1971" t="str">
            <v>AL BATINAH NORTH</v>
          </cell>
          <cell r="N1971" t="str">
            <v>AL KHABURAH</v>
          </cell>
          <cell r="O1971" t="str">
            <v>Tawi</v>
          </cell>
        </row>
        <row r="1972">
          <cell r="D1972" t="str">
            <v>B0049</v>
          </cell>
          <cell r="E1972" t="str">
            <v>OMBN1025</v>
          </cell>
          <cell r="F1972" t="str">
            <v>No</v>
          </cell>
          <cell r="G1972" t="str">
            <v>AUBASAH_3G@AUBASAH_GU</v>
          </cell>
          <cell r="H1972" t="str">
            <v>Greenfield</v>
          </cell>
          <cell r="I1972">
            <v>30</v>
          </cell>
          <cell r="J1972" t="str">
            <v>Indoor</v>
          </cell>
          <cell r="K1972">
            <v>23.963350999999999</v>
          </cell>
          <cell r="L1972">
            <v>57.126415000000001</v>
          </cell>
          <cell r="M1972" t="str">
            <v>AL BATINAH NORTH</v>
          </cell>
          <cell r="N1972" t="str">
            <v>AL KHABURAH</v>
          </cell>
          <cell r="O1972" t="str">
            <v>Aubasah</v>
          </cell>
        </row>
        <row r="1973">
          <cell r="D1973" t="str">
            <v>B0412</v>
          </cell>
          <cell r="E1973" t="str">
            <v>OMBN2481</v>
          </cell>
          <cell r="F1973" t="str">
            <v>No</v>
          </cell>
          <cell r="G1973" t="str">
            <v>BAEEQUE_U900</v>
          </cell>
          <cell r="H1973" t="str">
            <v>Greenfield</v>
          </cell>
          <cell r="I1973">
            <v>15</v>
          </cell>
          <cell r="J1973" t="str">
            <v>Indoor</v>
          </cell>
          <cell r="K1973">
            <v>23.842171</v>
          </cell>
          <cell r="L1973">
            <v>56.789855000000003</v>
          </cell>
          <cell r="M1973" t="str">
            <v>AL BATINAH NORTH</v>
          </cell>
          <cell r="N1973" t="str">
            <v>AL KHABURAH</v>
          </cell>
          <cell r="O1973" t="str">
            <v>Baeeque</v>
          </cell>
        </row>
        <row r="1974">
          <cell r="D1974" t="str">
            <v>B0021</v>
          </cell>
          <cell r="E1974" t="str">
            <v>OMBN2833</v>
          </cell>
          <cell r="F1974" t="str">
            <v>No</v>
          </cell>
          <cell r="G1974" t="str">
            <v>Daqal_3G</v>
          </cell>
          <cell r="H1974" t="str">
            <v>Greenfield</v>
          </cell>
          <cell r="I1974">
            <v>30</v>
          </cell>
          <cell r="J1974" t="str">
            <v>Indoor</v>
          </cell>
          <cell r="K1974">
            <v>23.876256000000001</v>
          </cell>
          <cell r="L1974">
            <v>56.916814000000002</v>
          </cell>
          <cell r="M1974" t="str">
            <v>AL BATINAH NORTH</v>
          </cell>
          <cell r="N1974" t="str">
            <v>AL KHABURAH</v>
          </cell>
          <cell r="O1974" t="str">
            <v>Daqal</v>
          </cell>
        </row>
        <row r="1975">
          <cell r="D1975" t="str">
            <v>B0416</v>
          </cell>
          <cell r="E1975" t="str">
            <v>OMBN2482</v>
          </cell>
          <cell r="F1975" t="str">
            <v>No</v>
          </cell>
          <cell r="G1975" t="str">
            <v>DarAlBaida</v>
          </cell>
          <cell r="H1975" t="str">
            <v>Greenfield</v>
          </cell>
          <cell r="I1975">
            <v>10</v>
          </cell>
          <cell r="J1975" t="str">
            <v>Indoor</v>
          </cell>
          <cell r="K1975">
            <v>23.799620000000001</v>
          </cell>
          <cell r="L1975">
            <v>56.845260000000003</v>
          </cell>
          <cell r="M1975" t="str">
            <v>AL BATINAH NORTH</v>
          </cell>
          <cell r="N1975" t="str">
            <v>AL KHABURAH</v>
          </cell>
          <cell r="O1975" t="str">
            <v>Al Khaburah</v>
          </cell>
        </row>
        <row r="1976">
          <cell r="D1976" t="str">
            <v>B0525</v>
          </cell>
          <cell r="E1976" t="str">
            <v>OMBN1031</v>
          </cell>
          <cell r="F1976" t="str">
            <v>No</v>
          </cell>
          <cell r="G1976" t="str">
            <v>DIFA AL MASABIKH + RAWGH ADH DHABUN + AL BULAYDAH</v>
          </cell>
          <cell r="H1976" t="str">
            <v>Greenfield</v>
          </cell>
          <cell r="I1976">
            <v>35</v>
          </cell>
          <cell r="J1976" t="str">
            <v>Outdoor</v>
          </cell>
          <cell r="K1976">
            <v>23.824565</v>
          </cell>
          <cell r="L1976">
            <v>56.721556</v>
          </cell>
          <cell r="M1976" t="str">
            <v>AL BATINAH NORTH</v>
          </cell>
          <cell r="N1976" t="str">
            <v>SOHAR</v>
          </cell>
          <cell r="O1976" t="str">
            <v>Sohar</v>
          </cell>
        </row>
        <row r="1977">
          <cell r="D1977" t="str">
            <v>B0136</v>
          </cell>
          <cell r="E1977" t="str">
            <v>OMBN2834</v>
          </cell>
          <cell r="F1977" t="str">
            <v>No</v>
          </cell>
          <cell r="G1977" t="str">
            <v>FURFAR_2_3G</v>
          </cell>
          <cell r="H1977" t="str">
            <v>Greenfield</v>
          </cell>
          <cell r="I1977">
            <v>20</v>
          </cell>
          <cell r="J1977" t="str">
            <v>Indoor</v>
          </cell>
          <cell r="K1977">
            <v>23.766438000000001</v>
          </cell>
          <cell r="L1977">
            <v>56.841517000000003</v>
          </cell>
          <cell r="M1977" t="str">
            <v>AL BATINAH NORTH</v>
          </cell>
          <cell r="N1977" t="str">
            <v>AL KHABURAH</v>
          </cell>
          <cell r="O1977" t="str">
            <v>Furfar</v>
          </cell>
        </row>
        <row r="1978">
          <cell r="D1978" t="str">
            <v>B0432</v>
          </cell>
          <cell r="E1978" t="str">
            <v>OMBN1371</v>
          </cell>
          <cell r="F1978" t="str">
            <v>No</v>
          </cell>
          <cell r="G1978" t="str">
            <v>Ghushain</v>
          </cell>
          <cell r="H1978" t="str">
            <v>Greenfield</v>
          </cell>
          <cell r="I1978">
            <v>30</v>
          </cell>
          <cell r="J1978" t="str">
            <v>Indoor</v>
          </cell>
          <cell r="K1978">
            <v>23.768619999999999</v>
          </cell>
          <cell r="L1978">
            <v>56.666339999999998</v>
          </cell>
          <cell r="M1978" t="str">
            <v>AL BATINAH NORTH</v>
          </cell>
          <cell r="N1978" t="str">
            <v>SOHAR</v>
          </cell>
          <cell r="O1978" t="str">
            <v>Ghushain</v>
          </cell>
        </row>
        <row r="1979">
          <cell r="D1979" t="str">
            <v>B0047</v>
          </cell>
          <cell r="E1979" t="str">
            <v>OMBN2125</v>
          </cell>
          <cell r="F1979" t="str">
            <v>No</v>
          </cell>
          <cell r="G1979" t="str">
            <v>HarahAlJadeeda_3G@HarahAlJadeeda_GU</v>
          </cell>
          <cell r="H1979" t="str">
            <v>Greenfield</v>
          </cell>
          <cell r="I1979">
            <v>30</v>
          </cell>
          <cell r="J1979" t="str">
            <v>Indoor</v>
          </cell>
          <cell r="K1979">
            <v>23.959538999999999</v>
          </cell>
          <cell r="L1979">
            <v>57.097639100000002</v>
          </cell>
          <cell r="M1979" t="str">
            <v>AL BATINAH NORTH</v>
          </cell>
          <cell r="N1979" t="str">
            <v>AL KHABURAH</v>
          </cell>
          <cell r="O1979" t="str">
            <v>AL Jadeeda</v>
          </cell>
        </row>
        <row r="1980">
          <cell r="D1980" t="str">
            <v>B0040</v>
          </cell>
          <cell r="E1980" t="str">
            <v>OMBN2483</v>
          </cell>
          <cell r="F1980" t="str">
            <v>No</v>
          </cell>
          <cell r="G1980" t="str">
            <v>HAYL_AL_WAHAYIB_3G</v>
          </cell>
          <cell r="H1980" t="str">
            <v>Greenfield</v>
          </cell>
          <cell r="I1980">
            <v>21</v>
          </cell>
          <cell r="J1980" t="str">
            <v>Outdoor</v>
          </cell>
          <cell r="K1980">
            <v>23.878869999999999</v>
          </cell>
          <cell r="L1980">
            <v>56.719695899999998</v>
          </cell>
          <cell r="M1980" t="str">
            <v>AL BATINAH NORTH</v>
          </cell>
          <cell r="N1980" t="str">
            <v>SAHAM</v>
          </cell>
          <cell r="O1980" t="str">
            <v>Al Wahayib</v>
          </cell>
        </row>
        <row r="1981">
          <cell r="D1981" t="str">
            <v>B0004</v>
          </cell>
          <cell r="E1981" t="str">
            <v>OMBN2835</v>
          </cell>
          <cell r="F1981" t="str">
            <v>Yes</v>
          </cell>
          <cell r="G1981" t="str">
            <v>Khaboura_3G@Khaboura_GU</v>
          </cell>
          <cell r="H1981" t="str">
            <v>Greenfield</v>
          </cell>
          <cell r="I1981">
            <v>60</v>
          </cell>
          <cell r="J1981" t="str">
            <v>Indoor</v>
          </cell>
          <cell r="K1981">
            <v>23.974564999999998</v>
          </cell>
          <cell r="L1981">
            <v>57.090074999999999</v>
          </cell>
          <cell r="M1981" t="str">
            <v>AL BATINAH NORTH</v>
          </cell>
          <cell r="N1981" t="str">
            <v>AL KHABURAH</v>
          </cell>
          <cell r="O1981" t="str">
            <v>Khabourah</v>
          </cell>
        </row>
        <row r="1982">
          <cell r="D1982" t="str">
            <v>B0053</v>
          </cell>
          <cell r="E1982" t="str">
            <v>OMBN1032</v>
          </cell>
          <cell r="F1982" t="str">
            <v>No</v>
          </cell>
          <cell r="G1982" t="str">
            <v>Khaboura2_3G@Khaboura2_GU</v>
          </cell>
          <cell r="H1982" t="str">
            <v>Greenfield</v>
          </cell>
          <cell r="I1982">
            <v>30</v>
          </cell>
          <cell r="J1982" t="str">
            <v>Indoor</v>
          </cell>
          <cell r="K1982">
            <v>23.982289999999999</v>
          </cell>
          <cell r="L1982">
            <v>57.106290000000001</v>
          </cell>
          <cell r="M1982" t="str">
            <v>AL BATINAH NORTH</v>
          </cell>
          <cell r="N1982" t="str">
            <v>AL KHABURAH</v>
          </cell>
          <cell r="O1982" t="str">
            <v>Khabourah</v>
          </cell>
        </row>
        <row r="1983">
          <cell r="D1983" t="str">
            <v>B0415</v>
          </cell>
          <cell r="E1983" t="str">
            <v>OMBN1372</v>
          </cell>
          <cell r="F1983" t="str">
            <v>No</v>
          </cell>
          <cell r="G1983" t="str">
            <v>MIGZI</v>
          </cell>
          <cell r="H1983" t="str">
            <v>Greenfield</v>
          </cell>
          <cell r="I1983">
            <v>40</v>
          </cell>
          <cell r="J1983" t="str">
            <v>Indoor</v>
          </cell>
          <cell r="K1983">
            <v>23.629629999999999</v>
          </cell>
          <cell r="L1983">
            <v>56.949089999999998</v>
          </cell>
          <cell r="M1983" t="str">
            <v>AL BATINAH NORTH</v>
          </cell>
          <cell r="N1983" t="str">
            <v>AS SUWAYQ</v>
          </cell>
          <cell r="O1983" t="str">
            <v>Migzi</v>
          </cell>
        </row>
        <row r="1984">
          <cell r="D1984" t="str">
            <v>B0043</v>
          </cell>
          <cell r="E1984" t="str">
            <v>OMBN1373</v>
          </cell>
          <cell r="F1984" t="str">
            <v>No</v>
          </cell>
          <cell r="G1984" t="str">
            <v>MurtfaatAlBurik_3G</v>
          </cell>
          <cell r="H1984" t="str">
            <v>Greenfield</v>
          </cell>
          <cell r="I1984">
            <v>36</v>
          </cell>
          <cell r="J1984" t="str">
            <v>Indoor</v>
          </cell>
          <cell r="K1984">
            <v>23.930689999999998</v>
          </cell>
          <cell r="L1984">
            <v>57.114049999999999</v>
          </cell>
          <cell r="M1984" t="str">
            <v>AL BATINAH NORTH</v>
          </cell>
          <cell r="N1984" t="str">
            <v>AL KHABURAH</v>
          </cell>
          <cell r="O1984" t="str">
            <v>Bidaya</v>
          </cell>
        </row>
        <row r="1985">
          <cell r="D1985" t="str">
            <v>B0054</v>
          </cell>
          <cell r="E1985" t="str">
            <v>OMBN1374</v>
          </cell>
          <cell r="F1985" t="str">
            <v>No</v>
          </cell>
          <cell r="G1985" t="str">
            <v>MurtfaatQAlHoasnah_3G@Murtfaatqalhoasnah_GU</v>
          </cell>
          <cell r="H1985" t="str">
            <v>Greenfield</v>
          </cell>
          <cell r="I1985">
            <v>30.3</v>
          </cell>
          <cell r="J1985" t="str">
            <v>Indoor</v>
          </cell>
          <cell r="K1985">
            <v>23.987124000000001</v>
          </cell>
          <cell r="L1985">
            <v>57.073548000000002</v>
          </cell>
          <cell r="M1985" t="str">
            <v>AL BATINAH NORTH</v>
          </cell>
          <cell r="N1985" t="str">
            <v>AL KHABURAH</v>
          </cell>
          <cell r="O1985" t="str">
            <v>Al Khaburah</v>
          </cell>
        </row>
        <row r="1986">
          <cell r="D1986" t="str">
            <v>B0143</v>
          </cell>
          <cell r="E1986" t="str">
            <v>OMBN2836</v>
          </cell>
          <cell r="F1986" t="str">
            <v>No</v>
          </cell>
          <cell r="G1986" t="str">
            <v>QAlHawasenah_3G@QAlHawasenah_GU</v>
          </cell>
          <cell r="H1986" t="str">
            <v>Greenfield</v>
          </cell>
          <cell r="I1986">
            <v>30</v>
          </cell>
          <cell r="J1986" t="str">
            <v>Indoor</v>
          </cell>
          <cell r="K1986">
            <v>24.010300000000001</v>
          </cell>
          <cell r="L1986">
            <v>57.066699999999997</v>
          </cell>
          <cell r="M1986" t="str">
            <v>AL BATINAH NORTH</v>
          </cell>
          <cell r="N1986" t="str">
            <v>AL KHABURAH</v>
          </cell>
          <cell r="O1986" t="str">
            <v>Qasbiat</v>
          </cell>
        </row>
        <row r="1987">
          <cell r="D1987" t="str">
            <v>B0129</v>
          </cell>
          <cell r="E1987" t="str">
            <v>OMBN0303</v>
          </cell>
          <cell r="F1987" t="str">
            <v>No</v>
          </cell>
          <cell r="G1987" t="str">
            <v>Qasbayat_AlBuraik_3G@Qasbayat_AlBuraik_GU</v>
          </cell>
          <cell r="H1987" t="str">
            <v>Greenfield</v>
          </cell>
          <cell r="I1987">
            <v>30</v>
          </cell>
          <cell r="J1987" t="str">
            <v>Indoor</v>
          </cell>
          <cell r="K1987">
            <v>24.02197</v>
          </cell>
          <cell r="L1987">
            <v>57.057099999999998</v>
          </cell>
          <cell r="M1987" t="str">
            <v>AL BATINAH NORTH</v>
          </cell>
          <cell r="N1987" t="str">
            <v>AL KHABURAH</v>
          </cell>
          <cell r="O1987" t="str">
            <v>Qasbiat</v>
          </cell>
        </row>
        <row r="1988">
          <cell r="D1988" t="str">
            <v>B0145</v>
          </cell>
          <cell r="E1988" t="str">
            <v>OMBN1375</v>
          </cell>
          <cell r="F1988" t="str">
            <v>No</v>
          </cell>
          <cell r="G1988" t="str">
            <v>Qasbayat2_3G@Qasbayat2_GU</v>
          </cell>
          <cell r="H1988" t="str">
            <v>Greenfield</v>
          </cell>
          <cell r="I1988">
            <v>30</v>
          </cell>
          <cell r="J1988" t="str">
            <v>Indoor</v>
          </cell>
          <cell r="K1988">
            <v>24.013442000000001</v>
          </cell>
          <cell r="L1988">
            <v>57.045926000000001</v>
          </cell>
          <cell r="M1988" t="str">
            <v>AL BATINAH NORTH</v>
          </cell>
          <cell r="N1988" t="str">
            <v>AL KHABURAH</v>
          </cell>
          <cell r="O1988" t="str">
            <v>Qasbiat</v>
          </cell>
        </row>
        <row r="1989">
          <cell r="D1989" t="str">
            <v>B0142</v>
          </cell>
          <cell r="E1989" t="str">
            <v>OMBN1760</v>
          </cell>
          <cell r="F1989" t="str">
            <v>No</v>
          </cell>
          <cell r="G1989" t="str">
            <v>QASBIAT_AL_BUSAID_3G</v>
          </cell>
          <cell r="H1989" t="str">
            <v>Greenfield</v>
          </cell>
          <cell r="I1989">
            <v>30</v>
          </cell>
          <cell r="J1989" t="str">
            <v>Indoor</v>
          </cell>
          <cell r="K1989">
            <v>24.000409999999999</v>
          </cell>
          <cell r="L1989">
            <v>57.058030000000002</v>
          </cell>
          <cell r="M1989" t="str">
            <v>AL BATINAH NORTH</v>
          </cell>
          <cell r="N1989" t="str">
            <v>AL KHABURAH</v>
          </cell>
          <cell r="O1989" t="str">
            <v>Khabourah</v>
          </cell>
        </row>
        <row r="1990">
          <cell r="D1990" t="str">
            <v>B0018</v>
          </cell>
          <cell r="E1990" t="str">
            <v>OMBN1376</v>
          </cell>
          <cell r="F1990" t="str">
            <v>No</v>
          </cell>
          <cell r="G1990" t="str">
            <v>Qasf_3G@Qasf_GU</v>
          </cell>
          <cell r="H1990" t="str">
            <v>Greenfield</v>
          </cell>
          <cell r="I1990">
            <v>32</v>
          </cell>
          <cell r="J1990" t="str">
            <v>Indoor</v>
          </cell>
          <cell r="K1990">
            <v>23.9162</v>
          </cell>
          <cell r="L1990">
            <v>57.023200000000003</v>
          </cell>
          <cell r="M1990" t="str">
            <v>AL BATINAH NORTH</v>
          </cell>
          <cell r="N1990" t="str">
            <v>AL KHABURAH</v>
          </cell>
          <cell r="O1990" t="str">
            <v>Qasf</v>
          </cell>
        </row>
        <row r="1991">
          <cell r="D1991" t="str">
            <v>B0134</v>
          </cell>
          <cell r="E1991" t="str">
            <v>OMBN2126</v>
          </cell>
          <cell r="F1991" t="str">
            <v>No</v>
          </cell>
          <cell r="G1991" t="str">
            <v>SAWQAM_3G</v>
          </cell>
          <cell r="H1991" t="str">
            <v>Greenfield</v>
          </cell>
          <cell r="I1991">
            <v>15</v>
          </cell>
          <cell r="J1991" t="str">
            <v>Indoor</v>
          </cell>
          <cell r="K1991">
            <v>23.677865000000001</v>
          </cell>
          <cell r="L1991">
            <v>56.774802399999999</v>
          </cell>
          <cell r="M1991" t="str">
            <v>AL BATINAH NORTH</v>
          </cell>
          <cell r="N1991" t="str">
            <v>AL KHABURAH</v>
          </cell>
          <cell r="O1991" t="str">
            <v>Sawqam</v>
          </cell>
        </row>
        <row r="1992">
          <cell r="D1992" t="str">
            <v>B0137</v>
          </cell>
          <cell r="E1992" t="str">
            <v>OMBN1033</v>
          </cell>
          <cell r="F1992" t="str">
            <v>No</v>
          </cell>
          <cell r="G1992" t="str">
            <v>SHASAB_3G</v>
          </cell>
          <cell r="H1992" t="str">
            <v>Greenfield</v>
          </cell>
          <cell r="I1992">
            <v>15</v>
          </cell>
          <cell r="J1992" t="str">
            <v>Indoor</v>
          </cell>
          <cell r="K1992">
            <v>23.775153</v>
          </cell>
          <cell r="L1992">
            <v>56.816819000000002</v>
          </cell>
          <cell r="M1992" t="str">
            <v>AL BATINAH NORTH</v>
          </cell>
          <cell r="N1992" t="str">
            <v>AL KHABURAH</v>
          </cell>
          <cell r="O1992" t="str">
            <v>Shasab</v>
          </cell>
        </row>
        <row r="1993">
          <cell r="D1993" t="str">
            <v>B0414</v>
          </cell>
          <cell r="E1993" t="str">
            <v>OMBN2484</v>
          </cell>
          <cell r="F1993" t="str">
            <v>No</v>
          </cell>
          <cell r="G1993" t="str">
            <v>Wadi Al Hawashna</v>
          </cell>
          <cell r="H1993" t="str">
            <v>Greenfield</v>
          </cell>
          <cell r="I1993">
            <v>30</v>
          </cell>
          <cell r="J1993" t="str">
            <v>Indoor</v>
          </cell>
          <cell r="K1993">
            <v>23.685120999999999</v>
          </cell>
          <cell r="L1993">
            <v>56.923735999999998</v>
          </cell>
          <cell r="M1993" t="str">
            <v>AL BATINAH NORTH</v>
          </cell>
          <cell r="N1993" t="str">
            <v>AS SUWAYQ</v>
          </cell>
          <cell r="O1993" t="str">
            <v>Al Hawashna</v>
          </cell>
        </row>
        <row r="1994">
          <cell r="D1994" t="str">
            <v>B0138</v>
          </cell>
          <cell r="E1994" t="str">
            <v>OMBN2485</v>
          </cell>
          <cell r="F1994" t="str">
            <v>No</v>
          </cell>
          <cell r="G1994" t="str">
            <v>WadiBaniOmar_3G</v>
          </cell>
          <cell r="H1994" t="str">
            <v>Greenfield</v>
          </cell>
          <cell r="I1994">
            <v>20</v>
          </cell>
          <cell r="J1994" t="str">
            <v>Indoor</v>
          </cell>
          <cell r="K1994">
            <v>23.786549999999998</v>
          </cell>
          <cell r="L1994">
            <v>56.868020000000001</v>
          </cell>
          <cell r="M1994" t="str">
            <v>AL BATINAH NORTH</v>
          </cell>
          <cell r="N1994" t="str">
            <v>AL KHABURAH</v>
          </cell>
          <cell r="O1994" t="str">
            <v>Wadi Bani Omar</v>
          </cell>
        </row>
        <row r="1995">
          <cell r="D1995" t="str">
            <v>B0460</v>
          </cell>
          <cell r="E1995" t="str">
            <v>OMBN0684</v>
          </cell>
          <cell r="F1995" t="str">
            <v>No</v>
          </cell>
          <cell r="G1995" t="str">
            <v>WADIBANIOMER2_U900</v>
          </cell>
          <cell r="H1995" t="str">
            <v>Greenfield</v>
          </cell>
          <cell r="I1995">
            <v>30</v>
          </cell>
          <cell r="J1995" t="str">
            <v>Indoor</v>
          </cell>
          <cell r="K1995">
            <v>23.80658</v>
          </cell>
          <cell r="L1995">
            <v>56.87471</v>
          </cell>
          <cell r="M1995" t="str">
            <v>AL BATINAH NORTH</v>
          </cell>
          <cell r="N1995" t="str">
            <v>AL KHABURAH</v>
          </cell>
          <cell r="O1995" t="str">
            <v>Wadi Bani Omer</v>
          </cell>
        </row>
        <row r="1996">
          <cell r="D1996" t="str">
            <v>B0034</v>
          </cell>
          <cell r="E1996" t="str">
            <v>OMBN1034</v>
          </cell>
          <cell r="F1996" t="str">
            <v>No</v>
          </cell>
          <cell r="G1996" t="str">
            <v>WadiHalhal_3G</v>
          </cell>
          <cell r="H1996" t="str">
            <v>Greenfield</v>
          </cell>
          <cell r="I1996">
            <v>20</v>
          </cell>
          <cell r="J1996" t="str">
            <v>Indoor</v>
          </cell>
          <cell r="K1996">
            <v>23.736055</v>
          </cell>
          <cell r="L1996">
            <v>57.042732000000001</v>
          </cell>
          <cell r="M1996" t="str">
            <v>AL BATINAH NORTH</v>
          </cell>
          <cell r="N1996" t="str">
            <v>AS SUWAYQ</v>
          </cell>
          <cell r="O1996" t="str">
            <v>Wadi Halhal</v>
          </cell>
        </row>
        <row r="1997">
          <cell r="D1997" t="str">
            <v>K0088</v>
          </cell>
          <cell r="E1997" t="str">
            <v>OMDA1035</v>
          </cell>
          <cell r="F1997" t="str">
            <v>No</v>
          </cell>
          <cell r="G1997" t="str">
            <v>430183_BAHLA3</v>
          </cell>
          <cell r="H1997" t="str">
            <v>Greenfield</v>
          </cell>
          <cell r="I1997">
            <v>36</v>
          </cell>
          <cell r="J1997" t="str">
            <v>Indoor</v>
          </cell>
          <cell r="K1997">
            <v>22.949397000000001</v>
          </cell>
          <cell r="L1997">
            <v>57.281210000000002</v>
          </cell>
          <cell r="M1997" t="str">
            <v>DAKHLIYAH</v>
          </cell>
          <cell r="N1997" t="str">
            <v>BAHLA</v>
          </cell>
          <cell r="O1997" t="str">
            <v>Bahla</v>
          </cell>
        </row>
        <row r="1998">
          <cell r="D1998" t="str">
            <v>K0069</v>
          </cell>
          <cell r="E1998" t="str">
            <v>OMDA0304</v>
          </cell>
          <cell r="F1998" t="str">
            <v>No</v>
          </cell>
          <cell r="G1998" t="str">
            <v>431883_MISFAT_KHWATER</v>
          </cell>
          <cell r="H1998" t="str">
            <v>Greenfield</v>
          </cell>
          <cell r="I1998">
            <v>15</v>
          </cell>
          <cell r="J1998" t="str">
            <v>Indoor</v>
          </cell>
          <cell r="K1998">
            <v>23.225460999999999</v>
          </cell>
          <cell r="L1998">
            <v>57.143312000000002</v>
          </cell>
          <cell r="M1998" t="str">
            <v>DAKHLIYAH</v>
          </cell>
          <cell r="N1998" t="str">
            <v>AL HAMRA</v>
          </cell>
          <cell r="O1998" t="str">
            <v>Al Hamra</v>
          </cell>
        </row>
        <row r="1999">
          <cell r="D1999" t="str">
            <v>K0027</v>
          </cell>
          <cell r="E1999" t="str">
            <v>OMDA0685</v>
          </cell>
          <cell r="F1999" t="str">
            <v>No</v>
          </cell>
          <cell r="G1999" t="str">
            <v>434133_RAWDHA_TANUF_3G</v>
          </cell>
          <cell r="H1999" t="str">
            <v>Greenfield</v>
          </cell>
          <cell r="I1999">
            <v>21</v>
          </cell>
          <cell r="J1999" t="str">
            <v>Indoor</v>
          </cell>
          <cell r="K1999">
            <v>23.044550000000001</v>
          </cell>
          <cell r="L1999">
            <v>57.458799999999997</v>
          </cell>
          <cell r="M1999" t="str">
            <v>DAKHLIYAH</v>
          </cell>
          <cell r="N1999" t="str">
            <v>NIZWA</v>
          </cell>
          <cell r="O1999" t="str">
            <v>Nizwa</v>
          </cell>
        </row>
        <row r="2000">
          <cell r="D2000" t="str">
            <v>K0178</v>
          </cell>
          <cell r="E2000" t="str">
            <v>OMDA1036</v>
          </cell>
          <cell r="F2000" t="str">
            <v>No</v>
          </cell>
          <cell r="G2000" t="str">
            <v>434543_HAI_SAAD</v>
          </cell>
          <cell r="H2000" t="str">
            <v>Greenfield</v>
          </cell>
          <cell r="I2000">
            <v>40</v>
          </cell>
          <cell r="J2000" t="str">
            <v>Indoor</v>
          </cell>
          <cell r="K2000">
            <v>23.030277999999999</v>
          </cell>
          <cell r="L2000">
            <v>57.402242000000001</v>
          </cell>
          <cell r="M2000" t="str">
            <v>DAKHLIYAH</v>
          </cell>
          <cell r="N2000" t="str">
            <v>BAHLA</v>
          </cell>
          <cell r="O2000" t="str">
            <v>Bahla</v>
          </cell>
        </row>
        <row r="2001">
          <cell r="D2001" t="str">
            <v>K0180</v>
          </cell>
          <cell r="E2001" t="str">
            <v>OMDA0305</v>
          </cell>
          <cell r="F2001" t="str">
            <v>No</v>
          </cell>
          <cell r="G2001" t="str">
            <v>434793_WADI_TANUF_3G</v>
          </cell>
          <cell r="H2001" t="str">
            <v>Greenfield</v>
          </cell>
          <cell r="I2001">
            <v>23</v>
          </cell>
          <cell r="J2001" t="str">
            <v>Indoor</v>
          </cell>
          <cell r="K2001">
            <v>23.054183999999999</v>
          </cell>
          <cell r="L2001">
            <v>57.423099999999998</v>
          </cell>
          <cell r="M2001" t="str">
            <v>DAKHLIYAH</v>
          </cell>
          <cell r="N2001" t="str">
            <v>NIZWA</v>
          </cell>
          <cell r="O2001" t="str">
            <v>Tanuf</v>
          </cell>
        </row>
        <row r="2002">
          <cell r="D2002" t="str">
            <v>K0068</v>
          </cell>
          <cell r="E2002" t="str">
            <v>OMDA2490</v>
          </cell>
          <cell r="F2002" t="str">
            <v>No</v>
          </cell>
          <cell r="G2002" t="str">
            <v>444373_BURKAT_SHARAF</v>
          </cell>
          <cell r="H2002" t="str">
            <v>Greenfield</v>
          </cell>
          <cell r="I2002">
            <v>50</v>
          </cell>
          <cell r="J2002" t="str">
            <v>Indoor</v>
          </cell>
          <cell r="K2002">
            <v>23.16958</v>
          </cell>
          <cell r="L2002">
            <v>57.40202</v>
          </cell>
          <cell r="M2002" t="str">
            <v>DAKHLIYAH</v>
          </cell>
          <cell r="N2002" t="str">
            <v>AL HAMRA</v>
          </cell>
          <cell r="O2002" t="str">
            <v>Al Hamra</v>
          </cell>
        </row>
        <row r="2003">
          <cell r="D2003" t="str">
            <v>K0276</v>
          </cell>
          <cell r="E2003" t="str">
            <v>OMDA1382</v>
          </cell>
          <cell r="F2003" t="str">
            <v>No</v>
          </cell>
          <cell r="G2003" t="str">
            <v>445273_BAHLA_BILAD_SEET</v>
          </cell>
          <cell r="H2003" t="str">
            <v>Greenfield</v>
          </cell>
          <cell r="I2003">
            <v>24.6</v>
          </cell>
          <cell r="J2003" t="str">
            <v>Indoor</v>
          </cell>
          <cell r="K2003">
            <v>23.065899999999999</v>
          </cell>
          <cell r="L2003">
            <v>57.274827999999999</v>
          </cell>
          <cell r="M2003" t="str">
            <v>DAKHLIYAH</v>
          </cell>
          <cell r="N2003" t="str">
            <v>AL HAMRA</v>
          </cell>
          <cell r="O2003" t="str">
            <v>Al Hamra</v>
          </cell>
        </row>
        <row r="2004">
          <cell r="D2004" t="str">
            <v>K0407</v>
          </cell>
          <cell r="E2004" t="str">
            <v>OMDA2844</v>
          </cell>
          <cell r="F2004" t="str">
            <v>No</v>
          </cell>
          <cell r="G2004" t="str">
            <v>445563_AL_MAMURA</v>
          </cell>
          <cell r="H2004" t="str">
            <v>Greenfield</v>
          </cell>
          <cell r="I2004">
            <v>25</v>
          </cell>
          <cell r="J2004" t="str">
            <v>Indoor</v>
          </cell>
          <cell r="K2004">
            <v>22.986566</v>
          </cell>
          <cell r="L2004">
            <v>57.324800000000003</v>
          </cell>
          <cell r="M2004" t="str">
            <v>DAKHLIYAH</v>
          </cell>
          <cell r="N2004" t="str">
            <v>BAHLA</v>
          </cell>
          <cell r="O2004" t="str">
            <v>Bahla</v>
          </cell>
        </row>
        <row r="2005">
          <cell r="D2005" t="str">
            <v>K0089</v>
          </cell>
          <cell r="E2005" t="str">
            <v>OMDA2129</v>
          </cell>
          <cell r="F2005" t="str">
            <v>No</v>
          </cell>
          <cell r="G2005" t="str">
            <v>446063_BAHLA_RBS</v>
          </cell>
          <cell r="H2005" t="str">
            <v>Greenfield</v>
          </cell>
          <cell r="I2005">
            <v>60</v>
          </cell>
          <cell r="J2005" t="str">
            <v>Indoor</v>
          </cell>
          <cell r="K2005">
            <v>22.963626999999999</v>
          </cell>
          <cell r="L2005">
            <v>57.292546000000002</v>
          </cell>
          <cell r="M2005" t="str">
            <v>DAKHLIYAH</v>
          </cell>
          <cell r="N2005" t="str">
            <v>BAHLA</v>
          </cell>
          <cell r="O2005" t="str">
            <v>Bahla</v>
          </cell>
        </row>
        <row r="2006">
          <cell r="D2006" t="str">
            <v>K0065</v>
          </cell>
          <cell r="E2006" t="str">
            <v>OMDA2491</v>
          </cell>
          <cell r="F2006" t="str">
            <v>No</v>
          </cell>
          <cell r="G2006" t="str">
            <v>446073_AL_HAMRA</v>
          </cell>
          <cell r="H2006" t="str">
            <v>Greenfield</v>
          </cell>
          <cell r="I2006">
            <v>34</v>
          </cell>
          <cell r="J2006" t="str">
            <v>Indoor</v>
          </cell>
          <cell r="K2006">
            <v>23.115542000000001</v>
          </cell>
          <cell r="L2006">
            <v>57.292803999999997</v>
          </cell>
          <cell r="M2006" t="str">
            <v>DAKHLIYAH</v>
          </cell>
          <cell r="N2006" t="str">
            <v>AL HAMRA</v>
          </cell>
          <cell r="O2006" t="str">
            <v>Al Hamra</v>
          </cell>
        </row>
        <row r="2007">
          <cell r="D2007" t="str">
            <v>K0063</v>
          </cell>
          <cell r="E2007" t="str">
            <v>OMDA1383</v>
          </cell>
          <cell r="F2007" t="str">
            <v>No</v>
          </cell>
          <cell r="G2007" t="str">
            <v>446303_QARYAH</v>
          </cell>
          <cell r="H2007" t="str">
            <v>Greenfield</v>
          </cell>
          <cell r="I2007">
            <v>35</v>
          </cell>
          <cell r="J2007" t="str">
            <v>Indoor</v>
          </cell>
          <cell r="K2007">
            <v>23.094104000000002</v>
          </cell>
          <cell r="L2007">
            <v>57.303410999999997</v>
          </cell>
          <cell r="M2007" t="str">
            <v>DAKHLIYAH</v>
          </cell>
          <cell r="N2007" t="str">
            <v>AL HAMRA</v>
          </cell>
          <cell r="O2007" t="str">
            <v>Al Hamra</v>
          </cell>
        </row>
        <row r="2008">
          <cell r="D2008" t="str">
            <v>K0064</v>
          </cell>
          <cell r="E2008" t="str">
            <v>OMDA0690</v>
          </cell>
          <cell r="F2008" t="str">
            <v>No</v>
          </cell>
          <cell r="G2008" t="str">
            <v>446313_HAMRA_CENTER</v>
          </cell>
          <cell r="H2008" t="str">
            <v>Greenfield</v>
          </cell>
          <cell r="I2008">
            <v>25</v>
          </cell>
          <cell r="J2008" t="str">
            <v>Indoor</v>
          </cell>
          <cell r="K2008">
            <v>23.101676999999999</v>
          </cell>
          <cell r="L2008">
            <v>57.275275999999998</v>
          </cell>
          <cell r="M2008" t="str">
            <v>DAKHLIYAH</v>
          </cell>
          <cell r="N2008" t="str">
            <v>AL HAMRA</v>
          </cell>
          <cell r="O2008" t="str">
            <v>Al Hamra</v>
          </cell>
        </row>
        <row r="2009">
          <cell r="D2009" t="str">
            <v>K0096</v>
          </cell>
          <cell r="E2009" t="str">
            <v>OMDA0691</v>
          </cell>
          <cell r="F2009" t="str">
            <v>No</v>
          </cell>
          <cell r="G2009" t="str">
            <v>446323_BILAD_SEET</v>
          </cell>
          <cell r="H2009" t="str">
            <v>Greenfield</v>
          </cell>
          <cell r="I2009">
            <v>19</v>
          </cell>
          <cell r="J2009" t="str">
            <v>Indoor</v>
          </cell>
          <cell r="K2009">
            <v>23.060700000000001</v>
          </cell>
          <cell r="L2009">
            <v>57.266300000000001</v>
          </cell>
          <cell r="M2009" t="str">
            <v>DAKHLIYAH</v>
          </cell>
          <cell r="N2009" t="str">
            <v>AL HAMRA</v>
          </cell>
          <cell r="O2009" t="str">
            <v>Al Hamra</v>
          </cell>
        </row>
        <row r="2010">
          <cell r="D2010" t="str">
            <v>K0093</v>
          </cell>
          <cell r="E2010" t="str">
            <v>OMDA2130</v>
          </cell>
          <cell r="F2010" t="str">
            <v>No</v>
          </cell>
          <cell r="G2010" t="str">
            <v>446343_BAHLA_COURT</v>
          </cell>
          <cell r="H2010" t="str">
            <v>Rooftop</v>
          </cell>
          <cell r="I2010">
            <v>6</v>
          </cell>
          <cell r="J2010" t="str">
            <v>Indoor</v>
          </cell>
          <cell r="K2010">
            <v>22.995659</v>
          </cell>
          <cell r="L2010">
            <v>57.317042000000001</v>
          </cell>
          <cell r="M2010" t="str">
            <v>DAKHLIYAH</v>
          </cell>
          <cell r="N2010" t="str">
            <v>BAHLA</v>
          </cell>
          <cell r="O2010" t="str">
            <v>Bahla</v>
          </cell>
        </row>
        <row r="2011">
          <cell r="D2011" t="str">
            <v>K0066</v>
          </cell>
          <cell r="E2011" t="str">
            <v>OMDA0311</v>
          </cell>
          <cell r="F2011" t="str">
            <v>No</v>
          </cell>
          <cell r="G2011" t="str">
            <v>446393_ABRIYEEN</v>
          </cell>
          <cell r="H2011" t="str">
            <v>Greenfield</v>
          </cell>
          <cell r="I2011">
            <v>20.6</v>
          </cell>
          <cell r="J2011" t="str">
            <v>Indoor</v>
          </cell>
          <cell r="K2011">
            <v>23.135442000000001</v>
          </cell>
          <cell r="L2011">
            <v>57.309837999999999</v>
          </cell>
          <cell r="M2011" t="str">
            <v>DAKHLIYAH</v>
          </cell>
          <cell r="N2011" t="str">
            <v>AL HAMRA</v>
          </cell>
          <cell r="O2011" t="str">
            <v>Al Hamra</v>
          </cell>
        </row>
        <row r="2012">
          <cell r="D2012" t="str">
            <v>K0094</v>
          </cell>
          <cell r="E2012" t="str">
            <v>OMDA2131</v>
          </cell>
          <cell r="F2012" t="str">
            <v>No</v>
          </cell>
          <cell r="G2012" t="str">
            <v>446403_NEW_BAHLA</v>
          </cell>
          <cell r="H2012" t="str">
            <v>Greenfield</v>
          </cell>
          <cell r="I2012">
            <v>30</v>
          </cell>
          <cell r="J2012" t="str">
            <v>Indoor</v>
          </cell>
          <cell r="K2012">
            <v>23.02242</v>
          </cell>
          <cell r="L2012">
            <v>57.334952000000001</v>
          </cell>
          <cell r="M2012" t="str">
            <v>DAKHLIYAH</v>
          </cell>
          <cell r="N2012" t="str">
            <v>BAHLA</v>
          </cell>
          <cell r="O2012" t="str">
            <v>Bahla</v>
          </cell>
        </row>
        <row r="2013">
          <cell r="D2013" t="str">
            <v>K0067</v>
          </cell>
          <cell r="E2013" t="str">
            <v>OMDA2492</v>
          </cell>
          <cell r="F2013" t="str">
            <v>No</v>
          </cell>
          <cell r="G2013" t="str">
            <v>446433_WADI_GHOUL</v>
          </cell>
          <cell r="H2013" t="str">
            <v>Greenfield</v>
          </cell>
          <cell r="I2013">
            <v>15</v>
          </cell>
          <cell r="J2013" t="str">
            <v>Indoor</v>
          </cell>
          <cell r="K2013">
            <v>23.167971999999999</v>
          </cell>
          <cell r="L2013">
            <v>57.154443999999998</v>
          </cell>
          <cell r="M2013" t="str">
            <v>DAKHLIYAH</v>
          </cell>
          <cell r="N2013" t="str">
            <v>AL HAMRA</v>
          </cell>
          <cell r="O2013" t="str">
            <v>Al Hamra</v>
          </cell>
        </row>
        <row r="2014">
          <cell r="D2014" t="str">
            <v>K0090</v>
          </cell>
          <cell r="E2014" t="str">
            <v>OMDA2845</v>
          </cell>
          <cell r="F2014" t="str">
            <v>No</v>
          </cell>
          <cell r="G2014" t="str">
            <v>446643_BAHLA_2</v>
          </cell>
          <cell r="H2014" t="str">
            <v>Greenfield</v>
          </cell>
          <cell r="I2014">
            <v>35</v>
          </cell>
          <cell r="J2014" t="str">
            <v>Indoor</v>
          </cell>
          <cell r="K2014">
            <v>22.974803000000001</v>
          </cell>
          <cell r="L2014">
            <v>57.298538999999998</v>
          </cell>
          <cell r="M2014" t="str">
            <v>DAKHLIYAH</v>
          </cell>
          <cell r="N2014" t="str">
            <v>BAHLA</v>
          </cell>
          <cell r="O2014" t="str">
            <v>Bahla</v>
          </cell>
        </row>
        <row r="2015">
          <cell r="D2015" t="str">
            <v>K0002</v>
          </cell>
          <cell r="E2015" t="str">
            <v>OMDA1765</v>
          </cell>
          <cell r="F2015" t="str">
            <v>Yes</v>
          </cell>
          <cell r="G2015" t="str">
            <v>446743_BAHLA_EXCH</v>
          </cell>
          <cell r="H2015" t="str">
            <v>Greenfield</v>
          </cell>
          <cell r="I2015">
            <v>33.92</v>
          </cell>
          <cell r="J2015" t="str">
            <v>Indoor</v>
          </cell>
          <cell r="K2015">
            <v>22.984252000000001</v>
          </cell>
          <cell r="L2015">
            <v>57.309891999999998</v>
          </cell>
          <cell r="M2015" t="str">
            <v>DAKHLIYAH</v>
          </cell>
          <cell r="N2015" t="str">
            <v>BAHLA</v>
          </cell>
          <cell r="O2015" t="str">
            <v>Bahla</v>
          </cell>
        </row>
        <row r="2016">
          <cell r="D2016" t="str">
            <v>K0461</v>
          </cell>
          <cell r="E2016" t="str">
            <v>OMDA1766</v>
          </cell>
          <cell r="F2016" t="str">
            <v>No</v>
          </cell>
          <cell r="G2016" t="str">
            <v>AL_DAAN</v>
          </cell>
          <cell r="H2016" t="str">
            <v>Greenfield</v>
          </cell>
          <cell r="I2016">
            <v>30</v>
          </cell>
          <cell r="J2016" t="str">
            <v>Indoor</v>
          </cell>
          <cell r="K2016">
            <v>23.104990000000001</v>
          </cell>
          <cell r="L2016">
            <v>57.313920000000003</v>
          </cell>
          <cell r="M2016" t="str">
            <v>DAKHLIYAH</v>
          </cell>
          <cell r="N2016" t="str">
            <v>AL HAMRA</v>
          </cell>
          <cell r="O2016" t="str">
            <v>Al Hamra</v>
          </cell>
        </row>
        <row r="2017">
          <cell r="D2017" t="str">
            <v>K0467</v>
          </cell>
          <cell r="E2017" t="str">
            <v>OMDA2132</v>
          </cell>
          <cell r="F2017" t="str">
            <v>No</v>
          </cell>
          <cell r="G2017" t="str">
            <v>Almustaghfer</v>
          </cell>
          <cell r="H2017" t="str">
            <v>Greenfield</v>
          </cell>
          <cell r="I2017">
            <v>30</v>
          </cell>
          <cell r="J2017" t="str">
            <v>Indoor</v>
          </cell>
          <cell r="K2017">
            <v>22.952635000000001</v>
          </cell>
          <cell r="L2017">
            <v>57.301409999999997</v>
          </cell>
          <cell r="M2017" t="str">
            <v>DAKHLIYAH</v>
          </cell>
          <cell r="N2017" t="str">
            <v>BAHLA</v>
          </cell>
          <cell r="O2017" t="str">
            <v>Bahla</v>
          </cell>
        </row>
        <row r="2018">
          <cell r="D2018" t="str">
            <v>H0477</v>
          </cell>
          <cell r="E2018" t="str">
            <v>OMZA0692</v>
          </cell>
          <cell r="F2018" t="str">
            <v>No</v>
          </cell>
          <cell r="G2018" t="str">
            <v>AQBAT AL MASHBAK- OM_USO_83</v>
          </cell>
          <cell r="H2018" t="str">
            <v>Greenfield</v>
          </cell>
          <cell r="I2018">
            <v>20</v>
          </cell>
          <cell r="J2018" t="str">
            <v>Indoor</v>
          </cell>
          <cell r="K2018">
            <v>23.31138</v>
          </cell>
          <cell r="L2018">
            <v>57.088400999999998</v>
          </cell>
          <cell r="M2018" t="str">
            <v>AD DHAHIRAH</v>
          </cell>
          <cell r="N2018" t="str">
            <v>IBRI</v>
          </cell>
          <cell r="O2018" t="str">
            <v>Al Hamra</v>
          </cell>
        </row>
        <row r="2019">
          <cell r="D2019" t="str">
            <v>H0490</v>
          </cell>
          <cell r="E2019" t="str">
            <v>OMZA1038</v>
          </cell>
          <cell r="F2019" t="str">
            <v>No</v>
          </cell>
          <cell r="G2019" t="str">
            <v>AQBAT AS SAQBAH_USO</v>
          </cell>
          <cell r="H2019" t="str">
            <v>Greenfield</v>
          </cell>
          <cell r="I2019">
            <v>40</v>
          </cell>
          <cell r="J2019" t="str">
            <v>Indoor</v>
          </cell>
          <cell r="K2019">
            <v>23.287794999999999</v>
          </cell>
          <cell r="L2019">
            <v>57.093356</v>
          </cell>
          <cell r="M2019" t="str">
            <v>AD DHAHIRAH</v>
          </cell>
          <cell r="N2019" t="str">
            <v>IBRI</v>
          </cell>
          <cell r="O2019" t="str">
            <v>Al Hamra</v>
          </cell>
        </row>
        <row r="2020">
          <cell r="D2020" t="str">
            <v>K0469</v>
          </cell>
          <cell r="E2020" t="str">
            <v>OMDA2133</v>
          </cell>
          <cell r="F2020" t="str">
            <v>No</v>
          </cell>
          <cell r="G2020" t="str">
            <v>Bahla Shaabaiah</v>
          </cell>
          <cell r="H2020" t="str">
            <v>Greenfield</v>
          </cell>
          <cell r="I2020">
            <v>25</v>
          </cell>
          <cell r="J2020" t="str">
            <v>Indoor</v>
          </cell>
          <cell r="K2020">
            <v>23.007131000000001</v>
          </cell>
          <cell r="L2020">
            <v>57.326818000000003</v>
          </cell>
          <cell r="M2020" t="str">
            <v>DAKHLIYAH</v>
          </cell>
          <cell r="N2020" t="str">
            <v>BAHLA</v>
          </cell>
          <cell r="O2020" t="str">
            <v>Bahla</v>
          </cell>
        </row>
        <row r="2021">
          <cell r="D2021" t="str">
            <v>K0423</v>
          </cell>
          <cell r="E2021" t="str">
            <v>OMDA1767</v>
          </cell>
          <cell r="F2021" t="str">
            <v>No</v>
          </cell>
          <cell r="G2021" t="str">
            <v>BANK_DHOFAR</v>
          </cell>
          <cell r="H2021" t="str">
            <v>Rooftop</v>
          </cell>
          <cell r="I2021">
            <v>6</v>
          </cell>
          <cell r="J2021" t="str">
            <v>Indoor</v>
          </cell>
          <cell r="K2021">
            <v>22.962637000000001</v>
          </cell>
          <cell r="L2021">
            <v>57.298882999999996</v>
          </cell>
          <cell r="M2021" t="str">
            <v>DAKHLIYAH</v>
          </cell>
          <cell r="N2021" t="str">
            <v>BAHLA</v>
          </cell>
          <cell r="O2021" t="str">
            <v>Bahla</v>
          </cell>
        </row>
        <row r="2022">
          <cell r="D2022" t="str">
            <v>K0481</v>
          </cell>
          <cell r="E2022" t="str">
            <v>OMDA0312</v>
          </cell>
          <cell r="F2022" t="str">
            <v>No</v>
          </cell>
          <cell r="G2022" t="str">
            <v>HAI SAAD-2</v>
          </cell>
          <cell r="H2022" t="str">
            <v>Greenfield</v>
          </cell>
          <cell r="I2022">
            <v>25</v>
          </cell>
          <cell r="J2022" t="str">
            <v>Indoor</v>
          </cell>
          <cell r="K2022">
            <v>23.022459000000001</v>
          </cell>
          <cell r="L2022">
            <v>57.371507000000001</v>
          </cell>
          <cell r="M2022" t="str">
            <v>DAKHLIYAH</v>
          </cell>
          <cell r="N2022" t="str">
            <v>BAHLA</v>
          </cell>
          <cell r="O2022" t="str">
            <v>Bahla</v>
          </cell>
        </row>
        <row r="2023">
          <cell r="D2023" t="str">
            <v>K0464</v>
          </cell>
          <cell r="E2023" t="str">
            <v>OMDA2846</v>
          </cell>
          <cell r="F2023" t="str">
            <v>No</v>
          </cell>
          <cell r="G2023" t="str">
            <v>HAI SAAD-3</v>
          </cell>
          <cell r="H2023" t="str">
            <v>Greenfield</v>
          </cell>
          <cell r="I2023">
            <v>30</v>
          </cell>
          <cell r="J2023" t="str">
            <v>Indoor</v>
          </cell>
          <cell r="K2023">
            <v>23.030239999999999</v>
          </cell>
          <cell r="L2023">
            <v>57.343319999999999</v>
          </cell>
          <cell r="M2023" t="str">
            <v>DAKHLIYAH</v>
          </cell>
          <cell r="N2023" t="str">
            <v>BAHLA</v>
          </cell>
          <cell r="O2023" t="str">
            <v>Bahla</v>
          </cell>
        </row>
        <row r="2024">
          <cell r="D2024" t="str">
            <v>K0465</v>
          </cell>
          <cell r="E2024" t="str">
            <v>OMDA0313</v>
          </cell>
          <cell r="F2024" t="str">
            <v>No</v>
          </cell>
          <cell r="G2024" t="str">
            <v>HAMRA_CENTER_2</v>
          </cell>
          <cell r="H2024" t="str">
            <v>Greenfield</v>
          </cell>
          <cell r="I2024">
            <v>20</v>
          </cell>
          <cell r="J2024" t="str">
            <v>Indoor</v>
          </cell>
          <cell r="K2024">
            <v>23.11806</v>
          </cell>
          <cell r="L2024">
            <v>57.260778999999999</v>
          </cell>
          <cell r="M2024" t="str">
            <v>DAKHLIYAH</v>
          </cell>
          <cell r="N2024" t="str">
            <v>AL HAMRA</v>
          </cell>
          <cell r="O2024" t="str">
            <v>Al Hamra</v>
          </cell>
        </row>
        <row r="2025">
          <cell r="D2025" t="str">
            <v>K0437</v>
          </cell>
          <cell r="E2025" t="str">
            <v>OMDA1384</v>
          </cell>
          <cell r="F2025" t="str">
            <v>No</v>
          </cell>
          <cell r="G2025" t="str">
            <v>HOOTA_CAVE</v>
          </cell>
          <cell r="H2025" t="str">
            <v>Rooftop</v>
          </cell>
          <cell r="I2025">
            <v>6</v>
          </cell>
          <cell r="J2025" t="str">
            <v>Indoor</v>
          </cell>
          <cell r="K2025">
            <v>23.081136000000001</v>
          </cell>
          <cell r="L2025">
            <v>57.350639000000001</v>
          </cell>
          <cell r="M2025" t="str">
            <v>DAKHLIYAH</v>
          </cell>
          <cell r="N2025" t="str">
            <v>AL HAMRA</v>
          </cell>
          <cell r="O2025" t="str">
            <v>Al Hamra</v>
          </cell>
        </row>
        <row r="2026">
          <cell r="D2026" t="str">
            <v>K0616</v>
          </cell>
          <cell r="E2026" t="str">
            <v>OMDA1385</v>
          </cell>
          <cell r="F2026" t="str">
            <v>No</v>
          </cell>
          <cell r="G2026" t="str">
            <v>Jabal_Shams</v>
          </cell>
          <cell r="H2026" t="str">
            <v>Greenfield</v>
          </cell>
          <cell r="I2026">
            <v>70.8</v>
          </cell>
          <cell r="J2026" t="str">
            <v>Indoor</v>
          </cell>
          <cell r="K2026">
            <v>23.212615</v>
          </cell>
          <cell r="L2026">
            <v>57.203167999999998</v>
          </cell>
          <cell r="M2026" t="str">
            <v>DAKHLIYAH</v>
          </cell>
          <cell r="N2026" t="str">
            <v>AL HAMRA</v>
          </cell>
          <cell r="O2026" t="str">
            <v>Al Hamra</v>
          </cell>
        </row>
        <row r="2027">
          <cell r="D2027" t="str">
            <v>H0110</v>
          </cell>
          <cell r="E2027" t="str">
            <v>OMZA0693</v>
          </cell>
          <cell r="F2027" t="str">
            <v>No</v>
          </cell>
          <cell r="G2027" t="str">
            <v>631103_SADADIB</v>
          </cell>
          <cell r="H2027" t="str">
            <v>Greenfield</v>
          </cell>
          <cell r="I2027">
            <v>40</v>
          </cell>
          <cell r="J2027" t="str">
            <v>Indoor</v>
          </cell>
          <cell r="K2027">
            <v>23.403607000000001</v>
          </cell>
          <cell r="L2027">
            <v>56.888883999999997</v>
          </cell>
          <cell r="M2027" t="str">
            <v>AD DHAHIRAH</v>
          </cell>
          <cell r="N2027" t="str">
            <v>IBRI</v>
          </cell>
          <cell r="O2027" t="str">
            <v>Ibri</v>
          </cell>
        </row>
        <row r="2028">
          <cell r="D2028" t="str">
            <v>H0141</v>
          </cell>
          <cell r="E2028" t="str">
            <v>OMZA2493</v>
          </cell>
          <cell r="F2028" t="str">
            <v>No</v>
          </cell>
          <cell r="G2028" t="str">
            <v>631333_LIMSARA</v>
          </cell>
          <cell r="H2028" t="str">
            <v>Greenfield</v>
          </cell>
          <cell r="I2028">
            <v>24</v>
          </cell>
          <cell r="J2028" t="str">
            <v>Indoor</v>
          </cell>
          <cell r="K2028">
            <v>23.768498000000001</v>
          </cell>
          <cell r="L2028">
            <v>56.471845000000002</v>
          </cell>
          <cell r="M2028" t="str">
            <v>AD DHAHIRAH</v>
          </cell>
          <cell r="N2028" t="str">
            <v>YANQUL</v>
          </cell>
          <cell r="O2028" t="str">
            <v>Yanqul</v>
          </cell>
        </row>
        <row r="2029">
          <cell r="D2029" t="str">
            <v>H0014</v>
          </cell>
          <cell r="E2029" t="str">
            <v>OMZA2134</v>
          </cell>
          <cell r="F2029" t="str">
            <v>Yes</v>
          </cell>
          <cell r="G2029" t="str">
            <v>631873_ASH_SHUHUM</v>
          </cell>
          <cell r="H2029" t="str">
            <v>Greenfield</v>
          </cell>
          <cell r="I2029">
            <v>30</v>
          </cell>
          <cell r="J2029" t="str">
            <v>Indoor</v>
          </cell>
          <cell r="K2029">
            <v>23.395956999999999</v>
          </cell>
          <cell r="L2029">
            <v>56.992857999999998</v>
          </cell>
          <cell r="M2029" t="str">
            <v>AD DHAHIRAH</v>
          </cell>
          <cell r="N2029" t="str">
            <v>IBRI</v>
          </cell>
          <cell r="O2029" t="str">
            <v>Ibri</v>
          </cell>
        </row>
        <row r="2030">
          <cell r="D2030" t="str">
            <v>H0001</v>
          </cell>
          <cell r="E2030" t="str">
            <v>OMZA1039</v>
          </cell>
          <cell r="F2030" t="str">
            <v>Yes</v>
          </cell>
          <cell r="G2030" t="str">
            <v>632123_IBRI_EXCH_3G</v>
          </cell>
          <cell r="H2030" t="str">
            <v>Greenfield</v>
          </cell>
          <cell r="I2030">
            <v>27.1</v>
          </cell>
          <cell r="J2030" t="str">
            <v>Indoor</v>
          </cell>
          <cell r="K2030">
            <v>23.227232999999998</v>
          </cell>
          <cell r="L2030">
            <v>56.495919000000001</v>
          </cell>
          <cell r="M2030" t="str">
            <v>AD DHAHIRAH</v>
          </cell>
          <cell r="N2030" t="str">
            <v>IBRI</v>
          </cell>
          <cell r="O2030" t="str">
            <v>Ibri</v>
          </cell>
        </row>
        <row r="2031">
          <cell r="D2031" t="str">
            <v>H0024</v>
          </cell>
          <cell r="E2031" t="str">
            <v>OMZA1768</v>
          </cell>
          <cell r="F2031" t="str">
            <v>Yes</v>
          </cell>
          <cell r="G2031" t="str">
            <v>632183_WAQBA</v>
          </cell>
          <cell r="H2031" t="str">
            <v>Greenfield</v>
          </cell>
          <cell r="I2031">
            <v>29.4</v>
          </cell>
          <cell r="J2031" t="str">
            <v>Indoor</v>
          </cell>
          <cell r="K2031">
            <v>23.865254</v>
          </cell>
          <cell r="L2031">
            <v>56.398735000000002</v>
          </cell>
          <cell r="M2031" t="str">
            <v>AD DHAHIRAH</v>
          </cell>
          <cell r="N2031" t="str">
            <v>YANQUL</v>
          </cell>
          <cell r="O2031" t="str">
            <v>Yanqul</v>
          </cell>
        </row>
        <row r="2032">
          <cell r="D2032" t="str">
            <v>H0019</v>
          </cell>
          <cell r="E2032" t="str">
            <v>OMZA2135</v>
          </cell>
          <cell r="F2032" t="str">
            <v>No</v>
          </cell>
          <cell r="G2032" t="str">
            <v>632233_MAJAZI</v>
          </cell>
          <cell r="H2032" t="str">
            <v>Greenfield</v>
          </cell>
          <cell r="I2032">
            <v>40</v>
          </cell>
          <cell r="J2032" t="str">
            <v>Indoor</v>
          </cell>
          <cell r="K2032">
            <v>23.543811999999999</v>
          </cell>
          <cell r="L2032">
            <v>56.672865000000002</v>
          </cell>
          <cell r="M2032" t="str">
            <v>AD DHAHIRAH</v>
          </cell>
          <cell r="N2032" t="str">
            <v>IBRI</v>
          </cell>
          <cell r="O2032" t="str">
            <v>Majzi</v>
          </cell>
        </row>
        <row r="2033">
          <cell r="D2033" t="str">
            <v>H0023</v>
          </cell>
          <cell r="E2033" t="str">
            <v>OMZA2136</v>
          </cell>
          <cell r="F2033" t="str">
            <v>Yes</v>
          </cell>
          <cell r="G2033" t="str">
            <v>632253_ASSIDARIYEEN</v>
          </cell>
          <cell r="H2033" t="str">
            <v>Greenfield</v>
          </cell>
          <cell r="I2033">
            <v>40</v>
          </cell>
          <cell r="J2033" t="str">
            <v>Indoor</v>
          </cell>
          <cell r="K2033">
            <v>23.694624999999998</v>
          </cell>
          <cell r="L2033">
            <v>56.511066</v>
          </cell>
          <cell r="M2033" t="str">
            <v>AD DHAHIRAH</v>
          </cell>
          <cell r="N2033" t="str">
            <v>YANQUL</v>
          </cell>
          <cell r="O2033" t="str">
            <v>Yanqul</v>
          </cell>
        </row>
        <row r="2034">
          <cell r="D2034" t="str">
            <v>H0133</v>
          </cell>
          <cell r="E2034" t="str">
            <v>OMZA1040</v>
          </cell>
          <cell r="F2034" t="str">
            <v>No</v>
          </cell>
          <cell r="G2034" t="str">
            <v>632293_KHABOURAH</v>
          </cell>
          <cell r="H2034" t="str">
            <v>Greenfield</v>
          </cell>
          <cell r="I2034">
            <v>15</v>
          </cell>
          <cell r="J2034" t="str">
            <v>Indoor</v>
          </cell>
          <cell r="K2034">
            <v>23.567844000000001</v>
          </cell>
          <cell r="L2034">
            <v>56.527158999999997</v>
          </cell>
          <cell r="M2034" t="str">
            <v>AD DHAHIRAH</v>
          </cell>
          <cell r="N2034" t="str">
            <v>YANQUL</v>
          </cell>
          <cell r="O2034" t="str">
            <v>Yanqul</v>
          </cell>
        </row>
        <row r="2035">
          <cell r="D2035" t="str">
            <v>H0130</v>
          </cell>
          <cell r="E2035" t="str">
            <v>OMZA2137</v>
          </cell>
          <cell r="F2035" t="str">
            <v>No</v>
          </cell>
          <cell r="G2035" t="str">
            <v>632553_DHAHIR_FAWARES</v>
          </cell>
          <cell r="H2035" t="str">
            <v>Greenfield</v>
          </cell>
          <cell r="I2035">
            <v>20</v>
          </cell>
          <cell r="J2035" t="str">
            <v>Indoor</v>
          </cell>
          <cell r="K2035">
            <v>23.642294</v>
          </cell>
          <cell r="L2035">
            <v>56.630482000000001</v>
          </cell>
          <cell r="M2035" t="str">
            <v>AD DHAHIRAH</v>
          </cell>
          <cell r="N2035" t="str">
            <v>YANQUL</v>
          </cell>
          <cell r="O2035" t="str">
            <v>Yanqul</v>
          </cell>
        </row>
        <row r="2036">
          <cell r="D2036" t="str">
            <v>H0138</v>
          </cell>
          <cell r="E2036" t="str">
            <v>OMZA0314</v>
          </cell>
          <cell r="F2036" t="str">
            <v>No</v>
          </cell>
          <cell r="G2036" t="str">
            <v>632613_BUWAIRDAH</v>
          </cell>
          <cell r="H2036" t="str">
            <v>Greenfield</v>
          </cell>
          <cell r="I2036">
            <v>30</v>
          </cell>
          <cell r="J2036" t="str">
            <v>Indoor</v>
          </cell>
          <cell r="K2036">
            <v>23.639945000000001</v>
          </cell>
          <cell r="L2036">
            <v>56.490664000000002</v>
          </cell>
          <cell r="M2036" t="str">
            <v>AD DHAHIRAH</v>
          </cell>
          <cell r="N2036" t="str">
            <v>YANQUL</v>
          </cell>
          <cell r="O2036" t="str">
            <v>Yanqul</v>
          </cell>
        </row>
        <row r="2037">
          <cell r="D2037" t="str">
            <v>H0018</v>
          </cell>
          <cell r="E2037" t="str">
            <v>OMZA0315</v>
          </cell>
          <cell r="F2037" t="str">
            <v>No</v>
          </cell>
          <cell r="G2037" t="str">
            <v>632673_WADI_FIDA</v>
          </cell>
          <cell r="H2037" t="str">
            <v>Greenfield</v>
          </cell>
          <cell r="I2037">
            <v>40</v>
          </cell>
          <cell r="J2037" t="str">
            <v>Indoor</v>
          </cell>
          <cell r="K2037">
            <v>23.520647</v>
          </cell>
          <cell r="L2037">
            <v>56.547406000000002</v>
          </cell>
          <cell r="M2037" t="str">
            <v>AD DHAHIRAH</v>
          </cell>
          <cell r="N2037" t="str">
            <v>DANK</v>
          </cell>
          <cell r="O2037" t="str">
            <v>Dhank</v>
          </cell>
        </row>
        <row r="2038">
          <cell r="D2038" t="str">
            <v>H0142</v>
          </cell>
          <cell r="E2038" t="str">
            <v>OMZA2138</v>
          </cell>
          <cell r="F2038" t="str">
            <v>No</v>
          </cell>
          <cell r="G2038" t="str">
            <v>632743_WADI_MAIDEN</v>
          </cell>
          <cell r="H2038" t="str">
            <v>Greenfield</v>
          </cell>
          <cell r="I2038">
            <v>15</v>
          </cell>
          <cell r="J2038" t="str">
            <v>Indoor</v>
          </cell>
          <cell r="K2038">
            <v>23.817883999999999</v>
          </cell>
          <cell r="L2038">
            <v>56.398263999999998</v>
          </cell>
          <cell r="M2038" t="str">
            <v>AD DHAHIRAH</v>
          </cell>
          <cell r="N2038" t="str">
            <v>YANQUL</v>
          </cell>
          <cell r="O2038" t="str">
            <v>Yanqul</v>
          </cell>
        </row>
        <row r="2039">
          <cell r="D2039" t="str">
            <v>H0104</v>
          </cell>
          <cell r="E2039" t="str">
            <v>OMZA1769</v>
          </cell>
          <cell r="F2039" t="str">
            <v>No</v>
          </cell>
          <cell r="G2039" t="str">
            <v>638033_NW_MOQNIYAT</v>
          </cell>
          <cell r="H2039" t="str">
            <v>Greenfield</v>
          </cell>
          <cell r="I2039">
            <v>30</v>
          </cell>
          <cell r="J2039" t="str">
            <v>Indoor</v>
          </cell>
          <cell r="K2039">
            <v>23.371531999999998</v>
          </cell>
          <cell r="L2039">
            <v>56.887397</v>
          </cell>
          <cell r="M2039" t="str">
            <v>AD DHAHIRAH</v>
          </cell>
          <cell r="N2039" t="str">
            <v>IBRI</v>
          </cell>
          <cell r="O2039" t="str">
            <v>Ibri</v>
          </cell>
        </row>
        <row r="2040">
          <cell r="D2040" t="str">
            <v>H0006</v>
          </cell>
          <cell r="E2040" t="str">
            <v>OMZA0694</v>
          </cell>
          <cell r="F2040" t="str">
            <v>Yes</v>
          </cell>
          <cell r="G2040" t="str">
            <v>638683_MOQNIYAT</v>
          </cell>
          <cell r="H2040" t="str">
            <v>Greenfield</v>
          </cell>
          <cell r="I2040">
            <v>22</v>
          </cell>
          <cell r="J2040" t="str">
            <v>Indoor</v>
          </cell>
          <cell r="K2040">
            <v>23.384101999999999</v>
          </cell>
          <cell r="L2040">
            <v>56.854112999999998</v>
          </cell>
          <cell r="M2040" t="str">
            <v>AD DHAHIRAH</v>
          </cell>
          <cell r="N2040" t="str">
            <v>IBRI</v>
          </cell>
          <cell r="O2040" t="str">
            <v>Ibri</v>
          </cell>
        </row>
        <row r="2041">
          <cell r="D2041" t="str">
            <v>H0137</v>
          </cell>
          <cell r="E2041" t="str">
            <v>OMZA0695</v>
          </cell>
          <cell r="F2041" t="str">
            <v>No</v>
          </cell>
          <cell r="G2041" t="str">
            <v>640153_Allo3</v>
          </cell>
          <cell r="H2041" t="str">
            <v>Greenfield</v>
          </cell>
          <cell r="I2041">
            <v>35</v>
          </cell>
          <cell r="J2041" t="str">
            <v>Indoor</v>
          </cell>
          <cell r="K2041">
            <v>23.614484000000001</v>
          </cell>
          <cell r="L2041">
            <v>56.537475999999998</v>
          </cell>
          <cell r="M2041" t="str">
            <v>AD DHAHIRAH</v>
          </cell>
          <cell r="N2041" t="str">
            <v>YANQUL</v>
          </cell>
          <cell r="O2041" t="str">
            <v>Yanqul</v>
          </cell>
        </row>
        <row r="2042">
          <cell r="D2042" t="str">
            <v>H0134</v>
          </cell>
          <cell r="E2042" t="str">
            <v>OMZA2847</v>
          </cell>
          <cell r="F2042" t="str">
            <v>No</v>
          </cell>
          <cell r="G2042" t="str">
            <v>640163_AL_SUWADIR</v>
          </cell>
          <cell r="H2042" t="str">
            <v>Greenfield</v>
          </cell>
          <cell r="I2042">
            <v>30</v>
          </cell>
          <cell r="J2042" t="str">
            <v>Indoor</v>
          </cell>
          <cell r="K2042">
            <v>23.577969</v>
          </cell>
          <cell r="L2042">
            <v>56.571435000000001</v>
          </cell>
          <cell r="M2042" t="str">
            <v>AD DHAHIRAH</v>
          </cell>
          <cell r="N2042" t="str">
            <v>YANQUL</v>
          </cell>
          <cell r="O2042" t="str">
            <v>Yanqul</v>
          </cell>
        </row>
        <row r="2043">
          <cell r="D2043" t="str">
            <v>H0135</v>
          </cell>
          <cell r="E2043" t="str">
            <v>OMZA2848</v>
          </cell>
          <cell r="F2043" t="str">
            <v>No</v>
          </cell>
          <cell r="G2043" t="str">
            <v>640313_YUNQUL_BILAD</v>
          </cell>
          <cell r="H2043" t="str">
            <v>Greenfield</v>
          </cell>
          <cell r="I2043">
            <v>25</v>
          </cell>
          <cell r="J2043" t="str">
            <v>Indoor</v>
          </cell>
          <cell r="K2043">
            <v>23.578975</v>
          </cell>
          <cell r="L2043">
            <v>56.532502999999998</v>
          </cell>
          <cell r="M2043" t="str">
            <v>AD DHAHIRAH</v>
          </cell>
          <cell r="N2043" t="str">
            <v>YANQUL</v>
          </cell>
          <cell r="O2043" t="str">
            <v>Yanqul</v>
          </cell>
        </row>
        <row r="2044">
          <cell r="D2044" t="str">
            <v>H0107</v>
          </cell>
          <cell r="E2044" t="str">
            <v>OMZA2494</v>
          </cell>
          <cell r="F2044" t="str">
            <v>No</v>
          </cell>
          <cell r="G2044" t="str">
            <v>641013_BANI_GARIB</v>
          </cell>
          <cell r="H2044" t="str">
            <v>Greenfield</v>
          </cell>
          <cell r="I2044">
            <v>15</v>
          </cell>
          <cell r="J2044" t="str">
            <v>Indoor</v>
          </cell>
          <cell r="K2044">
            <v>23.386381</v>
          </cell>
          <cell r="L2044">
            <v>56.918711000000002</v>
          </cell>
          <cell r="M2044" t="str">
            <v>AD DHAHIRAH</v>
          </cell>
          <cell r="N2044" t="str">
            <v>IBRI</v>
          </cell>
          <cell r="O2044" t="str">
            <v>Ibri</v>
          </cell>
        </row>
        <row r="2045">
          <cell r="D2045" t="str">
            <v>H0103</v>
          </cell>
          <cell r="E2045" t="str">
            <v>OMZA1041</v>
          </cell>
          <cell r="F2045" t="str">
            <v>No</v>
          </cell>
          <cell r="G2045" t="str">
            <v>641313_AL_BASATEEN</v>
          </cell>
          <cell r="H2045" t="str">
            <v>Greenfield</v>
          </cell>
          <cell r="I2045">
            <v>20</v>
          </cell>
          <cell r="J2045" t="str">
            <v>Indoor</v>
          </cell>
          <cell r="K2045">
            <v>23.358891</v>
          </cell>
          <cell r="L2045">
            <v>57.024813000000002</v>
          </cell>
          <cell r="M2045" t="str">
            <v>AD DHAHIRAH</v>
          </cell>
          <cell r="N2045" t="str">
            <v>IBRI</v>
          </cell>
          <cell r="O2045" t="str">
            <v>Ibri</v>
          </cell>
        </row>
        <row r="2046">
          <cell r="D2046" t="str">
            <v>H0127</v>
          </cell>
          <cell r="E2046" t="str">
            <v>OMZA2849</v>
          </cell>
          <cell r="F2046" t="str">
            <v>No</v>
          </cell>
          <cell r="G2046" t="str">
            <v>641433_KURSHA</v>
          </cell>
          <cell r="H2046" t="str">
            <v>Greenfield</v>
          </cell>
          <cell r="I2046">
            <v>25</v>
          </cell>
          <cell r="J2046" t="str">
            <v>Indoor</v>
          </cell>
          <cell r="K2046">
            <v>23.562065</v>
          </cell>
          <cell r="L2046">
            <v>56.510126</v>
          </cell>
          <cell r="M2046" t="str">
            <v>AD DHAHIRAH</v>
          </cell>
          <cell r="N2046" t="str">
            <v>YANQUL</v>
          </cell>
          <cell r="O2046" t="str">
            <v>Yanqul</v>
          </cell>
        </row>
        <row r="2047">
          <cell r="D2047" t="str">
            <v>H0193</v>
          </cell>
          <cell r="E2047" t="str">
            <v>OMZA0316</v>
          </cell>
          <cell r="F2047" t="str">
            <v>No</v>
          </cell>
          <cell r="G2047" t="str">
            <v>641473_MURI</v>
          </cell>
          <cell r="H2047" t="str">
            <v>Greenfield</v>
          </cell>
          <cell r="I2047">
            <v>45</v>
          </cell>
          <cell r="J2047" t="str">
            <v>Indoor</v>
          </cell>
          <cell r="K2047">
            <v>23.656203999999999</v>
          </cell>
          <cell r="L2047">
            <v>56.328487000000003</v>
          </cell>
          <cell r="M2047" t="str">
            <v>AD DHAHIRAH</v>
          </cell>
          <cell r="N2047" t="str">
            <v>YANQUL</v>
          </cell>
          <cell r="O2047" t="str">
            <v>Murri</v>
          </cell>
        </row>
        <row r="2048">
          <cell r="D2048" t="str">
            <v>H0131</v>
          </cell>
          <cell r="E2048" t="str">
            <v>OMZA1042</v>
          </cell>
          <cell r="F2048" t="str">
            <v>No</v>
          </cell>
          <cell r="G2048" t="str">
            <v>641573_SHUAYA</v>
          </cell>
          <cell r="H2048" t="str">
            <v>Greenfield</v>
          </cell>
          <cell r="I2048">
            <v>25</v>
          </cell>
          <cell r="J2048" t="str">
            <v>Indoor</v>
          </cell>
          <cell r="K2048">
            <v>23.757752</v>
          </cell>
          <cell r="L2048">
            <v>56.350585000000002</v>
          </cell>
          <cell r="M2048" t="str">
            <v>AD DHAHIRAH</v>
          </cell>
          <cell r="N2048" t="str">
            <v>YANQUL</v>
          </cell>
          <cell r="O2048" t="str">
            <v>Ash Shuiyah</v>
          </cell>
        </row>
        <row r="2049">
          <cell r="D2049" t="str">
            <v>H0132</v>
          </cell>
          <cell r="E2049" t="str">
            <v>OMZA2139</v>
          </cell>
          <cell r="F2049" t="str">
            <v>No</v>
          </cell>
          <cell r="G2049" t="str">
            <v>641633_WADI_HAREEM</v>
          </cell>
          <cell r="H2049" t="str">
            <v>Greenfield</v>
          </cell>
          <cell r="I2049">
            <v>30</v>
          </cell>
          <cell r="J2049" t="str">
            <v>Indoor</v>
          </cell>
          <cell r="K2049">
            <v>23.837693999999999</v>
          </cell>
          <cell r="L2049">
            <v>56.357621000000002</v>
          </cell>
          <cell r="M2049" t="str">
            <v>AD DHAHIRAH</v>
          </cell>
          <cell r="N2049" t="str">
            <v>YANQUL</v>
          </cell>
          <cell r="O2049" t="str">
            <v>Yanqul</v>
          </cell>
        </row>
        <row r="2050">
          <cell r="D2050" t="str">
            <v>H0106</v>
          </cell>
          <cell r="E2050" t="str">
            <v>OMZA0696</v>
          </cell>
          <cell r="F2050" t="str">
            <v>No</v>
          </cell>
          <cell r="G2050" t="str">
            <v>643173_MAQNIYAT2</v>
          </cell>
          <cell r="H2050" t="str">
            <v>Greenfield</v>
          </cell>
          <cell r="I2050">
            <v>25</v>
          </cell>
          <cell r="J2050" t="str">
            <v>Indoor</v>
          </cell>
          <cell r="K2050">
            <v>23.384067999999999</v>
          </cell>
          <cell r="L2050">
            <v>56.874462000000001</v>
          </cell>
          <cell r="M2050" t="str">
            <v>AD DHAHIRAH</v>
          </cell>
          <cell r="N2050" t="str">
            <v>IBRI</v>
          </cell>
          <cell r="O2050" t="str">
            <v>Ibri</v>
          </cell>
        </row>
        <row r="2051">
          <cell r="D2051" t="str">
            <v>H0169</v>
          </cell>
          <cell r="E2051" t="str">
            <v>OMZA1043</v>
          </cell>
          <cell r="F2051" t="str">
            <v>No</v>
          </cell>
          <cell r="G2051" t="str">
            <v>643973_AL_RSAISI</v>
          </cell>
          <cell r="H2051" t="str">
            <v>Greenfield</v>
          </cell>
          <cell r="I2051">
            <v>15</v>
          </cell>
          <cell r="J2051" t="str">
            <v>Indoor</v>
          </cell>
          <cell r="K2051">
            <v>23.341650999999999</v>
          </cell>
          <cell r="L2051">
            <v>56.981335000000001</v>
          </cell>
          <cell r="M2051" t="str">
            <v>AD DHAHIRAH</v>
          </cell>
          <cell r="N2051" t="str">
            <v>IBRI</v>
          </cell>
          <cell r="O2051" t="str">
            <v>Ibri</v>
          </cell>
        </row>
        <row r="2052">
          <cell r="D2052" t="str">
            <v>H0125</v>
          </cell>
          <cell r="E2052" t="str">
            <v>OMZA1386</v>
          </cell>
          <cell r="F2052" t="str">
            <v>No</v>
          </cell>
          <cell r="G2052" t="str">
            <v>644203_MAHYOOL</v>
          </cell>
          <cell r="H2052" t="str">
            <v>Greenfield</v>
          </cell>
          <cell r="I2052">
            <v>25</v>
          </cell>
          <cell r="J2052" t="str">
            <v>Indoor</v>
          </cell>
          <cell r="K2052">
            <v>23.549298</v>
          </cell>
          <cell r="L2052">
            <v>56.636319</v>
          </cell>
          <cell r="M2052" t="str">
            <v>AD DHAHIRAH</v>
          </cell>
          <cell r="N2052" t="str">
            <v>IBRI</v>
          </cell>
          <cell r="O2052" t="str">
            <v>Ibri</v>
          </cell>
        </row>
        <row r="2053">
          <cell r="D2053" t="str">
            <v>H0136</v>
          </cell>
          <cell r="E2053" t="str">
            <v>OMZA0697</v>
          </cell>
          <cell r="F2053" t="str">
            <v>No</v>
          </cell>
          <cell r="G2053" t="str">
            <v>644253_NW_YANQUL</v>
          </cell>
          <cell r="H2053" t="str">
            <v>Greenfield</v>
          </cell>
          <cell r="I2053">
            <v>40</v>
          </cell>
          <cell r="J2053" t="str">
            <v>Indoor</v>
          </cell>
          <cell r="K2053">
            <v>23.588768999999999</v>
          </cell>
          <cell r="L2053">
            <v>56.568671000000002</v>
          </cell>
          <cell r="M2053" t="str">
            <v>AD DHAHIRAH</v>
          </cell>
          <cell r="N2053" t="str">
            <v>YANQUL</v>
          </cell>
          <cell r="O2053" t="str">
            <v>Yanqul</v>
          </cell>
        </row>
        <row r="2054">
          <cell r="D2054" t="str">
            <v>H0170</v>
          </cell>
          <cell r="E2054" t="str">
            <v>OMZA1044</v>
          </cell>
          <cell r="F2054" t="str">
            <v>No</v>
          </cell>
          <cell r="G2054" t="str">
            <v>645073_SABAA_USO</v>
          </cell>
          <cell r="H2054" t="str">
            <v>Greenfield</v>
          </cell>
          <cell r="I2054">
            <v>25</v>
          </cell>
          <cell r="J2054" t="str">
            <v>Indoor</v>
          </cell>
          <cell r="K2054">
            <v>23.372933</v>
          </cell>
          <cell r="L2054">
            <v>56.954081000000002</v>
          </cell>
          <cell r="M2054" t="str">
            <v>AD DHAHIRAH</v>
          </cell>
          <cell r="N2054" t="str">
            <v>IBRI</v>
          </cell>
          <cell r="O2054" t="str">
            <v>Ibri</v>
          </cell>
        </row>
        <row r="2055">
          <cell r="D2055" t="str">
            <v>H0143</v>
          </cell>
          <cell r="E2055" t="str">
            <v>OMZA0317</v>
          </cell>
          <cell r="F2055" t="str">
            <v>No</v>
          </cell>
          <cell r="G2055" t="str">
            <v>648013_WAQBA2</v>
          </cell>
          <cell r="H2055" t="str">
            <v>Greenfield</v>
          </cell>
          <cell r="I2055">
            <v>25</v>
          </cell>
          <cell r="J2055" t="str">
            <v>Indoor</v>
          </cell>
          <cell r="K2055">
            <v>23.834291669999999</v>
          </cell>
          <cell r="L2055">
            <v>56.412736109999997</v>
          </cell>
          <cell r="M2055" t="str">
            <v>AD DHAHIRAH</v>
          </cell>
          <cell r="N2055" t="str">
            <v>YANQUL</v>
          </cell>
          <cell r="O2055" t="str">
            <v>Yanqul</v>
          </cell>
        </row>
        <row r="2056">
          <cell r="D2056" t="str">
            <v>H0021</v>
          </cell>
          <cell r="E2056" t="str">
            <v>OMZA1045</v>
          </cell>
          <cell r="F2056" t="str">
            <v>No</v>
          </cell>
          <cell r="G2056" t="str">
            <v>652213_YANQUL_EXCH</v>
          </cell>
          <cell r="H2056" t="str">
            <v>Greenfield</v>
          </cell>
          <cell r="I2056">
            <v>28.1</v>
          </cell>
          <cell r="J2056" t="str">
            <v>Indoor</v>
          </cell>
          <cell r="K2056">
            <v>23.590191999999998</v>
          </cell>
          <cell r="L2056">
            <v>56.555979000000001</v>
          </cell>
          <cell r="M2056" t="str">
            <v>AD DHAHIRAH</v>
          </cell>
          <cell r="N2056" t="str">
            <v>YANQUL</v>
          </cell>
          <cell r="O2056" t="str">
            <v>Yanqul</v>
          </cell>
        </row>
        <row r="2057">
          <cell r="D2057" t="str">
            <v>H0448</v>
          </cell>
          <cell r="E2057" t="str">
            <v>OMZA2495</v>
          </cell>
          <cell r="F2057" t="str">
            <v>No</v>
          </cell>
          <cell r="G2057" t="str">
            <v>AL ALOU_1</v>
          </cell>
          <cell r="H2057" t="str">
            <v>Greenfield</v>
          </cell>
          <cell r="I2057">
            <v>30</v>
          </cell>
          <cell r="J2057" t="str">
            <v>Indoor</v>
          </cell>
          <cell r="K2057">
            <v>23.600857000000001</v>
          </cell>
          <cell r="L2057">
            <v>56.544204999999998</v>
          </cell>
          <cell r="M2057" t="str">
            <v>AD DHAHIRAH</v>
          </cell>
          <cell r="N2057" t="str">
            <v>YANQUL</v>
          </cell>
          <cell r="O2057" t="str">
            <v>Yanqul</v>
          </cell>
        </row>
        <row r="2058">
          <cell r="D2058" t="str">
            <v>H0436</v>
          </cell>
          <cell r="E2058" t="str">
            <v>OMZA2850</v>
          </cell>
          <cell r="F2058" t="str">
            <v>No</v>
          </cell>
          <cell r="G2058" t="str">
            <v>Al Furfarah + Qarn Silum</v>
          </cell>
          <cell r="H2058" t="str">
            <v>Greenfield</v>
          </cell>
          <cell r="I2058">
            <v>35</v>
          </cell>
          <cell r="J2058" t="str">
            <v>Indoor</v>
          </cell>
          <cell r="K2058">
            <v>23.842537</v>
          </cell>
          <cell r="L2058">
            <v>56.186033000000002</v>
          </cell>
          <cell r="M2058" t="str">
            <v>AD DHAHIRAH</v>
          </cell>
          <cell r="N2058" t="str">
            <v>YANQUL</v>
          </cell>
          <cell r="O2058" t="str">
            <v>Yanqul</v>
          </cell>
        </row>
        <row r="2059">
          <cell r="D2059" t="str">
            <v>H0471</v>
          </cell>
          <cell r="E2059" t="str">
            <v>OMZA0318</v>
          </cell>
          <cell r="F2059" t="str">
            <v>No</v>
          </cell>
          <cell r="G2059" t="str">
            <v>AL Hashimah</v>
          </cell>
          <cell r="H2059" t="str">
            <v>Greenfield</v>
          </cell>
          <cell r="I2059">
            <v>20</v>
          </cell>
          <cell r="J2059" t="str">
            <v>Indoor</v>
          </cell>
          <cell r="K2059">
            <v>23.938545999999999</v>
          </cell>
          <cell r="L2059">
            <v>56.392958</v>
          </cell>
          <cell r="M2059" t="str">
            <v>AD DHAHIRAH</v>
          </cell>
          <cell r="N2059" t="str">
            <v>YANQUL</v>
          </cell>
          <cell r="O2059" t="str">
            <v>Yanqul</v>
          </cell>
        </row>
        <row r="2060">
          <cell r="D2060" t="str">
            <v>H0487</v>
          </cell>
          <cell r="E2060" t="str">
            <v>OMZA1046</v>
          </cell>
          <cell r="F2060" t="str">
            <v>No</v>
          </cell>
          <cell r="G2060" t="str">
            <v>AL JADIYAN USO</v>
          </cell>
          <cell r="H2060" t="str">
            <v>Greenfield</v>
          </cell>
          <cell r="I2060">
            <v>20</v>
          </cell>
          <cell r="J2060" t="str">
            <v>Indoor</v>
          </cell>
          <cell r="K2060">
            <v>23.944572000000001</v>
          </cell>
          <cell r="L2060">
            <v>56.353523000000003</v>
          </cell>
          <cell r="M2060" t="str">
            <v>AD DHAHIRAH</v>
          </cell>
          <cell r="N2060" t="str">
            <v>YANQUL</v>
          </cell>
          <cell r="O2060" t="str">
            <v>Al Jadiyan</v>
          </cell>
        </row>
        <row r="2061">
          <cell r="D2061" t="str">
            <v>H0420</v>
          </cell>
          <cell r="E2061" t="str">
            <v>OMZA2851</v>
          </cell>
          <cell r="F2061" t="str">
            <v>No</v>
          </cell>
          <cell r="G2061" t="str">
            <v>AL SIYAH</v>
          </cell>
          <cell r="H2061" t="str">
            <v>Greenfield</v>
          </cell>
          <cell r="I2061">
            <v>40</v>
          </cell>
          <cell r="J2061" t="str">
            <v>Indoor</v>
          </cell>
          <cell r="K2061">
            <v>23.939861000000001</v>
          </cell>
          <cell r="L2061">
            <v>56.257863999999998</v>
          </cell>
          <cell r="M2061" t="str">
            <v>AD DHAHIRAH</v>
          </cell>
          <cell r="N2061" t="str">
            <v>YANQUL</v>
          </cell>
          <cell r="O2061" t="str">
            <v>Al Siya</v>
          </cell>
        </row>
        <row r="2062">
          <cell r="D2062" t="str">
            <v>H0486</v>
          </cell>
          <cell r="E2062" t="str">
            <v>OMZA2140</v>
          </cell>
          <cell r="F2062" t="str">
            <v>No</v>
          </cell>
          <cell r="G2062" t="str">
            <v>AL_JAMTIYAN USO</v>
          </cell>
          <cell r="H2062" t="str">
            <v>Greenfield</v>
          </cell>
          <cell r="I2062">
            <v>15</v>
          </cell>
          <cell r="J2062" t="str">
            <v>Indoor</v>
          </cell>
          <cell r="K2062">
            <v>23.345541000000001</v>
          </cell>
          <cell r="L2062">
            <v>56.966053000000002</v>
          </cell>
          <cell r="M2062" t="str">
            <v>AD DHAHIRAH</v>
          </cell>
          <cell r="N2062" t="str">
            <v>IBRI</v>
          </cell>
          <cell r="O2062" t="str">
            <v>Ibri</v>
          </cell>
        </row>
        <row r="2063">
          <cell r="D2063" t="str">
            <v>H0484</v>
          </cell>
          <cell r="E2063" t="str">
            <v>OMZA1387</v>
          </cell>
          <cell r="F2063" t="str">
            <v>No</v>
          </cell>
          <cell r="G2063" t="str">
            <v>AQOOL_HAREETH_USO</v>
          </cell>
          <cell r="H2063" t="str">
            <v>Greenfield</v>
          </cell>
          <cell r="I2063">
            <v>30</v>
          </cell>
          <cell r="J2063" t="str">
            <v>Indoor</v>
          </cell>
          <cell r="K2063">
            <v>23.318992000000001</v>
          </cell>
          <cell r="L2063">
            <v>57.029122000000001</v>
          </cell>
          <cell r="M2063" t="str">
            <v>AD DHAHIRAH</v>
          </cell>
          <cell r="N2063" t="str">
            <v>IBRI</v>
          </cell>
          <cell r="O2063" t="str">
            <v>Ibri</v>
          </cell>
        </row>
        <row r="2064">
          <cell r="D2064" t="str">
            <v>H0492</v>
          </cell>
          <cell r="E2064" t="str">
            <v>OMZA1388</v>
          </cell>
          <cell r="F2064" t="str">
            <v>No</v>
          </cell>
          <cell r="G2064" t="str">
            <v>Ar Raddah As Suwda + AL FATAH (Military Camp) OM_USO_135</v>
          </cell>
          <cell r="H2064" t="str">
            <v>Greenfield</v>
          </cell>
          <cell r="I2064">
            <v>20</v>
          </cell>
          <cell r="J2064" t="str">
            <v>Indoor</v>
          </cell>
          <cell r="K2064">
            <v>23.792794000000001</v>
          </cell>
          <cell r="L2064">
            <v>56.181932000000003</v>
          </cell>
          <cell r="M2064" t="str">
            <v>AD DHAHIRAH</v>
          </cell>
          <cell r="N2064" t="str">
            <v>YANQUL</v>
          </cell>
          <cell r="O2064" t="str">
            <v>Yanqul</v>
          </cell>
        </row>
        <row r="2065">
          <cell r="D2065" t="str">
            <v>H0494</v>
          </cell>
          <cell r="E2065" t="str">
            <v>OMZA2496</v>
          </cell>
          <cell r="F2065" t="str">
            <v>No</v>
          </cell>
          <cell r="G2065" t="str">
            <v xml:space="preserve">Dhahir Exchange </v>
          </cell>
          <cell r="H2065" t="str">
            <v>Greenfield</v>
          </cell>
          <cell r="I2065">
            <v>24</v>
          </cell>
          <cell r="J2065" t="str">
            <v>Indoor</v>
          </cell>
          <cell r="K2065">
            <v>23.620991</v>
          </cell>
          <cell r="L2065">
            <v>56.631025000000001</v>
          </cell>
          <cell r="M2065" t="str">
            <v>AD DHAHIRAH</v>
          </cell>
          <cell r="N2065" t="str">
            <v>YANQUL</v>
          </cell>
          <cell r="O2065" t="str">
            <v>Yanqul</v>
          </cell>
        </row>
        <row r="2066">
          <cell r="D2066" t="str">
            <v>H0413</v>
          </cell>
          <cell r="E2066" t="str">
            <v>OMZA0698</v>
          </cell>
          <cell r="F2066" t="str">
            <v>No</v>
          </cell>
          <cell r="G2066" t="str">
            <v>DHAHIR FAWARES_MICRO</v>
          </cell>
          <cell r="H2066" t="str">
            <v>Greenfield</v>
          </cell>
          <cell r="I2066">
            <v>6</v>
          </cell>
          <cell r="J2066" t="str">
            <v>Outdoor</v>
          </cell>
          <cell r="K2066">
            <v>23.646535</v>
          </cell>
          <cell r="L2066">
            <v>56.647095999999998</v>
          </cell>
          <cell r="M2066" t="str">
            <v>AD DHAHIRAH</v>
          </cell>
          <cell r="N2066" t="str">
            <v>YANQUL</v>
          </cell>
          <cell r="O2066" t="str">
            <v>Yanqul</v>
          </cell>
        </row>
        <row r="2067">
          <cell r="D2067" t="str">
            <v>H0489</v>
          </cell>
          <cell r="E2067" t="str">
            <v>OMZA1047</v>
          </cell>
          <cell r="F2067" t="str">
            <v>No</v>
          </cell>
          <cell r="G2067" t="str">
            <v>HAIL AL BAUD</v>
          </cell>
          <cell r="H2067" t="str">
            <v>Greenfield</v>
          </cell>
          <cell r="I2067">
            <v>20</v>
          </cell>
          <cell r="J2067" t="str">
            <v>Indoor</v>
          </cell>
          <cell r="K2067">
            <v>23.940594000000001</v>
          </cell>
          <cell r="L2067">
            <v>56.337757000000003</v>
          </cell>
          <cell r="M2067" t="str">
            <v>AD DHAHIRAH</v>
          </cell>
          <cell r="N2067" t="str">
            <v>YANQUL</v>
          </cell>
          <cell r="O2067" t="str">
            <v>Hail Al Baud</v>
          </cell>
        </row>
        <row r="2068">
          <cell r="D2068" t="str">
            <v>H0488</v>
          </cell>
          <cell r="E2068" t="str">
            <v>OMZA1389</v>
          </cell>
          <cell r="F2068" t="str">
            <v>No</v>
          </cell>
          <cell r="G2068" t="str">
            <v>HAQALAHO_USO</v>
          </cell>
          <cell r="H2068" t="str">
            <v>Greenfield</v>
          </cell>
          <cell r="I2068">
            <v>25</v>
          </cell>
          <cell r="J2068" t="str">
            <v>Indoor</v>
          </cell>
          <cell r="K2068">
            <v>23.756564999999998</v>
          </cell>
          <cell r="L2068">
            <v>56.325498000000003</v>
          </cell>
          <cell r="M2068" t="str">
            <v>AD DHAHIRAH</v>
          </cell>
          <cell r="N2068" t="str">
            <v>YANQUL</v>
          </cell>
          <cell r="O2068" t="str">
            <v>Yanqul</v>
          </cell>
        </row>
        <row r="2069">
          <cell r="D2069" t="str">
            <v>H0491</v>
          </cell>
          <cell r="E2069" t="str">
            <v>OMZA2853</v>
          </cell>
          <cell r="F2069" t="str">
            <v>No</v>
          </cell>
          <cell r="G2069" t="str">
            <v xml:space="preserve">HAYL AL BAKSAS -USO 134 </v>
          </cell>
          <cell r="H2069" t="str">
            <v>Greenfield</v>
          </cell>
          <cell r="I2069">
            <v>20</v>
          </cell>
          <cell r="J2069" t="str">
            <v>Indoor</v>
          </cell>
          <cell r="K2069">
            <v>23.879286</v>
          </cell>
          <cell r="L2069">
            <v>56.200799000000004</v>
          </cell>
          <cell r="M2069" t="str">
            <v>AD DHAHIRAH</v>
          </cell>
          <cell r="N2069" t="str">
            <v>YANQUL</v>
          </cell>
          <cell r="O2069" t="str">
            <v>Al Huyul</v>
          </cell>
        </row>
        <row r="2070">
          <cell r="D2070" t="str">
            <v>H0430</v>
          </cell>
          <cell r="E2070" t="str">
            <v>OMZA0319</v>
          </cell>
          <cell r="F2070" t="str">
            <v>No</v>
          </cell>
          <cell r="G2070" t="str">
            <v>MAJZI2</v>
          </cell>
          <cell r="H2070" t="str">
            <v>Rooftop</v>
          </cell>
          <cell r="I2070">
            <v>6</v>
          </cell>
          <cell r="J2070" t="str">
            <v>Outdoor</v>
          </cell>
          <cell r="K2070">
            <v>23.536722000000001</v>
          </cell>
          <cell r="L2070">
            <v>56.692354999999999</v>
          </cell>
          <cell r="M2070" t="str">
            <v>AD DHAHIRAH</v>
          </cell>
          <cell r="N2070" t="str">
            <v>IBRI</v>
          </cell>
          <cell r="O2070" t="str">
            <v>Ibri</v>
          </cell>
        </row>
        <row r="2071">
          <cell r="D2071" t="str">
            <v>H0476</v>
          </cell>
          <cell r="E2071" t="str">
            <v>OMZA1770</v>
          </cell>
          <cell r="F2071" t="str">
            <v>No</v>
          </cell>
          <cell r="G2071" t="str">
            <v>Qumairah_Rep2</v>
          </cell>
          <cell r="H2071" t="str">
            <v>Greenfield</v>
          </cell>
          <cell r="I2071">
            <v>30</v>
          </cell>
          <cell r="J2071" t="str">
            <v>Indoor</v>
          </cell>
          <cell r="K2071">
            <v>23.764271999999998</v>
          </cell>
          <cell r="L2071">
            <v>56.192024000000004</v>
          </cell>
          <cell r="M2071" t="str">
            <v>AD DHAHIRAH</v>
          </cell>
          <cell r="N2071" t="str">
            <v>YANQUL</v>
          </cell>
          <cell r="O2071" t="str">
            <v>Al Fath</v>
          </cell>
        </row>
        <row r="2072">
          <cell r="D2072" t="str">
            <v>H0421</v>
          </cell>
          <cell r="E2072" t="str">
            <v>OMZA2854</v>
          </cell>
          <cell r="F2072" t="str">
            <v>No</v>
          </cell>
          <cell r="G2072" t="str">
            <v>QUMAYRA</v>
          </cell>
          <cell r="H2072" t="str">
            <v>Greenfield</v>
          </cell>
          <cell r="I2072">
            <v>30</v>
          </cell>
          <cell r="J2072" t="str">
            <v>Indoor</v>
          </cell>
          <cell r="K2072">
            <v>23.93009</v>
          </cell>
          <cell r="L2072">
            <v>56.199339999999999</v>
          </cell>
          <cell r="M2072" t="str">
            <v>AD DHAHIRAH</v>
          </cell>
          <cell r="N2072" t="str">
            <v>YANQUL</v>
          </cell>
          <cell r="O2072" t="str">
            <v>Qumayra</v>
          </cell>
        </row>
        <row r="2073">
          <cell r="D2073" t="str">
            <v>H0497</v>
          </cell>
          <cell r="E2073" t="str">
            <v>OMZA1048</v>
          </cell>
          <cell r="F2073" t="str">
            <v>No</v>
          </cell>
          <cell r="G2073" t="str">
            <v>RIMI</v>
          </cell>
          <cell r="H2073" t="str">
            <v>Greenfield</v>
          </cell>
          <cell r="I2073">
            <v>30</v>
          </cell>
          <cell r="J2073" t="str">
            <v>Indoor</v>
          </cell>
          <cell r="K2073">
            <v>23.386395</v>
          </cell>
          <cell r="L2073">
            <v>56.958176999999999</v>
          </cell>
          <cell r="M2073" t="str">
            <v>AD DHAHIRAH</v>
          </cell>
          <cell r="N2073" t="str">
            <v>IBRI</v>
          </cell>
          <cell r="O2073" t="str">
            <v>Ibri</v>
          </cell>
        </row>
        <row r="2074">
          <cell r="D2074" t="str">
            <v>H0472</v>
          </cell>
          <cell r="E2074" t="str">
            <v>OMZA0699</v>
          </cell>
          <cell r="F2074" t="str">
            <v>No</v>
          </cell>
          <cell r="G2074" t="str">
            <v>SHAJAA</v>
          </cell>
          <cell r="H2074" t="str">
            <v>Greenfield</v>
          </cell>
          <cell r="I2074">
            <v>30</v>
          </cell>
          <cell r="J2074" t="str">
            <v>Indoor</v>
          </cell>
          <cell r="K2074">
            <v>23.763313</v>
          </cell>
          <cell r="L2074">
            <v>56.449505000000002</v>
          </cell>
          <cell r="M2074" t="str">
            <v>AD DHAHIRAH</v>
          </cell>
          <cell r="N2074" t="str">
            <v>YANQUL</v>
          </cell>
          <cell r="O2074" t="str">
            <v>Yanqul</v>
          </cell>
        </row>
        <row r="2075">
          <cell r="D2075" t="str">
            <v>H0417</v>
          </cell>
          <cell r="E2075" t="str">
            <v>OMZA0700</v>
          </cell>
          <cell r="F2075" t="str">
            <v>No</v>
          </cell>
          <cell r="G2075" t="str">
            <v>W_ALFATH</v>
          </cell>
          <cell r="H2075" t="str">
            <v>Greenfield</v>
          </cell>
          <cell r="I2075">
            <v>50</v>
          </cell>
          <cell r="J2075" t="str">
            <v>Indoor</v>
          </cell>
          <cell r="K2075">
            <v>23.739021999999999</v>
          </cell>
          <cell r="L2075">
            <v>56.233486999999997</v>
          </cell>
          <cell r="M2075" t="str">
            <v>AD DHAHIRAH</v>
          </cell>
          <cell r="N2075" t="str">
            <v>YANQUL</v>
          </cell>
          <cell r="O2075" t="str">
            <v>Yanqul</v>
          </cell>
        </row>
        <row r="2076">
          <cell r="D2076" t="str">
            <v>H0495</v>
          </cell>
          <cell r="E2076" t="str">
            <v>OMZA1390</v>
          </cell>
          <cell r="F2076" t="str">
            <v>No</v>
          </cell>
          <cell r="G2076" t="str">
            <v xml:space="preserve">Wadi Al Fath_AR </v>
          </cell>
          <cell r="H2076" t="str">
            <v>Greenfield</v>
          </cell>
          <cell r="I2076">
            <v>30</v>
          </cell>
          <cell r="J2076" t="str">
            <v>Indoor</v>
          </cell>
          <cell r="K2076">
            <v>23.663481999999998</v>
          </cell>
          <cell r="L2076">
            <v>56.303010999999998</v>
          </cell>
          <cell r="M2076" t="str">
            <v>AD DHAHIRAH</v>
          </cell>
          <cell r="N2076" t="str">
            <v>YANQUL</v>
          </cell>
          <cell r="O2076" t="str">
            <v>Wadi Al Fath</v>
          </cell>
        </row>
        <row r="2077">
          <cell r="D2077" t="str">
            <v>H0506</v>
          </cell>
          <cell r="E2077" t="str">
            <v>OMZA2855</v>
          </cell>
          <cell r="F2077" t="str">
            <v>No</v>
          </cell>
          <cell r="G2077" t="str">
            <v>WADI NAJID</v>
          </cell>
          <cell r="H2077" t="str">
            <v>Greenfield</v>
          </cell>
          <cell r="I2077">
            <v>20</v>
          </cell>
          <cell r="J2077" t="str">
            <v>Outdoor</v>
          </cell>
          <cell r="K2077">
            <v>23.693261</v>
          </cell>
          <cell r="L2077">
            <v>56.623849999999997</v>
          </cell>
          <cell r="M2077" t="str">
            <v>AD DHAHIRAH</v>
          </cell>
          <cell r="N2077" t="str">
            <v>YANQUL</v>
          </cell>
          <cell r="O2077" t="str">
            <v>Yanqul</v>
          </cell>
        </row>
        <row r="2078">
          <cell r="D2078" t="str">
            <v>K0450</v>
          </cell>
          <cell r="E2078" t="str">
            <v>OMDA1771</v>
          </cell>
          <cell r="F2078" t="str">
            <v>No</v>
          </cell>
          <cell r="G2078" t="str">
            <v>031142_LD21</v>
          </cell>
          <cell r="H2078" t="str">
            <v>Greenfield</v>
          </cell>
          <cell r="I2078">
            <v>70</v>
          </cell>
          <cell r="J2078" t="str">
            <v>Indoor</v>
          </cell>
          <cell r="K2078">
            <v>21.714395</v>
          </cell>
          <cell r="L2078">
            <v>57.307755999999998</v>
          </cell>
          <cell r="M2078" t="str">
            <v>DAKHLIYAH</v>
          </cell>
          <cell r="N2078" t="str">
            <v>ADAM</v>
          </cell>
          <cell r="O2078" t="str">
            <v>Adam</v>
          </cell>
        </row>
        <row r="2079">
          <cell r="D2079" t="str">
            <v>K0449</v>
          </cell>
          <cell r="E2079" t="str">
            <v>OMDA1049</v>
          </cell>
          <cell r="F2079" t="str">
            <v>No</v>
          </cell>
          <cell r="G2079" t="str">
            <v>031266_SALALAH_RD-1</v>
          </cell>
          <cell r="H2079" t="str">
            <v>Greenfield</v>
          </cell>
          <cell r="I2079">
            <v>45</v>
          </cell>
          <cell r="J2079" t="str">
            <v>Indoor</v>
          </cell>
          <cell r="K2079">
            <v>22.142939999999999</v>
          </cell>
          <cell r="L2079">
            <v>57.52516</v>
          </cell>
          <cell r="M2079" t="str">
            <v>DAKHLIYAH</v>
          </cell>
          <cell r="N2079" t="str">
            <v>ADAM</v>
          </cell>
          <cell r="O2079" t="str">
            <v>Adam</v>
          </cell>
        </row>
        <row r="2080">
          <cell r="D2080" t="str">
            <v>K0055</v>
          </cell>
          <cell r="E2080" t="str">
            <v>OMDA2141</v>
          </cell>
          <cell r="F2080" t="str">
            <v>No</v>
          </cell>
          <cell r="G2080" t="str">
            <v>430543_AL_SAMTI_U900</v>
          </cell>
          <cell r="H2080" t="str">
            <v>Greenfield</v>
          </cell>
          <cell r="I2080">
            <v>35</v>
          </cell>
          <cell r="J2080" t="str">
            <v>Indoor</v>
          </cell>
          <cell r="K2080">
            <v>22.411840000000002</v>
          </cell>
          <cell r="L2080">
            <v>57.415759999999999</v>
          </cell>
          <cell r="M2080" t="str">
            <v>DAKHLIYAH</v>
          </cell>
          <cell r="N2080" t="str">
            <v>ADAM</v>
          </cell>
          <cell r="O2080" t="str">
            <v>Adam</v>
          </cell>
        </row>
        <row r="2081">
          <cell r="D2081" t="str">
            <v>K0036</v>
          </cell>
          <cell r="E2081" t="str">
            <v>OMDA0320</v>
          </cell>
          <cell r="F2081" t="str">
            <v>No</v>
          </cell>
          <cell r="G2081" t="str">
            <v>431173_BTHEYLAH</v>
          </cell>
          <cell r="H2081" t="str">
            <v>Greenfield</v>
          </cell>
          <cell r="I2081">
            <v>40</v>
          </cell>
          <cell r="J2081" t="str">
            <v>Indoor</v>
          </cell>
          <cell r="K2081">
            <v>21.445304</v>
          </cell>
          <cell r="L2081">
            <v>57.156385999999998</v>
          </cell>
          <cell r="M2081" t="str">
            <v>DAKHLIYAH</v>
          </cell>
          <cell r="N2081" t="str">
            <v>ADAM</v>
          </cell>
          <cell r="O2081" t="str">
            <v>Adam</v>
          </cell>
        </row>
        <row r="2082">
          <cell r="D2082" t="str">
            <v>K0039</v>
          </cell>
          <cell r="E2082" t="str">
            <v>OMDA2856</v>
          </cell>
          <cell r="F2082" t="str">
            <v>No</v>
          </cell>
          <cell r="G2082" t="str">
            <v>431183_BURHAN</v>
          </cell>
          <cell r="H2082" t="str">
            <v>Greenfield</v>
          </cell>
          <cell r="I2082">
            <v>40</v>
          </cell>
          <cell r="J2082" t="str">
            <v>Indoor</v>
          </cell>
          <cell r="K2082">
            <v>21.862716670000001</v>
          </cell>
          <cell r="L2082">
            <v>57.131533330000003</v>
          </cell>
          <cell r="M2082" t="str">
            <v>DAKHLIYAH</v>
          </cell>
          <cell r="N2082" t="str">
            <v>ADAM</v>
          </cell>
          <cell r="O2082" t="str">
            <v>Adam</v>
          </cell>
        </row>
        <row r="2083">
          <cell r="D2083" t="str">
            <v>K0075</v>
          </cell>
          <cell r="E2083" t="str">
            <v>OMDA2857</v>
          </cell>
          <cell r="F2083" t="str">
            <v>No</v>
          </cell>
          <cell r="G2083" t="str">
            <v>431303_RASAL_JABAL</v>
          </cell>
          <cell r="H2083" t="str">
            <v>Greenfield</v>
          </cell>
          <cell r="I2083">
            <v>35</v>
          </cell>
          <cell r="J2083" t="str">
            <v>Indoor</v>
          </cell>
          <cell r="K2083">
            <v>22.426200000000001</v>
          </cell>
          <cell r="L2083">
            <v>57.2211</v>
          </cell>
          <cell r="M2083" t="str">
            <v>DAKHLIYAH</v>
          </cell>
          <cell r="N2083" t="str">
            <v>ADAM</v>
          </cell>
          <cell r="O2083" t="str">
            <v>Adam</v>
          </cell>
        </row>
        <row r="2084">
          <cell r="D2084" t="str">
            <v>K0047</v>
          </cell>
          <cell r="E2084" t="str">
            <v>OMDA1050</v>
          </cell>
          <cell r="F2084" t="str">
            <v>No</v>
          </cell>
          <cell r="G2084" t="str">
            <v>431403_ADAM_RD</v>
          </cell>
          <cell r="H2084" t="str">
            <v>Greenfield</v>
          </cell>
          <cell r="I2084">
            <v>30</v>
          </cell>
          <cell r="J2084" t="str">
            <v>Indoor</v>
          </cell>
          <cell r="K2084">
            <v>22.42362</v>
          </cell>
          <cell r="L2084">
            <v>57.34451</v>
          </cell>
          <cell r="M2084" t="str">
            <v>DAKHLIYAH</v>
          </cell>
          <cell r="N2084" t="str">
            <v>ADAM</v>
          </cell>
          <cell r="O2084" t="str">
            <v>Adam</v>
          </cell>
        </row>
        <row r="2085">
          <cell r="D2085" t="str">
            <v>K0038</v>
          </cell>
          <cell r="E2085" t="str">
            <v>OMDA2142</v>
          </cell>
          <cell r="F2085" t="str">
            <v>No</v>
          </cell>
          <cell r="G2085" t="str">
            <v>431483_SAIH_NUHAIDA</v>
          </cell>
          <cell r="H2085" t="str">
            <v>Greenfield</v>
          </cell>
          <cell r="I2085">
            <v>50</v>
          </cell>
          <cell r="J2085" t="str">
            <v>Indoor</v>
          </cell>
          <cell r="K2085">
            <v>21.461539999999999</v>
          </cell>
          <cell r="L2085">
            <v>56.9666</v>
          </cell>
          <cell r="M2085" t="str">
            <v>DAKHLIYAH</v>
          </cell>
          <cell r="N2085" t="str">
            <v>ADAM</v>
          </cell>
          <cell r="O2085" t="str">
            <v xml:space="preserve">Saih A' Nihaydah </v>
          </cell>
        </row>
        <row r="2086">
          <cell r="D2086" t="str">
            <v>K0073</v>
          </cell>
          <cell r="E2086" t="str">
            <v>OMDA2858</v>
          </cell>
          <cell r="F2086" t="str">
            <v>No</v>
          </cell>
          <cell r="G2086" t="str">
            <v>434943_SAADAH</v>
          </cell>
          <cell r="H2086" t="str">
            <v>Greenfield</v>
          </cell>
          <cell r="I2086">
            <v>70</v>
          </cell>
          <cell r="J2086" t="str">
            <v>Indoor</v>
          </cell>
          <cell r="K2086">
            <v>22.295850000000002</v>
          </cell>
          <cell r="L2086">
            <v>57.08963</v>
          </cell>
          <cell r="M2086" t="str">
            <v>DAKHLIYAH</v>
          </cell>
          <cell r="N2086" t="str">
            <v>ADAM</v>
          </cell>
          <cell r="O2086" t="str">
            <v>Adam</v>
          </cell>
        </row>
        <row r="2087">
          <cell r="D2087" t="str">
            <v>K0061</v>
          </cell>
          <cell r="E2087" t="str">
            <v>OMDA1051</v>
          </cell>
          <cell r="F2087" t="str">
            <v>No</v>
          </cell>
          <cell r="G2087" t="str">
            <v>434953_MEETAN</v>
          </cell>
          <cell r="H2087" t="str">
            <v>Greenfield</v>
          </cell>
          <cell r="I2087">
            <v>45</v>
          </cell>
          <cell r="J2087" t="str">
            <v>Indoor</v>
          </cell>
          <cell r="K2087">
            <v>22.602305560000001</v>
          </cell>
          <cell r="L2087">
            <v>57.547249999999998</v>
          </cell>
          <cell r="M2087" t="str">
            <v>DAKHLIYAH</v>
          </cell>
          <cell r="N2087" t="str">
            <v>ADAM</v>
          </cell>
          <cell r="O2087" t="str">
            <v>Adam</v>
          </cell>
        </row>
        <row r="2088">
          <cell r="D2088" t="str">
            <v>K0051</v>
          </cell>
          <cell r="E2088" t="str">
            <v>OMDA2497</v>
          </cell>
          <cell r="F2088" t="str">
            <v>No</v>
          </cell>
          <cell r="G2088" t="str">
            <v>438673_ADAM_PETROL_PUMP_BP</v>
          </cell>
          <cell r="H2088" t="str">
            <v>Greenfield</v>
          </cell>
          <cell r="I2088">
            <v>30</v>
          </cell>
          <cell r="J2088" t="str">
            <v>Indoor</v>
          </cell>
          <cell r="K2088">
            <v>22.375150000000001</v>
          </cell>
          <cell r="L2088">
            <v>57.511760000000002</v>
          </cell>
          <cell r="M2088" t="str">
            <v>DAKHLIYAH</v>
          </cell>
          <cell r="N2088" t="str">
            <v>ADAM</v>
          </cell>
          <cell r="O2088" t="str">
            <v>Adam</v>
          </cell>
        </row>
        <row r="2089">
          <cell r="D2089" t="str">
            <v>K0049</v>
          </cell>
          <cell r="E2089" t="str">
            <v>OMDA1772</v>
          </cell>
          <cell r="F2089" t="str">
            <v>No</v>
          </cell>
          <cell r="G2089" t="str">
            <v>439723_AL_HAJER_ADAM</v>
          </cell>
          <cell r="H2089" t="str">
            <v>Greenfield</v>
          </cell>
          <cell r="I2089">
            <v>30</v>
          </cell>
          <cell r="J2089" t="str">
            <v>Indoor</v>
          </cell>
          <cell r="K2089">
            <v>22.283280000000001</v>
          </cell>
          <cell r="L2089">
            <v>57.573230000000002</v>
          </cell>
          <cell r="M2089" t="str">
            <v>DAKHLIYAH</v>
          </cell>
          <cell r="N2089" t="str">
            <v>ADAM</v>
          </cell>
          <cell r="O2089" t="str">
            <v>Adam</v>
          </cell>
        </row>
        <row r="2090">
          <cell r="D2090" t="str">
            <v>K0048</v>
          </cell>
          <cell r="E2090" t="str">
            <v>OMDA2498</v>
          </cell>
          <cell r="F2090" t="str">
            <v>No</v>
          </cell>
          <cell r="G2090" t="str">
            <v>441193_REHAB</v>
          </cell>
          <cell r="H2090" t="str">
            <v>Greenfield</v>
          </cell>
          <cell r="I2090">
            <v>40</v>
          </cell>
          <cell r="J2090" t="str">
            <v>Indoor</v>
          </cell>
          <cell r="K2090">
            <v>22.280576</v>
          </cell>
          <cell r="L2090">
            <v>57.656291000000003</v>
          </cell>
          <cell r="M2090" t="str">
            <v>DAKHLIYAH</v>
          </cell>
          <cell r="N2090" t="str">
            <v>ADAM</v>
          </cell>
          <cell r="O2090" t="str">
            <v>Adam</v>
          </cell>
        </row>
        <row r="2091">
          <cell r="D2091" t="str">
            <v>K0035</v>
          </cell>
          <cell r="E2091" t="str">
            <v>OMDA2499</v>
          </cell>
          <cell r="F2091" t="str">
            <v>No</v>
          </cell>
          <cell r="G2091" t="str">
            <v>441203_LD20</v>
          </cell>
          <cell r="H2091" t="str">
            <v>Greenfield</v>
          </cell>
          <cell r="I2091">
            <v>75.5</v>
          </cell>
          <cell r="J2091" t="str">
            <v>Indoor</v>
          </cell>
          <cell r="K2091">
            <v>21.388333329999998</v>
          </cell>
          <cell r="L2091">
            <v>57.263366670000003</v>
          </cell>
          <cell r="M2091" t="str">
            <v>DAKHLIYAH</v>
          </cell>
          <cell r="N2091" t="str">
            <v>ADAM</v>
          </cell>
          <cell r="O2091" t="str">
            <v>Adam</v>
          </cell>
        </row>
        <row r="2092">
          <cell r="D2092" t="str">
            <v>K0045</v>
          </cell>
          <cell r="E2092" t="str">
            <v>OMDA1773</v>
          </cell>
          <cell r="F2092" t="str">
            <v>No</v>
          </cell>
          <cell r="G2092" t="str">
            <v>441953_HABIBA</v>
          </cell>
          <cell r="H2092" t="str">
            <v>Greenfield</v>
          </cell>
          <cell r="I2092">
            <v>50</v>
          </cell>
          <cell r="J2092" t="str">
            <v>Indoor</v>
          </cell>
          <cell r="K2092">
            <v>22.17943</v>
          </cell>
          <cell r="L2092">
            <v>57.228628</v>
          </cell>
          <cell r="M2092" t="str">
            <v>DAKHLIYAH</v>
          </cell>
          <cell r="N2092" t="str">
            <v>ADAM</v>
          </cell>
          <cell r="O2092" t="str">
            <v>Adam</v>
          </cell>
        </row>
        <row r="2093">
          <cell r="D2093" t="str">
            <v>K0044</v>
          </cell>
          <cell r="E2093" t="str">
            <v>OMDA2859</v>
          </cell>
          <cell r="F2093" t="str">
            <v>No</v>
          </cell>
          <cell r="G2093" t="str">
            <v>442163_VW_TEST_CENTER</v>
          </cell>
          <cell r="H2093" t="str">
            <v>Greenfield</v>
          </cell>
          <cell r="I2093">
            <v>30</v>
          </cell>
          <cell r="J2093" t="str">
            <v>Indoor</v>
          </cell>
          <cell r="K2093">
            <v>22.165839999999999</v>
          </cell>
          <cell r="L2093">
            <v>57.443710000000003</v>
          </cell>
          <cell r="M2093" t="str">
            <v>DAKHLIYAH</v>
          </cell>
          <cell r="N2093" t="str">
            <v>ADAM</v>
          </cell>
          <cell r="O2093" t="str">
            <v>Adam</v>
          </cell>
        </row>
        <row r="2094">
          <cell r="D2094" t="str">
            <v>K0054</v>
          </cell>
          <cell r="E2094" t="str">
            <v>OMDA2143</v>
          </cell>
          <cell r="F2094" t="str">
            <v>No</v>
          </cell>
          <cell r="G2094" t="str">
            <v>444283_SINAW_ADAM_RD2</v>
          </cell>
          <cell r="H2094" t="str">
            <v>Greenfield</v>
          </cell>
          <cell r="I2094">
            <v>50</v>
          </cell>
          <cell r="J2094" t="str">
            <v>Indoor</v>
          </cell>
          <cell r="K2094">
            <v>22.396619999999999</v>
          </cell>
          <cell r="L2094">
            <v>57.702039999999997</v>
          </cell>
          <cell r="M2094" t="str">
            <v>DAKHLIYAH</v>
          </cell>
          <cell r="N2094" t="str">
            <v>ADAM</v>
          </cell>
          <cell r="O2094" t="str">
            <v>Adam</v>
          </cell>
        </row>
        <row r="2095">
          <cell r="D2095" t="str">
            <v>K0404</v>
          </cell>
          <cell r="E2095" t="str">
            <v>OMDA2500</v>
          </cell>
          <cell r="F2095" t="str">
            <v>No</v>
          </cell>
          <cell r="G2095" t="str">
            <v>444953_ADAM1</v>
          </cell>
          <cell r="H2095" t="str">
            <v>Greenfield</v>
          </cell>
          <cell r="I2095">
            <v>70</v>
          </cell>
          <cell r="J2095" t="str">
            <v>Indoor</v>
          </cell>
          <cell r="K2095">
            <v>22.385643999999999</v>
          </cell>
          <cell r="L2095">
            <v>57.504382</v>
          </cell>
          <cell r="M2095" t="str">
            <v>DAKHLIYAH</v>
          </cell>
          <cell r="N2095" t="str">
            <v>ADAM</v>
          </cell>
          <cell r="O2095" t="str">
            <v>Adam</v>
          </cell>
        </row>
        <row r="2096">
          <cell r="D2096" t="str">
            <v>K0402</v>
          </cell>
          <cell r="E2096" t="str">
            <v>OMDA2144</v>
          </cell>
          <cell r="F2096" t="str">
            <v>No</v>
          </cell>
          <cell r="G2096" t="str">
            <v>445183_LD22</v>
          </cell>
          <cell r="H2096" t="str">
            <v>Greenfield</v>
          </cell>
          <cell r="I2096">
            <v>65.2</v>
          </cell>
          <cell r="J2096" t="str">
            <v>Indoor</v>
          </cell>
          <cell r="K2096">
            <v>21.99024</v>
          </cell>
          <cell r="L2096">
            <v>57.476880000000001</v>
          </cell>
          <cell r="M2096" t="str">
            <v>DAKHLIYAH</v>
          </cell>
          <cell r="N2096" t="str">
            <v>ADAM</v>
          </cell>
          <cell r="O2096" t="str">
            <v>Adam</v>
          </cell>
        </row>
        <row r="2097">
          <cell r="D2097" t="str">
            <v>K0059</v>
          </cell>
          <cell r="E2097" t="str">
            <v>OMDA0321</v>
          </cell>
          <cell r="F2097" t="str">
            <v>No</v>
          </cell>
          <cell r="G2097" t="str">
            <v>446233_BASHAYER</v>
          </cell>
          <cell r="H2097" t="str">
            <v>Greenfield</v>
          </cell>
          <cell r="I2097">
            <v>30</v>
          </cell>
          <cell r="J2097" t="str">
            <v>Indoor</v>
          </cell>
          <cell r="K2097">
            <v>22.524736999999998</v>
          </cell>
          <cell r="L2097">
            <v>57.584167999999998</v>
          </cell>
          <cell r="M2097" t="str">
            <v>DAKHLIYAH</v>
          </cell>
          <cell r="N2097" t="str">
            <v>ADAM</v>
          </cell>
          <cell r="O2097" t="str">
            <v>Adam</v>
          </cell>
        </row>
        <row r="2098">
          <cell r="D2098" t="str">
            <v>K0052</v>
          </cell>
          <cell r="E2098" t="str">
            <v>OMDA1391</v>
          </cell>
          <cell r="F2098" t="str">
            <v>No</v>
          </cell>
          <cell r="G2098" t="str">
            <v>446333_ADAM3</v>
          </cell>
          <cell r="H2098" t="str">
            <v>Greenfield</v>
          </cell>
          <cell r="I2098">
            <v>35</v>
          </cell>
          <cell r="J2098" t="str">
            <v>Indoor</v>
          </cell>
          <cell r="K2098">
            <v>22.375430000000001</v>
          </cell>
          <cell r="L2098">
            <v>57.534880000000001</v>
          </cell>
          <cell r="M2098" t="str">
            <v>DAKHLIYAH</v>
          </cell>
          <cell r="N2098" t="str">
            <v>ADAM</v>
          </cell>
          <cell r="O2098" t="str">
            <v>Adam</v>
          </cell>
        </row>
        <row r="2099">
          <cell r="D2099" t="str">
            <v>K0053</v>
          </cell>
          <cell r="E2099" t="str">
            <v>OMDA1053</v>
          </cell>
          <cell r="F2099" t="str">
            <v>No</v>
          </cell>
          <cell r="G2099" t="str">
            <v>446443_ADAM2</v>
          </cell>
          <cell r="H2099" t="str">
            <v>Rooftop</v>
          </cell>
          <cell r="I2099">
            <v>6</v>
          </cell>
          <cell r="J2099" t="str">
            <v>Indoor</v>
          </cell>
          <cell r="K2099">
            <v>22.388000000000002</v>
          </cell>
          <cell r="L2099">
            <v>57.52514</v>
          </cell>
          <cell r="M2099" t="str">
            <v>DAKHLIYAH</v>
          </cell>
          <cell r="N2099" t="str">
            <v>ADAM</v>
          </cell>
          <cell r="O2099" t="str">
            <v>Adam</v>
          </cell>
        </row>
        <row r="2100">
          <cell r="D2100" t="str">
            <v>K0046</v>
          </cell>
          <cell r="E2100" t="str">
            <v>OMDA1054</v>
          </cell>
          <cell r="F2100" t="str">
            <v>No</v>
          </cell>
          <cell r="G2100" t="str">
            <v>446463_HADITHA1</v>
          </cell>
          <cell r="H2100" t="str">
            <v>Greenfield</v>
          </cell>
          <cell r="I2100">
            <v>50</v>
          </cell>
          <cell r="J2100" t="str">
            <v>Indoor</v>
          </cell>
          <cell r="K2100">
            <v>22.24945</v>
          </cell>
          <cell r="L2100">
            <v>57.58755</v>
          </cell>
          <cell r="M2100" t="str">
            <v>DAKHLIYAH</v>
          </cell>
          <cell r="N2100" t="str">
            <v>ADAM</v>
          </cell>
          <cell r="O2100" t="str">
            <v>Adam</v>
          </cell>
        </row>
        <row r="2101">
          <cell r="D2101" t="str">
            <v>K0056</v>
          </cell>
          <cell r="E2101" t="str">
            <v>OMDA1392</v>
          </cell>
          <cell r="F2101" t="str">
            <v>No</v>
          </cell>
          <cell r="G2101" t="str">
            <v>446493_SANAA</v>
          </cell>
          <cell r="H2101" t="str">
            <v>Greenfield</v>
          </cell>
          <cell r="I2101">
            <v>40</v>
          </cell>
          <cell r="J2101" t="str">
            <v>Indoor</v>
          </cell>
          <cell r="K2101">
            <v>22.456440000000001</v>
          </cell>
          <cell r="L2101">
            <v>57.495938000000002</v>
          </cell>
          <cell r="M2101" t="str">
            <v>DAKHLIYAH</v>
          </cell>
          <cell r="N2101" t="str">
            <v>ADAM</v>
          </cell>
          <cell r="O2101" t="str">
            <v>Adam</v>
          </cell>
        </row>
        <row r="2102">
          <cell r="D2102" t="str">
            <v>K0040</v>
          </cell>
          <cell r="E2102" t="str">
            <v>OMDA1055</v>
          </cell>
          <cell r="F2102" t="str">
            <v>No</v>
          </cell>
          <cell r="G2102" t="str">
            <v>446513_AL_ZAHYAH</v>
          </cell>
          <cell r="H2102" t="str">
            <v>Greenfield</v>
          </cell>
          <cell r="I2102">
            <v>20</v>
          </cell>
          <cell r="J2102" t="str">
            <v>Indoor</v>
          </cell>
          <cell r="K2102">
            <v>22.026527999999999</v>
          </cell>
          <cell r="L2102">
            <v>57.349417000000003</v>
          </cell>
          <cell r="M2102" t="str">
            <v>DAKHLIYAH</v>
          </cell>
          <cell r="N2102" t="str">
            <v>ADAM</v>
          </cell>
          <cell r="O2102" t="str">
            <v>Adam</v>
          </cell>
        </row>
        <row r="2103">
          <cell r="D2103" t="str">
            <v>K0060</v>
          </cell>
          <cell r="E2103" t="str">
            <v>OMDA3009</v>
          </cell>
          <cell r="F2103" t="str">
            <v>No</v>
          </cell>
          <cell r="G2103" t="str">
            <v>446673_ADAM_AIRPORT2</v>
          </cell>
          <cell r="H2103" t="str">
            <v>Greenfield</v>
          </cell>
          <cell r="I2103">
            <v>30</v>
          </cell>
          <cell r="J2103" t="str">
            <v>Indoor</v>
          </cell>
          <cell r="K2103" t="str">
            <v>22.5086484</v>
          </cell>
          <cell r="L2103" t="str">
            <v>57.4018547</v>
          </cell>
          <cell r="M2103" t="str">
            <v>DAKHLIYAH</v>
          </cell>
          <cell r="N2103" t="str">
            <v>ADAM</v>
          </cell>
          <cell r="O2103" t="str">
            <v>Adam</v>
          </cell>
        </row>
        <row r="2104">
          <cell r="D2104" t="str">
            <v>K0005</v>
          </cell>
          <cell r="E2104" t="str">
            <v>OMDA1056</v>
          </cell>
          <cell r="F2104" t="str">
            <v>Yes</v>
          </cell>
          <cell r="G2104" t="str">
            <v>452353_ADAM_EXCH</v>
          </cell>
          <cell r="H2104" t="str">
            <v>Greenfield</v>
          </cell>
          <cell r="I2104">
            <v>24</v>
          </cell>
          <cell r="J2104" t="str">
            <v>Indoor</v>
          </cell>
          <cell r="K2104">
            <v>22.397839999999999</v>
          </cell>
          <cell r="L2104">
            <v>57.514360000000003</v>
          </cell>
          <cell r="M2104" t="str">
            <v>DAKHLIYAH</v>
          </cell>
          <cell r="N2104" t="str">
            <v>ADAM</v>
          </cell>
          <cell r="O2104" t="str">
            <v>Adam</v>
          </cell>
        </row>
        <row r="2105">
          <cell r="D2105" t="str">
            <v>K0463</v>
          </cell>
          <cell r="E2105" t="str">
            <v>OMDA2860</v>
          </cell>
          <cell r="F2105" t="str">
            <v>No</v>
          </cell>
          <cell r="G2105" t="str">
            <v>ADAM IND</v>
          </cell>
          <cell r="H2105" t="str">
            <v>Rooftop</v>
          </cell>
          <cell r="I2105">
            <v>6</v>
          </cell>
          <cell r="J2105" t="str">
            <v>Indoor</v>
          </cell>
          <cell r="K2105">
            <v>22.382750999999999</v>
          </cell>
          <cell r="L2105">
            <v>57.556607</v>
          </cell>
          <cell r="M2105" t="str">
            <v>DAKHLIYAH</v>
          </cell>
          <cell r="N2105" t="str">
            <v>ADAM</v>
          </cell>
          <cell r="O2105" t="str">
            <v>Adam</v>
          </cell>
        </row>
        <row r="2106">
          <cell r="D2106" t="str">
            <v>K0058</v>
          </cell>
          <cell r="E2106" t="str">
            <v>OMDA2956</v>
          </cell>
          <cell r="F2106" t="str">
            <v>No</v>
          </cell>
          <cell r="G2106" t="str">
            <v>ADAM_AIRPORT_3G</v>
          </cell>
          <cell r="H2106" t="str">
            <v>Greenfield</v>
          </cell>
          <cell r="I2106">
            <v>20</v>
          </cell>
          <cell r="J2106" t="str">
            <v>Indoor</v>
          </cell>
          <cell r="K2106" t="str">
            <v>22.5032456</v>
          </cell>
          <cell r="L2106" t="str">
            <v>57.4104752</v>
          </cell>
          <cell r="M2106" t="str">
            <v>DAKHLIYAH</v>
          </cell>
          <cell r="N2106" t="str">
            <v>ADAM</v>
          </cell>
          <cell r="O2106" t="str">
            <v>Adam</v>
          </cell>
        </row>
        <row r="2107">
          <cell r="D2107" t="str">
            <v>K0489</v>
          </cell>
          <cell r="E2107" t="str">
            <v>OMDA1774</v>
          </cell>
          <cell r="F2107" t="str">
            <v>No</v>
          </cell>
          <cell r="G2107" t="str">
            <v>ADAM_CENTER</v>
          </cell>
          <cell r="H2107" t="str">
            <v>Greenfield</v>
          </cell>
          <cell r="I2107">
            <v>40</v>
          </cell>
          <cell r="J2107" t="str">
            <v>Indoor</v>
          </cell>
          <cell r="K2107">
            <v>22.383330000000001</v>
          </cell>
          <cell r="L2107">
            <v>57.531669999999998</v>
          </cell>
          <cell r="M2107" t="str">
            <v>DAKHLIYAH</v>
          </cell>
          <cell r="N2107" t="str">
            <v>ADAM</v>
          </cell>
          <cell r="O2107" t="str">
            <v>Adam</v>
          </cell>
        </row>
        <row r="2108">
          <cell r="D2108" t="str">
            <v>K0488</v>
          </cell>
          <cell r="E2108" t="str">
            <v>OMDA1775</v>
          </cell>
          <cell r="F2108" t="str">
            <v>No</v>
          </cell>
          <cell r="G2108" t="str">
            <v>ADAM_ENT</v>
          </cell>
          <cell r="H2108" t="str">
            <v>Greenfield</v>
          </cell>
          <cell r="I2108">
            <v>30</v>
          </cell>
          <cell r="J2108" t="str">
            <v>Indoor</v>
          </cell>
          <cell r="K2108">
            <v>22.409241999999999</v>
          </cell>
          <cell r="L2108">
            <v>57.509492000000002</v>
          </cell>
          <cell r="M2108" t="str">
            <v>DAKHLIYAH</v>
          </cell>
          <cell r="N2108" t="str">
            <v>ADAM</v>
          </cell>
          <cell r="O2108" t="str">
            <v>Adam</v>
          </cell>
        </row>
        <row r="2109">
          <cell r="D2109" t="str">
            <v>K0457</v>
          </cell>
          <cell r="E2109" t="str">
            <v>OMDA1777</v>
          </cell>
          <cell r="F2109" t="str">
            <v>No</v>
          </cell>
          <cell r="G2109" t="str">
            <v>MINISTER_FM_3G</v>
          </cell>
          <cell r="H2109" t="str">
            <v>Rooftop</v>
          </cell>
          <cell r="I2109">
            <v>3</v>
          </cell>
          <cell r="J2109" t="str">
            <v>Outdoor</v>
          </cell>
          <cell r="K2109">
            <v>22.493749999999999</v>
          </cell>
          <cell r="L2109">
            <v>57.5503</v>
          </cell>
          <cell r="M2109" t="str">
            <v>DAKHLIYAH</v>
          </cell>
          <cell r="N2109" t="str">
            <v>ADAM</v>
          </cell>
          <cell r="O2109" t="str">
            <v>Adam</v>
          </cell>
        </row>
        <row r="2110">
          <cell r="D2110" t="str">
            <v>K0424</v>
          </cell>
          <cell r="E2110" t="str">
            <v>OMDA2502</v>
          </cell>
          <cell r="F2110" t="str">
            <v>No</v>
          </cell>
          <cell r="G2110" t="str">
            <v>SALALAH_RD_2</v>
          </cell>
          <cell r="H2110" t="str">
            <v>Greenfield</v>
          </cell>
          <cell r="I2110">
            <v>45</v>
          </cell>
          <cell r="J2110" t="str">
            <v>Indoor</v>
          </cell>
          <cell r="K2110">
            <v>21.54307</v>
          </cell>
          <cell r="L2110">
            <v>57.288739999999997</v>
          </cell>
          <cell r="M2110" t="str">
            <v>DAKHLIYAH</v>
          </cell>
          <cell r="N2110" t="str">
            <v>ADAM</v>
          </cell>
          <cell r="O2110" t="str">
            <v>Adam</v>
          </cell>
        </row>
        <row r="2111">
          <cell r="D2111" t="str">
            <v>Q0176</v>
          </cell>
          <cell r="E2111" t="str">
            <v>OMSN1778</v>
          </cell>
          <cell r="F2111" t="str">
            <v>Yes</v>
          </cell>
          <cell r="G2111" t="str">
            <v>430043_ALYA</v>
          </cell>
          <cell r="H2111" t="str">
            <v>Greenfield</v>
          </cell>
          <cell r="I2111">
            <v>45</v>
          </cell>
          <cell r="J2111" t="str">
            <v>Indoor</v>
          </cell>
          <cell r="K2111">
            <v>22.922270000000001</v>
          </cell>
          <cell r="L2111">
            <v>58.048310000000001</v>
          </cell>
          <cell r="M2111" t="str">
            <v>ASH SHARQIYAH NORTH</v>
          </cell>
          <cell r="N2111" t="str">
            <v>AL MUDAYBI</v>
          </cell>
          <cell r="O2111" t="str">
            <v>Jarda</v>
          </cell>
        </row>
        <row r="2112">
          <cell r="D2112" t="str">
            <v>Q0064</v>
          </cell>
          <cell r="E2112" t="str">
            <v>OMSN2503</v>
          </cell>
          <cell r="F2112" t="str">
            <v>No</v>
          </cell>
          <cell r="G2112" t="str">
            <v>530373_GHARYAN</v>
          </cell>
          <cell r="H2112" t="str">
            <v>Greenfield</v>
          </cell>
          <cell r="I2112">
            <v>30</v>
          </cell>
          <cell r="J2112" t="str">
            <v>Indoor</v>
          </cell>
          <cell r="K2112">
            <v>22.886479000000001</v>
          </cell>
          <cell r="L2112">
            <v>58.012990000000002</v>
          </cell>
          <cell r="M2112" t="str">
            <v>ASH SHARQIYAH NORTH</v>
          </cell>
          <cell r="N2112" t="str">
            <v>AL MUDAYBI</v>
          </cell>
          <cell r="O2112" t="str">
            <v>Al Mudhaibi</v>
          </cell>
        </row>
        <row r="2113">
          <cell r="D2113" t="str">
            <v>Q0038</v>
          </cell>
          <cell r="E2113" t="str">
            <v>OMSN0701</v>
          </cell>
          <cell r="F2113" t="str">
            <v>No</v>
          </cell>
          <cell r="G2113" t="str">
            <v>530443_SINAW_TOWN_1</v>
          </cell>
          <cell r="H2113" t="str">
            <v>Rooftop</v>
          </cell>
          <cell r="I2113">
            <v>7</v>
          </cell>
          <cell r="J2113" t="str">
            <v>Indoor</v>
          </cell>
          <cell r="K2113">
            <v>22.497282999999999</v>
          </cell>
          <cell r="L2113">
            <v>58.029434000000002</v>
          </cell>
          <cell r="M2113" t="str">
            <v>ASH SHARQIYAH NORTH</v>
          </cell>
          <cell r="N2113" t="str">
            <v>AL MUDAYBI</v>
          </cell>
          <cell r="O2113" t="str">
            <v>Sinaw</v>
          </cell>
        </row>
        <row r="2114">
          <cell r="D2114" t="str">
            <v>Q0032</v>
          </cell>
          <cell r="E2114" t="str">
            <v>OMSN1779</v>
          </cell>
          <cell r="F2114" t="str">
            <v>No</v>
          </cell>
          <cell r="G2114" t="str">
            <v>530733_AFLAJ</v>
          </cell>
          <cell r="H2114" t="str">
            <v>Greenfield</v>
          </cell>
          <cell r="I2114">
            <v>40</v>
          </cell>
          <cell r="J2114" t="str">
            <v>Indoor</v>
          </cell>
          <cell r="K2114">
            <v>22.386249299999999</v>
          </cell>
          <cell r="L2114">
            <v>58.216830199999997</v>
          </cell>
          <cell r="M2114" t="str">
            <v>ASH SHARQIYAH NORTH</v>
          </cell>
          <cell r="N2114" t="str">
            <v>AL MUDAYBI</v>
          </cell>
          <cell r="O2114" t="str">
            <v>Mudaibi</v>
          </cell>
        </row>
        <row r="2115">
          <cell r="D2115" t="str">
            <v>Q0062</v>
          </cell>
          <cell r="E2115" t="str">
            <v>OMSN2145</v>
          </cell>
          <cell r="F2115" t="str">
            <v>No</v>
          </cell>
          <cell r="G2115" t="str">
            <v>531013_LAKHDHAR_3G</v>
          </cell>
          <cell r="H2115" t="str">
            <v>Greenfield</v>
          </cell>
          <cell r="I2115">
            <v>30</v>
          </cell>
          <cell r="J2115" t="str">
            <v>Indoor</v>
          </cell>
          <cell r="K2115">
            <v>22.841999999999999</v>
          </cell>
          <cell r="L2115">
            <v>58.177300000000002</v>
          </cell>
          <cell r="M2115" t="str">
            <v>ASH SHARQIYAH NORTH</v>
          </cell>
          <cell r="N2115" t="str">
            <v>AL MUDAYBI</v>
          </cell>
          <cell r="O2115" t="str">
            <v>Al Mudaybi</v>
          </cell>
        </row>
        <row r="2116">
          <cell r="D2116" t="str">
            <v>Q0002</v>
          </cell>
          <cell r="E2116" t="str">
            <v>OMSN1394</v>
          </cell>
          <cell r="F2116" t="str">
            <v>Yes</v>
          </cell>
          <cell r="G2116" t="str">
            <v>535043_SINAW_3G</v>
          </cell>
          <cell r="H2116" t="str">
            <v>Greenfield</v>
          </cell>
          <cell r="I2116">
            <v>40</v>
          </cell>
          <cell r="J2116" t="str">
            <v>Indoor</v>
          </cell>
          <cell r="K2116">
            <v>22.502416</v>
          </cell>
          <cell r="L2116">
            <v>58.029164000000002</v>
          </cell>
          <cell r="M2116" t="str">
            <v>ASH SHARQIYAH NORTH</v>
          </cell>
          <cell r="N2116" t="str">
            <v>AL MUDAYBI</v>
          </cell>
          <cell r="O2116" t="str">
            <v>Sinaw</v>
          </cell>
        </row>
        <row r="2117">
          <cell r="D2117" t="str">
            <v>Q0009</v>
          </cell>
          <cell r="E2117" t="str">
            <v>OMSN2861</v>
          </cell>
          <cell r="F2117" t="str">
            <v>No</v>
          </cell>
          <cell r="G2117" t="str">
            <v>535053_FATAH_3G</v>
          </cell>
          <cell r="H2117" t="str">
            <v>Greenfield</v>
          </cell>
          <cell r="I2117">
            <v>60</v>
          </cell>
          <cell r="J2117" t="str">
            <v>Indoor</v>
          </cell>
          <cell r="K2117">
            <v>22.617995000000001</v>
          </cell>
          <cell r="L2117">
            <v>58.137410000000003</v>
          </cell>
          <cell r="M2117" t="str">
            <v>ASH SHARQIYAH NORTH</v>
          </cell>
          <cell r="N2117" t="str">
            <v>AL MUDAYBI</v>
          </cell>
          <cell r="O2117" t="str">
            <v>Al Mudaybi</v>
          </cell>
        </row>
        <row r="2118">
          <cell r="D2118" t="str">
            <v>Q0036</v>
          </cell>
          <cell r="E2118" t="str">
            <v>OMSN2862</v>
          </cell>
          <cell r="F2118" t="str">
            <v>No</v>
          </cell>
          <cell r="G2118" t="str">
            <v>535083_SINAW_BP_3G</v>
          </cell>
          <cell r="H2118" t="str">
            <v>Rooftop</v>
          </cell>
          <cell r="I2118">
            <v>4</v>
          </cell>
          <cell r="J2118" t="str">
            <v>Indoor</v>
          </cell>
          <cell r="K2118">
            <v>22.495536000000001</v>
          </cell>
          <cell r="L2118">
            <v>58.027436999999999</v>
          </cell>
          <cell r="M2118" t="str">
            <v>ASH SHARQIYAH NORTH</v>
          </cell>
          <cell r="N2118" t="str">
            <v>AL MUDAYBI</v>
          </cell>
          <cell r="O2118" t="str">
            <v>Sinaw</v>
          </cell>
        </row>
        <row r="2119">
          <cell r="D2119" t="str">
            <v>Q0029</v>
          </cell>
          <cell r="E2119" t="str">
            <v>OMSN2146</v>
          </cell>
          <cell r="F2119" t="str">
            <v>No</v>
          </cell>
          <cell r="G2119" t="str">
            <v>535153_BURZAMAN_3G</v>
          </cell>
          <cell r="H2119" t="str">
            <v>Greenfield</v>
          </cell>
          <cell r="I2119">
            <v>40</v>
          </cell>
          <cell r="J2119" t="str">
            <v>Indoor</v>
          </cell>
          <cell r="K2119">
            <v>22.297761000000001</v>
          </cell>
          <cell r="L2119">
            <v>58.077390000000001</v>
          </cell>
          <cell r="M2119" t="str">
            <v>ASH SHARQIYAH NORTH</v>
          </cell>
          <cell r="N2119" t="str">
            <v>AL MUDAYBI</v>
          </cell>
          <cell r="O2119" t="str">
            <v>Burzman</v>
          </cell>
        </row>
        <row r="2120">
          <cell r="D2120" t="str">
            <v>Q0012</v>
          </cell>
          <cell r="E2120" t="str">
            <v>OMSN1395</v>
          </cell>
          <cell r="F2120" t="str">
            <v>Yes</v>
          </cell>
          <cell r="G2120" t="str">
            <v>535213_KB_DIFAA_3G</v>
          </cell>
          <cell r="H2120" t="str">
            <v>Greenfield</v>
          </cell>
          <cell r="I2120">
            <v>65.180000000000007</v>
          </cell>
          <cell r="J2120" t="str">
            <v>Indoor</v>
          </cell>
          <cell r="K2120">
            <v>22.799631999999999</v>
          </cell>
          <cell r="L2120">
            <v>58.002685</v>
          </cell>
          <cell r="M2120" t="str">
            <v>ASH SHARQIYAH NORTH</v>
          </cell>
          <cell r="N2120" t="str">
            <v>AL MUDAYBI</v>
          </cell>
          <cell r="O2120" t="str">
            <v>Al Mudaybi</v>
          </cell>
        </row>
        <row r="2121">
          <cell r="D2121" t="str">
            <v>Q0005</v>
          </cell>
          <cell r="E2121" t="str">
            <v>OMSN1057</v>
          </cell>
          <cell r="F2121" t="str">
            <v>Yes</v>
          </cell>
          <cell r="G2121" t="str">
            <v>535253_RAWDHA_3G</v>
          </cell>
          <cell r="H2121" t="str">
            <v>Greenfield</v>
          </cell>
          <cell r="I2121">
            <v>15</v>
          </cell>
          <cell r="J2121" t="str">
            <v>Indoor</v>
          </cell>
          <cell r="K2121">
            <v>22.875147999999999</v>
          </cell>
          <cell r="L2121">
            <v>58.215981999999997</v>
          </cell>
          <cell r="M2121" t="str">
            <v>ASH SHARQIYAH NORTH</v>
          </cell>
          <cell r="N2121" t="str">
            <v>AL MUDAYBI</v>
          </cell>
          <cell r="O2121" t="str">
            <v>Al Mudaybi</v>
          </cell>
        </row>
        <row r="2122">
          <cell r="D2122" t="str">
            <v>Q0048</v>
          </cell>
          <cell r="E2122" t="str">
            <v>OMSN1396</v>
          </cell>
          <cell r="F2122" t="str">
            <v>No</v>
          </cell>
          <cell r="G2122" t="str">
            <v>535283_MUDHAIBI_3G</v>
          </cell>
          <cell r="H2122" t="str">
            <v>Rooftop</v>
          </cell>
          <cell r="I2122">
            <v>6</v>
          </cell>
          <cell r="J2122" t="str">
            <v>Indoor</v>
          </cell>
          <cell r="K2122">
            <v>22.573899999999998</v>
          </cell>
          <cell r="L2122">
            <v>58.122500000000002</v>
          </cell>
          <cell r="M2122" t="str">
            <v>ASH SHARQIYAH NORTH</v>
          </cell>
          <cell r="N2122" t="str">
            <v>AL MUDAYBI</v>
          </cell>
          <cell r="O2122" t="str">
            <v>Al Mudaybi</v>
          </cell>
        </row>
        <row r="2123">
          <cell r="D2123" t="str">
            <v>Q0034</v>
          </cell>
          <cell r="E2123" t="str">
            <v>OMSN1780</v>
          </cell>
          <cell r="F2123" t="str">
            <v>No</v>
          </cell>
          <cell r="G2123" t="str">
            <v>535323_BUWAIDHA</v>
          </cell>
          <cell r="H2123" t="str">
            <v>Greenfield</v>
          </cell>
          <cell r="I2123">
            <v>50</v>
          </cell>
          <cell r="J2123" t="str">
            <v>Indoor</v>
          </cell>
          <cell r="K2123">
            <v>22.444023000000001</v>
          </cell>
          <cell r="L2123">
            <v>57.924841999999998</v>
          </cell>
          <cell r="M2123" t="str">
            <v>ASH SHARQIYAH NORTH</v>
          </cell>
          <cell r="N2123" t="str">
            <v>AL MUDAYBI</v>
          </cell>
          <cell r="O2123" t="str">
            <v>Sinaw</v>
          </cell>
        </row>
        <row r="2124">
          <cell r="D2124" t="str">
            <v>Q0037</v>
          </cell>
          <cell r="E2124" t="str">
            <v>OMSN2147</v>
          </cell>
          <cell r="F2124" t="str">
            <v>No</v>
          </cell>
          <cell r="G2124" t="str">
            <v>535333_RIDDAH_1</v>
          </cell>
          <cell r="H2124" t="str">
            <v>Greenfield</v>
          </cell>
          <cell r="I2124">
            <v>30</v>
          </cell>
          <cell r="J2124" t="str">
            <v>Indoor</v>
          </cell>
          <cell r="K2124">
            <v>22.498169000000001</v>
          </cell>
          <cell r="L2124">
            <v>58.12115</v>
          </cell>
          <cell r="M2124" t="str">
            <v>ASH SHARQIYAH NORTH</v>
          </cell>
          <cell r="N2124" t="str">
            <v>AL MUDAYBI</v>
          </cell>
          <cell r="O2124" t="str">
            <v>Sinaw</v>
          </cell>
        </row>
        <row r="2125">
          <cell r="D2125" t="str">
            <v>Q0031</v>
          </cell>
          <cell r="E2125" t="str">
            <v>OMSN1781</v>
          </cell>
          <cell r="F2125" t="str">
            <v>No</v>
          </cell>
          <cell r="G2125" t="str">
            <v>535393_AYUN</v>
          </cell>
          <cell r="H2125" t="str">
            <v>Greenfield</v>
          </cell>
          <cell r="I2125">
            <v>29.4</v>
          </cell>
          <cell r="J2125" t="str">
            <v>Indoor</v>
          </cell>
          <cell r="K2125">
            <v>22.36711</v>
          </cell>
          <cell r="L2125">
            <v>58.061391999999998</v>
          </cell>
          <cell r="M2125" t="str">
            <v>ASH SHARQIYAH NORTH</v>
          </cell>
          <cell r="N2125" t="str">
            <v>AL MUDAYBI</v>
          </cell>
          <cell r="O2125" t="str">
            <v>Sinaw</v>
          </cell>
        </row>
        <row r="2126">
          <cell r="D2126" t="str">
            <v>Q0027</v>
          </cell>
          <cell r="E2126" t="str">
            <v>OMSN1782</v>
          </cell>
          <cell r="F2126" t="str">
            <v>No</v>
          </cell>
          <cell r="G2126" t="str">
            <v>535583_ZAHIRAH</v>
          </cell>
          <cell r="H2126" t="str">
            <v>Greenfield</v>
          </cell>
          <cell r="I2126">
            <v>35</v>
          </cell>
          <cell r="J2126" t="str">
            <v>Indoor</v>
          </cell>
          <cell r="K2126">
            <v>22.193960000000001</v>
          </cell>
          <cell r="L2126">
            <v>58.267366000000003</v>
          </cell>
          <cell r="M2126" t="str">
            <v>ASH SHARQIYAH NORTH</v>
          </cell>
          <cell r="N2126" t="str">
            <v>AL MUDAYBI</v>
          </cell>
          <cell r="O2126" t="str">
            <v>Al Mudhaibi</v>
          </cell>
        </row>
        <row r="2127">
          <cell r="D2127" t="str">
            <v>Q0028</v>
          </cell>
          <cell r="E2127" t="str">
            <v>OMSN1058</v>
          </cell>
          <cell r="F2127" t="str">
            <v>No</v>
          </cell>
          <cell r="G2127" t="str">
            <v>535613_BURZAMAN_NW_3G</v>
          </cell>
          <cell r="H2127" t="str">
            <v>Rooftop</v>
          </cell>
          <cell r="I2127">
            <v>6</v>
          </cell>
          <cell r="J2127" t="str">
            <v>Indoor</v>
          </cell>
          <cell r="K2127">
            <v>22.206823</v>
          </cell>
          <cell r="L2127">
            <v>58.156829999999999</v>
          </cell>
          <cell r="M2127" t="str">
            <v>ASH SHARQIYAH NORTH</v>
          </cell>
          <cell r="N2127" t="str">
            <v>AL MUDAYBI</v>
          </cell>
          <cell r="O2127" t="str">
            <v>Al Mudaybi</v>
          </cell>
        </row>
        <row r="2128">
          <cell r="D2128" t="str">
            <v>Q0047</v>
          </cell>
          <cell r="E2128" t="str">
            <v>OMSN1783</v>
          </cell>
          <cell r="F2128" t="str">
            <v>No</v>
          </cell>
          <cell r="G2128" t="str">
            <v>535643_ASSUDAIRAH_3G</v>
          </cell>
          <cell r="H2128" t="str">
            <v>Greenfield</v>
          </cell>
          <cell r="I2128">
            <v>35</v>
          </cell>
          <cell r="J2128" t="str">
            <v>Indoor</v>
          </cell>
          <cell r="K2128">
            <v>22.573530000000002</v>
          </cell>
          <cell r="L2128">
            <v>58.013399999999997</v>
          </cell>
          <cell r="M2128" t="str">
            <v>ASH SHARQIYAH NORTH</v>
          </cell>
          <cell r="N2128" t="str">
            <v>AL MUDAYBI</v>
          </cell>
          <cell r="O2128" t="str">
            <v>Sinaw</v>
          </cell>
        </row>
        <row r="2129">
          <cell r="D2129" t="str">
            <v>Q0054</v>
          </cell>
          <cell r="E2129" t="str">
            <v>OMSN1059</v>
          </cell>
          <cell r="F2129" t="str">
            <v>No</v>
          </cell>
          <cell r="G2129" t="str">
            <v>535653_KAHLA</v>
          </cell>
          <cell r="H2129" t="str">
            <v>Greenfield</v>
          </cell>
          <cell r="I2129">
            <v>25</v>
          </cell>
          <cell r="J2129" t="str">
            <v>Indoor</v>
          </cell>
          <cell r="K2129">
            <v>22.666803000000002</v>
          </cell>
          <cell r="L2129">
            <v>58.245567000000001</v>
          </cell>
          <cell r="M2129" t="str">
            <v>ASH SHARQIYAH NORTH</v>
          </cell>
          <cell r="N2129" t="str">
            <v>IBRA</v>
          </cell>
          <cell r="O2129" t="str">
            <v>Ibra</v>
          </cell>
        </row>
        <row r="2130">
          <cell r="D2130" t="str">
            <v>Q0043</v>
          </cell>
          <cell r="E2130" t="str">
            <v>OMSN1397</v>
          </cell>
          <cell r="F2130" t="str">
            <v>No</v>
          </cell>
          <cell r="G2130" t="str">
            <v>535683_ALZAHIB1_3G</v>
          </cell>
          <cell r="H2130" t="str">
            <v>Greenfield</v>
          </cell>
          <cell r="I2130">
            <v>30</v>
          </cell>
          <cell r="J2130" t="str">
            <v>Indoor</v>
          </cell>
          <cell r="K2130">
            <v>22.53792</v>
          </cell>
          <cell r="L2130">
            <v>58.120660000000001</v>
          </cell>
          <cell r="M2130" t="str">
            <v>ASH SHARQIYAH NORTH</v>
          </cell>
          <cell r="N2130" t="str">
            <v>AL MUDAYBI</v>
          </cell>
          <cell r="O2130" t="str">
            <v>Al Mudaybi</v>
          </cell>
        </row>
        <row r="2131">
          <cell r="D2131" t="str">
            <v>Q0057</v>
          </cell>
          <cell r="E2131" t="str">
            <v>OMSN2504</v>
          </cell>
          <cell r="F2131" t="str">
            <v>No</v>
          </cell>
          <cell r="G2131" t="str">
            <v>535693_AL_MUYASSER_3G</v>
          </cell>
          <cell r="H2131" t="str">
            <v>Greenfield</v>
          </cell>
          <cell r="I2131">
            <v>21</v>
          </cell>
          <cell r="J2131" t="str">
            <v>Indoor</v>
          </cell>
          <cell r="K2131">
            <v>22.791059000000001</v>
          </cell>
          <cell r="L2131">
            <v>58.151014000000004</v>
          </cell>
          <cell r="M2131" t="str">
            <v>ASH SHARQIYAH NORTH</v>
          </cell>
          <cell r="N2131" t="str">
            <v>AL MUDAYBI</v>
          </cell>
          <cell r="O2131" t="str">
            <v>Samad Shan</v>
          </cell>
        </row>
        <row r="2132">
          <cell r="D2132" t="str">
            <v>Q0039</v>
          </cell>
          <cell r="E2132" t="str">
            <v>OMSN1060</v>
          </cell>
          <cell r="F2132" t="str">
            <v>No</v>
          </cell>
          <cell r="G2132" t="str">
            <v>535723_LEKSHAITAH_3G</v>
          </cell>
          <cell r="H2132" t="str">
            <v>Greenfield</v>
          </cell>
          <cell r="I2132">
            <v>30</v>
          </cell>
          <cell r="J2132" t="str">
            <v>Indoor</v>
          </cell>
          <cell r="K2132">
            <v>22.499040000000001</v>
          </cell>
          <cell r="L2132">
            <v>58.015300000000003</v>
          </cell>
          <cell r="M2132" t="str">
            <v>ASH SHARQIYAH NORTH</v>
          </cell>
          <cell r="N2132" t="str">
            <v>AL MUDAYBI</v>
          </cell>
          <cell r="O2132" t="str">
            <v>Al Mudaybi</v>
          </cell>
        </row>
        <row r="2133">
          <cell r="D2133" t="str">
            <v>Q0055</v>
          </cell>
          <cell r="E2133" t="str">
            <v>OMSN1398</v>
          </cell>
          <cell r="F2133" t="str">
            <v>No</v>
          </cell>
          <cell r="G2133" t="str">
            <v>536823_Tasaweer</v>
          </cell>
          <cell r="H2133" t="str">
            <v>Greenfield</v>
          </cell>
          <cell r="I2133">
            <v>35</v>
          </cell>
          <cell r="J2133" t="str">
            <v>Indoor</v>
          </cell>
          <cell r="K2133">
            <v>22.726700000000001</v>
          </cell>
          <cell r="L2133">
            <v>57.982199999999999</v>
          </cell>
          <cell r="M2133" t="str">
            <v>ASH SHARQIYAH NORTH</v>
          </cell>
          <cell r="N2133" t="str">
            <v>AL MUDAYBI</v>
          </cell>
          <cell r="O2133" t="str">
            <v>Tasaweer</v>
          </cell>
        </row>
        <row r="2134">
          <cell r="D2134" t="str">
            <v>Q0035</v>
          </cell>
          <cell r="E2134" t="str">
            <v>OMSN1061</v>
          </cell>
          <cell r="F2134" t="str">
            <v>No</v>
          </cell>
          <cell r="G2134" t="str">
            <v>538423_Sinaw_Tel</v>
          </cell>
          <cell r="H2134" t="str">
            <v>Rooftop</v>
          </cell>
          <cell r="I2134">
            <v>6</v>
          </cell>
          <cell r="J2134" t="str">
            <v>Indoor</v>
          </cell>
          <cell r="K2134">
            <v>22.48882</v>
          </cell>
          <cell r="L2134">
            <v>58.027569999999997</v>
          </cell>
          <cell r="M2134" t="str">
            <v>ASH SHARQIYAH NORTH</v>
          </cell>
          <cell r="N2134" t="str">
            <v>AL MUDAYBI</v>
          </cell>
          <cell r="O2134" t="str">
            <v>Sinaw</v>
          </cell>
        </row>
        <row r="2135">
          <cell r="D2135" t="str">
            <v>Q0056</v>
          </cell>
          <cell r="E2135" t="str">
            <v>OMSN1062</v>
          </cell>
          <cell r="F2135" t="str">
            <v>No</v>
          </cell>
          <cell r="G2135" t="str">
            <v>538883_Tasaweer_2_3G</v>
          </cell>
          <cell r="H2135" t="str">
            <v>Greenfield</v>
          </cell>
          <cell r="I2135">
            <v>30</v>
          </cell>
          <cell r="J2135" t="str">
            <v>Indoor</v>
          </cell>
          <cell r="K2135">
            <v>22.727983999999999</v>
          </cell>
          <cell r="L2135">
            <v>57.959310000000002</v>
          </cell>
          <cell r="M2135" t="str">
            <v>ASH SHARQIYAH NORTH</v>
          </cell>
          <cell r="N2135" t="str">
            <v>AL MUDAYBI</v>
          </cell>
          <cell r="O2135" t="str">
            <v>Tasaweer</v>
          </cell>
        </row>
        <row r="2136">
          <cell r="D2136" t="str">
            <v>Q0041</v>
          </cell>
          <cell r="E2136" t="str">
            <v>OMSN2148</v>
          </cell>
          <cell r="F2136" t="str">
            <v>No</v>
          </cell>
          <cell r="G2136" t="str">
            <v>538963_SHARIQ_FARM_3G</v>
          </cell>
          <cell r="H2136" t="str">
            <v>Greenfield</v>
          </cell>
          <cell r="I2136">
            <v>20</v>
          </cell>
          <cell r="J2136" t="str">
            <v>Indoor</v>
          </cell>
          <cell r="K2136">
            <v>22.511112000000001</v>
          </cell>
          <cell r="L2136">
            <v>58.149214000000001</v>
          </cell>
          <cell r="M2136" t="str">
            <v>ASH SHARQIYAH NORTH</v>
          </cell>
          <cell r="N2136" t="str">
            <v>AL MUDAYBI</v>
          </cell>
          <cell r="O2136" t="str">
            <v>Al Mudhaibi</v>
          </cell>
        </row>
        <row r="2137">
          <cell r="D2137" t="str">
            <v>Q0042</v>
          </cell>
          <cell r="E2137" t="str">
            <v>OMSN1399</v>
          </cell>
          <cell r="F2137" t="str">
            <v>No</v>
          </cell>
          <cell r="G2137" t="str">
            <v>540043_SINAW_IND</v>
          </cell>
          <cell r="H2137" t="str">
            <v>Greenfield</v>
          </cell>
          <cell r="I2137">
            <v>30</v>
          </cell>
          <cell r="J2137" t="str">
            <v>Indoor</v>
          </cell>
          <cell r="K2137">
            <v>22.514600000000002</v>
          </cell>
          <cell r="L2137">
            <v>58.0441</v>
          </cell>
          <cell r="M2137" t="str">
            <v>ASH SHARQIYAH NORTH</v>
          </cell>
          <cell r="N2137" t="str">
            <v>AL MUDAYBI</v>
          </cell>
          <cell r="O2137" t="str">
            <v>Sinaw</v>
          </cell>
        </row>
        <row r="2138">
          <cell r="D2138" t="str">
            <v>Q0040</v>
          </cell>
          <cell r="E2138" t="str">
            <v>OMSN1400</v>
          </cell>
          <cell r="F2138" t="str">
            <v>No</v>
          </cell>
          <cell r="G2138" t="str">
            <v>540053_SINAW_MUGDAR</v>
          </cell>
          <cell r="H2138" t="str">
            <v>Greenfield</v>
          </cell>
          <cell r="I2138">
            <v>30</v>
          </cell>
          <cell r="J2138" t="str">
            <v>Indoor</v>
          </cell>
          <cell r="K2138">
            <v>22.506799999999998</v>
          </cell>
          <cell r="L2138">
            <v>58.023000000000003</v>
          </cell>
          <cell r="M2138" t="str">
            <v>ASH SHARQIYAH NORTH</v>
          </cell>
          <cell r="N2138" t="str">
            <v>AL MUDAYBI</v>
          </cell>
          <cell r="O2138" t="str">
            <v>Sinaw</v>
          </cell>
        </row>
        <row r="2139">
          <cell r="D2139" t="str">
            <v>Q0050</v>
          </cell>
          <cell r="E2139" t="str">
            <v>OMSN0702</v>
          </cell>
          <cell r="F2139" t="str">
            <v>No</v>
          </cell>
          <cell r="G2139" t="str">
            <v>540363_AL_WAFI_MUDAYBI</v>
          </cell>
          <cell r="H2139" t="str">
            <v>Greenfield</v>
          </cell>
          <cell r="I2139">
            <v>30</v>
          </cell>
          <cell r="J2139" t="str">
            <v>Indoor</v>
          </cell>
          <cell r="K2139">
            <v>22.622533000000001</v>
          </cell>
          <cell r="L2139">
            <v>57.997911000000002</v>
          </cell>
          <cell r="M2139" t="str">
            <v>ASH SHARQIYAH NORTH</v>
          </cell>
          <cell r="N2139" t="str">
            <v>AL MUDAYBI</v>
          </cell>
          <cell r="O2139" t="str">
            <v>Al Mudhaibi</v>
          </cell>
        </row>
        <row r="2140">
          <cell r="D2140" t="str">
            <v>Q0044</v>
          </cell>
          <cell r="E2140" t="str">
            <v>OMSN2149</v>
          </cell>
          <cell r="F2140" t="str">
            <v>No</v>
          </cell>
          <cell r="G2140" t="str">
            <v>540483_RAHBA</v>
          </cell>
          <cell r="H2140" t="str">
            <v>Greenfield</v>
          </cell>
          <cell r="I2140">
            <v>30</v>
          </cell>
          <cell r="J2140" t="str">
            <v>Indoor</v>
          </cell>
          <cell r="K2140">
            <v>22.553899999999999</v>
          </cell>
          <cell r="L2140">
            <v>58.199869999999997</v>
          </cell>
          <cell r="M2140" t="str">
            <v>ASH SHARQIYAH NORTH</v>
          </cell>
          <cell r="N2140" t="str">
            <v>AL MUDAYBI</v>
          </cell>
          <cell r="O2140" t="str">
            <v>Al Mudhaibi</v>
          </cell>
        </row>
        <row r="2141">
          <cell r="D2141" t="str">
            <v>Q0024</v>
          </cell>
          <cell r="E2141" t="str">
            <v>OMSN1401</v>
          </cell>
          <cell r="F2141" t="str">
            <v>No</v>
          </cell>
          <cell r="G2141" t="str">
            <v>541253_JAZZA</v>
          </cell>
          <cell r="H2141" t="str">
            <v>Greenfield</v>
          </cell>
          <cell r="I2141">
            <v>40</v>
          </cell>
          <cell r="J2141" t="str">
            <v>Indoor</v>
          </cell>
          <cell r="K2141">
            <v>21.917258</v>
          </cell>
          <cell r="L2141">
            <v>57.978096999999998</v>
          </cell>
          <cell r="M2141" t="str">
            <v>ASH SHARQIYAH NORTH</v>
          </cell>
          <cell r="N2141" t="str">
            <v>AL MUDAYBI</v>
          </cell>
          <cell r="O2141" t="str">
            <v>Burzman</v>
          </cell>
        </row>
        <row r="2142">
          <cell r="D2142" t="str">
            <v>Q0025</v>
          </cell>
          <cell r="E2142" t="str">
            <v>OMSN0322</v>
          </cell>
          <cell r="F2142" t="str">
            <v>No</v>
          </cell>
          <cell r="G2142" t="str">
            <v>541273_MAIQA</v>
          </cell>
          <cell r="H2142" t="str">
            <v>Greenfield</v>
          </cell>
          <cell r="I2142">
            <v>50</v>
          </cell>
          <cell r="J2142" t="str">
            <v>Indoor</v>
          </cell>
          <cell r="K2142">
            <v>22.125133999999999</v>
          </cell>
          <cell r="L2142">
            <v>58.015205999999999</v>
          </cell>
          <cell r="M2142" t="str">
            <v>ASH SHARQIYAH NORTH</v>
          </cell>
          <cell r="N2142" t="str">
            <v>AL MUDAYBI</v>
          </cell>
          <cell r="O2142" t="str">
            <v>Burzman</v>
          </cell>
        </row>
        <row r="2143">
          <cell r="D2143" t="str">
            <v>Q0023</v>
          </cell>
          <cell r="E2143" t="str">
            <v>OMSN1402</v>
          </cell>
          <cell r="F2143" t="str">
            <v>No</v>
          </cell>
          <cell r="G2143" t="str">
            <v>541383_GHAIDRANAH</v>
          </cell>
          <cell r="H2143" t="str">
            <v>Greenfield</v>
          </cell>
          <cell r="I2143">
            <v>30</v>
          </cell>
          <cell r="J2143" t="str">
            <v>Indoor</v>
          </cell>
          <cell r="K2143">
            <v>21.803540999999999</v>
          </cell>
          <cell r="L2143">
            <v>57.908344</v>
          </cell>
          <cell r="M2143" t="str">
            <v>ASH SHARQIYAH NORTH</v>
          </cell>
          <cell r="N2143" t="str">
            <v>AL MUDAYBI</v>
          </cell>
          <cell r="O2143" t="str">
            <v>Burzman</v>
          </cell>
        </row>
        <row r="2144">
          <cell r="D2144" t="str">
            <v>Q0004</v>
          </cell>
          <cell r="E2144" t="str">
            <v>OMSN2505</v>
          </cell>
          <cell r="F2144" t="str">
            <v>Yes</v>
          </cell>
          <cell r="G2144" t="str">
            <v>541673_MUKHTARAA</v>
          </cell>
          <cell r="H2144" t="str">
            <v>Greenfield</v>
          </cell>
          <cell r="I2144">
            <v>35</v>
          </cell>
          <cell r="J2144" t="str">
            <v>Indoor</v>
          </cell>
          <cell r="K2144">
            <v>22.664480000000001</v>
          </cell>
          <cell r="L2144">
            <v>58.009110999999997</v>
          </cell>
          <cell r="M2144" t="str">
            <v>ASH SHARQIYAH NORTH</v>
          </cell>
          <cell r="N2144" t="str">
            <v>AL MUDAYBI</v>
          </cell>
          <cell r="O2144" t="str">
            <v>Al Mudhaibi</v>
          </cell>
        </row>
        <row r="2145">
          <cell r="D2145" t="str">
            <v>Q0065</v>
          </cell>
          <cell r="E2145" t="str">
            <v>OMSN2150</v>
          </cell>
          <cell r="F2145" t="str">
            <v>No</v>
          </cell>
          <cell r="G2145" t="str">
            <v>541723_MAZRA_AL_JUBIYAT</v>
          </cell>
          <cell r="H2145" t="str">
            <v>Greenfield</v>
          </cell>
          <cell r="I2145">
            <v>30</v>
          </cell>
          <cell r="J2145" t="str">
            <v>Indoor</v>
          </cell>
          <cell r="K2145">
            <v>22.912262999999999</v>
          </cell>
          <cell r="L2145">
            <v>58.073099999999997</v>
          </cell>
          <cell r="M2145" t="str">
            <v>ASH SHARQIYAH NORTH</v>
          </cell>
          <cell r="N2145" t="str">
            <v>AL MUDAYBI</v>
          </cell>
          <cell r="O2145" t="str">
            <v>Al Mudhaibi</v>
          </cell>
        </row>
        <row r="2146">
          <cell r="D2146" t="str">
            <v>Q0022</v>
          </cell>
          <cell r="E2146" t="str">
            <v>OMSN1403</v>
          </cell>
          <cell r="F2146" t="str">
            <v>No</v>
          </cell>
          <cell r="G2146" t="str">
            <v>541733_SINAW_M_RD3</v>
          </cell>
          <cell r="H2146" t="str">
            <v>Greenfield</v>
          </cell>
          <cell r="I2146">
            <v>70</v>
          </cell>
          <cell r="J2146" t="str">
            <v>Indoor</v>
          </cell>
          <cell r="K2146">
            <v>21.479040000000001</v>
          </cell>
          <cell r="L2146">
            <v>58.252189999999999</v>
          </cell>
          <cell r="M2146" t="str">
            <v>ASH SHARQIYAH NORTH</v>
          </cell>
          <cell r="N2146" t="str">
            <v>AL MUDAYBI</v>
          </cell>
          <cell r="O2146" t="str">
            <v>Burzman</v>
          </cell>
        </row>
        <row r="2147">
          <cell r="D2147" t="str">
            <v>Q0049</v>
          </cell>
          <cell r="E2147" t="str">
            <v>OMSN1063</v>
          </cell>
          <cell r="F2147" t="str">
            <v>No</v>
          </cell>
          <cell r="G2147" t="str">
            <v>541863_AL_QABIL_BUSAID</v>
          </cell>
          <cell r="H2147" t="str">
            <v>Greenfield</v>
          </cell>
          <cell r="I2147">
            <v>30</v>
          </cell>
          <cell r="J2147" t="str">
            <v>Indoor</v>
          </cell>
          <cell r="K2147">
            <v>22.602865999999999</v>
          </cell>
          <cell r="L2147">
            <v>58.186225999999998</v>
          </cell>
          <cell r="M2147" t="str">
            <v>ASH SHARQIYAH NORTH</v>
          </cell>
          <cell r="N2147" t="str">
            <v>AL MUDAYBI</v>
          </cell>
          <cell r="O2147" t="str">
            <v>Al Mudhaibi</v>
          </cell>
        </row>
        <row r="2148">
          <cell r="D2148" t="str">
            <v>Q0058</v>
          </cell>
          <cell r="E2148" t="str">
            <v>OMSN2863</v>
          </cell>
          <cell r="F2148" t="str">
            <v>No</v>
          </cell>
          <cell r="G2148" t="str">
            <v>541913_SAMAD_ALMUYASSER</v>
          </cell>
          <cell r="H2148" t="str">
            <v>Greenfield</v>
          </cell>
          <cell r="I2148">
            <v>30</v>
          </cell>
          <cell r="J2148" t="str">
            <v>Indoor</v>
          </cell>
          <cell r="K2148">
            <v>22.796768</v>
          </cell>
          <cell r="L2148">
            <v>58.131717999999999</v>
          </cell>
          <cell r="M2148" t="str">
            <v>ASH SHARQIYAH NORTH</v>
          </cell>
          <cell r="N2148" t="str">
            <v>AL MUDAYBI</v>
          </cell>
          <cell r="O2148" t="str">
            <v>Samad Shan</v>
          </cell>
        </row>
        <row r="2149">
          <cell r="D2149" t="str">
            <v>Q0045</v>
          </cell>
          <cell r="E2149" t="str">
            <v>OMSN1064</v>
          </cell>
          <cell r="F2149" t="str">
            <v>No</v>
          </cell>
          <cell r="G2149" t="str">
            <v>541973_MUDHAIBI_CITY</v>
          </cell>
          <cell r="H2149" t="str">
            <v>Greenfield</v>
          </cell>
          <cell r="I2149">
            <v>30</v>
          </cell>
          <cell r="J2149" t="str">
            <v>Indoor</v>
          </cell>
          <cell r="K2149">
            <v>22.565239999999999</v>
          </cell>
          <cell r="L2149">
            <v>58.117040000000003</v>
          </cell>
          <cell r="M2149" t="str">
            <v>ASH SHARQIYAH NORTH</v>
          </cell>
          <cell r="N2149" t="str">
            <v>AL MUDAYBI</v>
          </cell>
          <cell r="O2149" t="str">
            <v>Al Mudhaibi</v>
          </cell>
        </row>
        <row r="2150">
          <cell r="D2150" t="str">
            <v>Q0059</v>
          </cell>
          <cell r="E2150" t="str">
            <v>OMSN2506</v>
          </cell>
          <cell r="F2150" t="str">
            <v>No</v>
          </cell>
          <cell r="G2150" t="str">
            <v>542103_SAMAD_SHAN</v>
          </cell>
          <cell r="H2150" t="str">
            <v>Greenfield</v>
          </cell>
          <cell r="I2150">
            <v>24</v>
          </cell>
          <cell r="J2150" t="str">
            <v>Indoor</v>
          </cell>
          <cell r="K2150">
            <v>22.818173000000002</v>
          </cell>
          <cell r="L2150">
            <v>58.150866999999998</v>
          </cell>
          <cell r="M2150" t="str">
            <v>ASH SHARQIYAH NORTH</v>
          </cell>
          <cell r="N2150" t="str">
            <v>AL MUDAYBI</v>
          </cell>
          <cell r="O2150" t="str">
            <v>Al Mudhaibi</v>
          </cell>
        </row>
        <row r="2151">
          <cell r="D2151" t="str">
            <v>Q0061</v>
          </cell>
          <cell r="E2151" t="str">
            <v>OMSN1404</v>
          </cell>
          <cell r="F2151" t="str">
            <v>No</v>
          </cell>
          <cell r="G2151" t="str">
            <v>543183_SAMAD_ALMUDHAIBI</v>
          </cell>
          <cell r="H2151" t="str">
            <v>Greenfield</v>
          </cell>
          <cell r="I2151">
            <v>31</v>
          </cell>
          <cell r="J2151" t="str">
            <v>Indoor</v>
          </cell>
          <cell r="K2151">
            <v>22.82958</v>
          </cell>
          <cell r="L2151">
            <v>58.15305</v>
          </cell>
          <cell r="M2151" t="str">
            <v>ASH SHARQIYAH NORTH</v>
          </cell>
          <cell r="N2151" t="str">
            <v>AL MUDAYBI</v>
          </cell>
          <cell r="O2151" t="str">
            <v>Samad Shan</v>
          </cell>
        </row>
        <row r="2152">
          <cell r="D2152" t="str">
            <v>Q0051</v>
          </cell>
          <cell r="E2152" t="str">
            <v>OMSN2507</v>
          </cell>
          <cell r="F2152" t="str">
            <v>No</v>
          </cell>
          <cell r="G2152" t="str">
            <v>543433_LAKSHABAH</v>
          </cell>
          <cell r="H2152" t="str">
            <v>Greenfield</v>
          </cell>
          <cell r="I2152">
            <v>30</v>
          </cell>
          <cell r="J2152" t="str">
            <v>Indoor</v>
          </cell>
          <cell r="K2152">
            <v>22.634</v>
          </cell>
          <cell r="L2152">
            <v>58.057600000000001</v>
          </cell>
          <cell r="M2152" t="str">
            <v>ASH SHARQIYAH NORTH</v>
          </cell>
          <cell r="N2152" t="str">
            <v>AL MUDAYBI</v>
          </cell>
          <cell r="O2152" t="str">
            <v>Al Mudhaibi</v>
          </cell>
        </row>
        <row r="2153">
          <cell r="D2153" t="str">
            <v>Q0033</v>
          </cell>
          <cell r="E2153" t="str">
            <v>OMSN0703</v>
          </cell>
          <cell r="F2153" t="str">
            <v>No</v>
          </cell>
          <cell r="G2153" t="str">
            <v>546883_MUSSALA</v>
          </cell>
          <cell r="H2153" t="str">
            <v>Greenfield</v>
          </cell>
          <cell r="I2153">
            <v>40</v>
          </cell>
          <cell r="J2153" t="str">
            <v>Indoor</v>
          </cell>
          <cell r="K2153">
            <v>22.418119999999998</v>
          </cell>
          <cell r="L2153">
            <v>58.035361999999999</v>
          </cell>
          <cell r="M2153" t="str">
            <v>ASH SHARQIYAH NORTH</v>
          </cell>
          <cell r="N2153" t="str">
            <v>AL MUDAYBI</v>
          </cell>
          <cell r="O2153" t="str">
            <v>Sinaw</v>
          </cell>
        </row>
        <row r="2154">
          <cell r="D2154" t="str">
            <v>Q0063</v>
          </cell>
          <cell r="E2154" t="str">
            <v>OMSN0704</v>
          </cell>
          <cell r="F2154" t="str">
            <v>No</v>
          </cell>
          <cell r="G2154" t="str">
            <v>546893_FULAIJ2</v>
          </cell>
          <cell r="H2154" t="str">
            <v>Greenfield</v>
          </cell>
          <cell r="I2154">
            <v>40</v>
          </cell>
          <cell r="J2154" t="str">
            <v>Indoor</v>
          </cell>
          <cell r="K2154">
            <v>22.858308000000001</v>
          </cell>
          <cell r="L2154">
            <v>58.05744</v>
          </cell>
          <cell r="M2154" t="str">
            <v>ASH SHARQIYAH NORTH</v>
          </cell>
          <cell r="N2154" t="str">
            <v>AL MUDAYBI</v>
          </cell>
          <cell r="O2154" t="str">
            <v>Al Mudhaibi</v>
          </cell>
        </row>
        <row r="2155">
          <cell r="D2155" t="str">
            <v>Q0030</v>
          </cell>
          <cell r="E2155" t="str">
            <v>OMSN1065</v>
          </cell>
          <cell r="F2155" t="str">
            <v>No</v>
          </cell>
          <cell r="G2155" t="str">
            <v>546943_AFLAJ2</v>
          </cell>
          <cell r="H2155" t="str">
            <v>Greenfield</v>
          </cell>
          <cell r="I2155">
            <v>40</v>
          </cell>
          <cell r="J2155" t="str">
            <v>Indoor</v>
          </cell>
          <cell r="K2155">
            <v>22.329111999999999</v>
          </cell>
          <cell r="L2155">
            <v>58.236973999999996</v>
          </cell>
          <cell r="M2155" t="str">
            <v>ASH SHARQIYAH NORTH</v>
          </cell>
          <cell r="N2155" t="str">
            <v>AL MUDAYBI</v>
          </cell>
          <cell r="O2155" t="str">
            <v>Al Mudhaibi</v>
          </cell>
        </row>
        <row r="2156">
          <cell r="D2156" t="str">
            <v>Q0018</v>
          </cell>
          <cell r="E2156" t="str">
            <v>OMSN2864</v>
          </cell>
          <cell r="F2156" t="str">
            <v>No</v>
          </cell>
          <cell r="G2156" t="str">
            <v>930953_WADISAIL</v>
          </cell>
          <cell r="H2156" t="str">
            <v>Greenfield</v>
          </cell>
          <cell r="I2156">
            <v>62</v>
          </cell>
          <cell r="J2156" t="str">
            <v>Indoor</v>
          </cell>
          <cell r="K2156">
            <v>21.019983</v>
          </cell>
          <cell r="L2156">
            <v>58.384137000000003</v>
          </cell>
          <cell r="M2156" t="str">
            <v>ASH SHARQIYAH NORTH</v>
          </cell>
          <cell r="N2156" t="str">
            <v>AL MUDAYBI</v>
          </cell>
          <cell r="O2156" t="str">
            <v>Haima</v>
          </cell>
        </row>
        <row r="2157">
          <cell r="D2157" t="str">
            <v>Q0017</v>
          </cell>
          <cell r="E2157" t="str">
            <v>OMSN1066</v>
          </cell>
          <cell r="F2157" t="str">
            <v>No</v>
          </cell>
          <cell r="G2157" t="str">
            <v>935603_JUBA_3G</v>
          </cell>
          <cell r="H2157" t="str">
            <v>Greenfield</v>
          </cell>
          <cell r="I2157">
            <v>40</v>
          </cell>
          <cell r="J2157" t="str">
            <v>Indoor</v>
          </cell>
          <cell r="K2157">
            <v>20.887499999999999</v>
          </cell>
          <cell r="L2157">
            <v>58.204320000000003</v>
          </cell>
          <cell r="M2157" t="str">
            <v>ASH SHARQIYAH NORTH</v>
          </cell>
          <cell r="N2157" t="str">
            <v>AL MUDAYBI</v>
          </cell>
          <cell r="O2157" t="str">
            <v>Muhut</v>
          </cell>
        </row>
        <row r="2158">
          <cell r="D2158" t="str">
            <v>W0003</v>
          </cell>
          <cell r="E2158" t="str">
            <v>OMWU1067</v>
          </cell>
          <cell r="F2158" t="str">
            <v>Yes</v>
          </cell>
          <cell r="G2158" t="str">
            <v>935813_MAHOOT_3G</v>
          </cell>
          <cell r="H2158" t="str">
            <v>Greenfield</v>
          </cell>
          <cell r="I2158">
            <v>70</v>
          </cell>
          <cell r="J2158" t="str">
            <v>Indoor</v>
          </cell>
          <cell r="K2158">
            <v>20.766473000000001</v>
          </cell>
          <cell r="L2158">
            <v>58.284782999999997</v>
          </cell>
          <cell r="M2158" t="str">
            <v>WUSTA</v>
          </cell>
          <cell r="N2158" t="str">
            <v>MAHOUT</v>
          </cell>
          <cell r="O2158" t="str">
            <v>Muhut</v>
          </cell>
        </row>
        <row r="2159">
          <cell r="D2159" t="str">
            <v>W0056</v>
          </cell>
          <cell r="E2159" t="str">
            <v>OMWU0705</v>
          </cell>
          <cell r="F2159" t="str">
            <v>No</v>
          </cell>
          <cell r="G2159" t="str">
            <v>941163_FALAM</v>
          </cell>
          <cell r="H2159" t="str">
            <v>Greenfield</v>
          </cell>
          <cell r="I2159">
            <v>45</v>
          </cell>
          <cell r="J2159" t="str">
            <v>Indoor</v>
          </cell>
          <cell r="K2159">
            <v>20.632178</v>
          </cell>
          <cell r="L2159">
            <v>58.207025000000002</v>
          </cell>
          <cell r="M2159" t="str">
            <v>WUSTA</v>
          </cell>
          <cell r="N2159" t="str">
            <v>MAHOUT</v>
          </cell>
          <cell r="O2159" t="str">
            <v>Muhut</v>
          </cell>
        </row>
        <row r="2160">
          <cell r="D2160" t="str">
            <v>Q0019</v>
          </cell>
          <cell r="E2160" t="str">
            <v>OMSN1784</v>
          </cell>
          <cell r="F2160" t="str">
            <v>No</v>
          </cell>
          <cell r="G2160" t="str">
            <v>941763_WADISAIL2</v>
          </cell>
          <cell r="H2160" t="str">
            <v>Greenfield</v>
          </cell>
          <cell r="I2160">
            <v>40</v>
          </cell>
          <cell r="J2160" t="str">
            <v>Indoor</v>
          </cell>
          <cell r="K2160">
            <v>21.039615000000001</v>
          </cell>
          <cell r="L2160">
            <v>58.252519999999997</v>
          </cell>
          <cell r="M2160" t="str">
            <v>ASH SHARQIYAH NORTH</v>
          </cell>
          <cell r="N2160" t="str">
            <v>AL MUDAYBI</v>
          </cell>
          <cell r="O2160" t="str">
            <v>Muhut</v>
          </cell>
        </row>
        <row r="2161">
          <cell r="D2161" t="str">
            <v>Q0406</v>
          </cell>
          <cell r="E2161" t="str">
            <v>OMSN0324</v>
          </cell>
          <cell r="F2161" t="str">
            <v>No</v>
          </cell>
          <cell r="G2161" t="str">
            <v>AL MUTAYLA</v>
          </cell>
          <cell r="H2161" t="str">
            <v>Greenfield</v>
          </cell>
          <cell r="I2161">
            <v>35</v>
          </cell>
          <cell r="J2161" t="str">
            <v>Indoor</v>
          </cell>
          <cell r="K2161">
            <v>22.553909999999998</v>
          </cell>
          <cell r="L2161">
            <v>58.012239999999998</v>
          </cell>
          <cell r="M2161" t="str">
            <v>ASH SHARQIYAH NORTH</v>
          </cell>
          <cell r="N2161" t="str">
            <v>AL MUDAYBI</v>
          </cell>
          <cell r="O2161" t="str">
            <v>Sinaw</v>
          </cell>
        </row>
        <row r="2162">
          <cell r="D2162" t="str">
            <v>Q0420</v>
          </cell>
          <cell r="E2162" t="str">
            <v>OMSN1405</v>
          </cell>
          <cell r="F2162" t="str">
            <v>No</v>
          </cell>
          <cell r="G2162" t="str">
            <v>KUBARAH</v>
          </cell>
          <cell r="H2162" t="str">
            <v>Greenfield</v>
          </cell>
          <cell r="I2162">
            <v>45</v>
          </cell>
          <cell r="J2162" t="str">
            <v>Indoor</v>
          </cell>
          <cell r="K2162">
            <v>22.27112</v>
          </cell>
          <cell r="L2162">
            <v>58.246907</v>
          </cell>
          <cell r="M2162" t="str">
            <v>ASH SHARQIYAH NORTH</v>
          </cell>
          <cell r="N2162" t="str">
            <v>AL MUDAYBI</v>
          </cell>
          <cell r="O2162" t="str">
            <v>Al Mudaybi</v>
          </cell>
        </row>
        <row r="2163">
          <cell r="D2163" t="str">
            <v>W0415</v>
          </cell>
          <cell r="E2163" t="str">
            <v>OMWU2865</v>
          </cell>
          <cell r="F2163" t="str">
            <v>No</v>
          </cell>
          <cell r="G2163" t="str">
            <v>Mahut Duqum RD1</v>
          </cell>
          <cell r="H2163" t="str">
            <v>Greenfield</v>
          </cell>
          <cell r="I2163">
            <v>60</v>
          </cell>
          <cell r="J2163" t="str">
            <v>Indoor</v>
          </cell>
          <cell r="K2163">
            <v>20.693078</v>
          </cell>
          <cell r="L2163">
            <v>58.068919000000001</v>
          </cell>
          <cell r="M2163" t="str">
            <v>WUSTA</v>
          </cell>
          <cell r="N2163" t="str">
            <v>MAHOUT</v>
          </cell>
          <cell r="O2163" t="str">
            <v>Mahoot</v>
          </cell>
        </row>
        <row r="2164">
          <cell r="D2164" t="str">
            <v>Q0443</v>
          </cell>
          <cell r="E2164" t="str">
            <v>OMSN2151</v>
          </cell>
          <cell r="F2164" t="str">
            <v>No</v>
          </cell>
          <cell r="G2164" t="str">
            <v>MIAYQIL</v>
          </cell>
          <cell r="H2164" t="str">
            <v>Greenfield</v>
          </cell>
          <cell r="I2164">
            <v>20</v>
          </cell>
          <cell r="J2164" t="str">
            <v>Indoor</v>
          </cell>
          <cell r="K2164">
            <v>22.748719999999999</v>
          </cell>
          <cell r="L2164">
            <v>58.234059799999997</v>
          </cell>
          <cell r="M2164" t="str">
            <v>ASH SHARQIYAH NORTH</v>
          </cell>
          <cell r="N2164" t="str">
            <v>AL MUDAYBI</v>
          </cell>
          <cell r="O2164" t="str">
            <v>Al Mudhaibi</v>
          </cell>
        </row>
        <row r="2165">
          <cell r="D2165" t="str">
            <v>Q0434</v>
          </cell>
          <cell r="E2165" t="str">
            <v>OMSN0706</v>
          </cell>
          <cell r="F2165" t="str">
            <v>Yes</v>
          </cell>
          <cell r="G2165" t="str">
            <v>MUDAIBI EXCHANGE</v>
          </cell>
          <cell r="H2165" t="str">
            <v>Greenfield</v>
          </cell>
          <cell r="I2165">
            <v>35</v>
          </cell>
          <cell r="J2165" t="str">
            <v>Indoor</v>
          </cell>
          <cell r="K2165">
            <v>22.578272999999999</v>
          </cell>
          <cell r="L2165">
            <v>58.115389</v>
          </cell>
          <cell r="M2165" t="str">
            <v>ASH SHARQIYAH NORTH</v>
          </cell>
          <cell r="N2165" t="str">
            <v>AL MUDAYBI</v>
          </cell>
          <cell r="O2165" t="str">
            <v>Al Mudaybi</v>
          </cell>
        </row>
        <row r="2166">
          <cell r="D2166" t="str">
            <v>Q0407</v>
          </cell>
          <cell r="E2166" t="str">
            <v>OMSN0325</v>
          </cell>
          <cell r="F2166" t="str">
            <v>No</v>
          </cell>
          <cell r="G2166" t="str">
            <v>MUDHAIBI SINAW ROAD</v>
          </cell>
          <cell r="H2166" t="str">
            <v>Greenfield</v>
          </cell>
          <cell r="I2166">
            <v>30</v>
          </cell>
          <cell r="J2166" t="str">
            <v>Indoor</v>
          </cell>
          <cell r="K2166">
            <v>22.495374000000002</v>
          </cell>
          <cell r="L2166">
            <v>58.081480999999997</v>
          </cell>
          <cell r="M2166" t="str">
            <v>ASH SHARQIYAH NORTH</v>
          </cell>
          <cell r="N2166" t="str">
            <v>AL MUDAYBI</v>
          </cell>
          <cell r="O2166" t="str">
            <v>Sinaw</v>
          </cell>
        </row>
        <row r="2167">
          <cell r="D2167" t="str">
            <v>Q0422</v>
          </cell>
          <cell r="E2167" t="str">
            <v>OMSN1785</v>
          </cell>
          <cell r="F2167" t="str">
            <v>No</v>
          </cell>
          <cell r="G2167" t="str">
            <v>SINAW ENT</v>
          </cell>
          <cell r="H2167" t="str">
            <v>Greenfield</v>
          </cell>
          <cell r="I2167">
            <v>30</v>
          </cell>
          <cell r="J2167" t="str">
            <v>Indoor</v>
          </cell>
          <cell r="K2167">
            <v>22.520384</v>
          </cell>
          <cell r="L2167">
            <v>58.025378000000003</v>
          </cell>
          <cell r="M2167" t="str">
            <v>ASH SHARQIYAH NORTH</v>
          </cell>
          <cell r="N2167" t="str">
            <v>AL MUDAYBI</v>
          </cell>
          <cell r="O2167" t="str">
            <v>Sinaw</v>
          </cell>
        </row>
        <row r="2168">
          <cell r="D2168" t="str">
            <v>Q0410</v>
          </cell>
          <cell r="E2168" t="str">
            <v>OMSN2152</v>
          </cell>
          <cell r="F2168" t="str">
            <v>No</v>
          </cell>
          <cell r="G2168" t="str">
            <v>SINAW_M_RD1</v>
          </cell>
          <cell r="H2168" t="str">
            <v>Greenfield</v>
          </cell>
          <cell r="I2168">
            <v>70</v>
          </cell>
          <cell r="J2168" t="str">
            <v>Indoor</v>
          </cell>
          <cell r="K2168">
            <v>22.02516</v>
          </cell>
          <cell r="L2168">
            <v>58.19088</v>
          </cell>
          <cell r="M2168" t="str">
            <v>ASH SHARQIYAH NORTH</v>
          </cell>
          <cell r="N2168" t="str">
            <v>AL MUDAYBI</v>
          </cell>
          <cell r="O2168" t="str">
            <v>Burzman</v>
          </cell>
        </row>
        <row r="2169">
          <cell r="D2169" t="str">
            <v>Q0409</v>
          </cell>
          <cell r="E2169" t="str">
            <v>OMSN1786</v>
          </cell>
          <cell r="F2169" t="str">
            <v>No</v>
          </cell>
          <cell r="G2169" t="str">
            <v>SINAW_M_RD2</v>
          </cell>
          <cell r="H2169" t="str">
            <v>Greenfield</v>
          </cell>
          <cell r="I2169">
            <v>70</v>
          </cell>
          <cell r="J2169" t="str">
            <v>Indoor</v>
          </cell>
          <cell r="K2169">
            <v>21.771837000000001</v>
          </cell>
          <cell r="L2169">
            <v>58.277509999999999</v>
          </cell>
          <cell r="M2169" t="str">
            <v>ASH SHARQIYAH NORTH</v>
          </cell>
          <cell r="N2169" t="str">
            <v>AL MUDAYBI</v>
          </cell>
          <cell r="O2169" t="str">
            <v>Burzman</v>
          </cell>
        </row>
        <row r="2170">
          <cell r="D2170" t="str">
            <v>Q0408</v>
          </cell>
          <cell r="E2170" t="str">
            <v>OMSN2153</v>
          </cell>
          <cell r="F2170" t="str">
            <v>No</v>
          </cell>
          <cell r="G2170" t="str">
            <v>SINAW_M_RD4</v>
          </cell>
          <cell r="H2170" t="str">
            <v>Greenfield</v>
          </cell>
          <cell r="I2170">
            <v>55</v>
          </cell>
          <cell r="J2170" t="str">
            <v>Indoor</v>
          </cell>
          <cell r="K2170">
            <v>21.213629000000001</v>
          </cell>
          <cell r="L2170">
            <v>58.279781999999997</v>
          </cell>
          <cell r="M2170" t="str">
            <v>ASH SHARQIYAH NORTH</v>
          </cell>
          <cell r="N2170" t="str">
            <v>AL MUDAYBI</v>
          </cell>
          <cell r="O2170" t="str">
            <v>MAHOOT</v>
          </cell>
        </row>
        <row r="2171">
          <cell r="D2171" t="str">
            <v>Q0419</v>
          </cell>
          <cell r="E2171" t="str">
            <v>OMSN2154</v>
          </cell>
          <cell r="F2171" t="str">
            <v>No</v>
          </cell>
          <cell r="G2171" t="str">
            <v>SINAW2</v>
          </cell>
          <cell r="H2171" t="str">
            <v>Greenfield</v>
          </cell>
          <cell r="I2171">
            <v>30</v>
          </cell>
          <cell r="J2171" t="str">
            <v>Indoor</v>
          </cell>
          <cell r="K2171">
            <v>22.476929999999999</v>
          </cell>
          <cell r="L2171">
            <v>58.029026000000002</v>
          </cell>
          <cell r="M2171" t="str">
            <v>ASH SHARQIYAH NORTH</v>
          </cell>
          <cell r="N2171" t="str">
            <v>AL MUDAYBI</v>
          </cell>
          <cell r="O2171" t="str">
            <v>Sinaw</v>
          </cell>
        </row>
        <row r="2172">
          <cell r="D2172" t="str">
            <v>Q0431</v>
          </cell>
          <cell r="E2172" t="str">
            <v>OMSN2508</v>
          </cell>
          <cell r="F2172" t="str">
            <v>No</v>
          </cell>
          <cell r="G2172" t="str">
            <v>SUDAIRAH EXCHANGE</v>
          </cell>
          <cell r="H2172" t="str">
            <v>Greenfield</v>
          </cell>
          <cell r="I2172">
            <v>35</v>
          </cell>
          <cell r="J2172" t="str">
            <v>Indoor</v>
          </cell>
          <cell r="K2172">
            <v>22.584060000000001</v>
          </cell>
          <cell r="L2172">
            <v>58.028239999999997</v>
          </cell>
          <cell r="M2172" t="str">
            <v>ASH SHARQIYAH NORTH</v>
          </cell>
          <cell r="N2172" t="str">
            <v>AL MUDAYBI</v>
          </cell>
          <cell r="O2172" t="str">
            <v>Al Mudaybi</v>
          </cell>
        </row>
        <row r="2173">
          <cell r="D2173" t="str">
            <v>D0652</v>
          </cell>
          <cell r="E2173" t="str">
            <v>OMJA1406</v>
          </cell>
          <cell r="F2173" t="str">
            <v>No</v>
          </cell>
          <cell r="G2173" t="str">
            <v>031121_LD10</v>
          </cell>
          <cell r="H2173" t="str">
            <v>Greenfield</v>
          </cell>
          <cell r="I2173">
            <v>60</v>
          </cell>
          <cell r="J2173" t="str">
            <v>Indoor</v>
          </cell>
          <cell r="K2173">
            <v>19.614999999999998</v>
          </cell>
          <cell r="L2173">
            <v>55.176900000000003</v>
          </cell>
          <cell r="M2173" t="str">
            <v>DHOFAR</v>
          </cell>
          <cell r="N2173" t="str">
            <v>MUQSHIN</v>
          </cell>
          <cell r="O2173" t="str">
            <v>Muqshin</v>
          </cell>
        </row>
        <row r="2174">
          <cell r="D2174" t="str">
            <v>D0617</v>
          </cell>
          <cell r="E2174" t="str">
            <v>OMJA0326</v>
          </cell>
          <cell r="F2174" t="str">
            <v>No</v>
          </cell>
          <cell r="G2174" t="str">
            <v>036410_MNDERALDHBIAN</v>
          </cell>
          <cell r="H2174" t="str">
            <v>Greenfield</v>
          </cell>
          <cell r="I2174">
            <v>40</v>
          </cell>
          <cell r="J2174" t="str">
            <v>Indoor</v>
          </cell>
          <cell r="K2174">
            <v>19.833200000000001</v>
          </cell>
          <cell r="L2174">
            <v>54.526400000000002</v>
          </cell>
          <cell r="M2174" t="str">
            <v>DHOFAR</v>
          </cell>
          <cell r="N2174" t="str">
            <v>MUQSHIN</v>
          </cell>
          <cell r="O2174" t="str">
            <v>Muqshin</v>
          </cell>
        </row>
        <row r="2175">
          <cell r="D2175" t="str">
            <v>D0618</v>
          </cell>
          <cell r="E2175" t="str">
            <v>OMJA0707</v>
          </cell>
          <cell r="F2175" t="str">
            <v>No</v>
          </cell>
          <cell r="G2175" t="str">
            <v>036470_MNADER</v>
          </cell>
          <cell r="H2175" t="str">
            <v>Greenfield</v>
          </cell>
          <cell r="I2175">
            <v>50</v>
          </cell>
          <cell r="J2175" t="str">
            <v>Indoor</v>
          </cell>
          <cell r="K2175">
            <v>19.7241</v>
          </cell>
          <cell r="L2175">
            <v>54.601500000000001</v>
          </cell>
          <cell r="M2175" t="str">
            <v>DHOFAR</v>
          </cell>
          <cell r="N2175" t="str">
            <v>MUQSHIN</v>
          </cell>
          <cell r="O2175" t="str">
            <v>Muqshin</v>
          </cell>
        </row>
        <row r="2176">
          <cell r="D2176" t="str">
            <v>D0276</v>
          </cell>
          <cell r="E2176" t="str">
            <v>OMJA2155</v>
          </cell>
          <cell r="F2176" t="str">
            <v>No</v>
          </cell>
          <cell r="G2176" t="str">
            <v>331923_SHARBTHAT</v>
          </cell>
          <cell r="H2176" t="str">
            <v>Greenfield</v>
          </cell>
          <cell r="I2176">
            <v>25</v>
          </cell>
          <cell r="J2176" t="str">
            <v>Indoor</v>
          </cell>
          <cell r="K2176">
            <v>17.941590000000001</v>
          </cell>
          <cell r="L2176">
            <v>56.272860000000001</v>
          </cell>
          <cell r="M2176" t="str">
            <v>DHOFAR</v>
          </cell>
          <cell r="N2176" t="str">
            <v>SHALIM WA JUZOR AL HALLANIYAT</v>
          </cell>
          <cell r="O2176" t="str">
            <v>Sharbthat</v>
          </cell>
        </row>
        <row r="2177">
          <cell r="D2177" t="str">
            <v>D0282</v>
          </cell>
          <cell r="E2177" t="str">
            <v>OMJA1407</v>
          </cell>
          <cell r="F2177" t="str">
            <v>No</v>
          </cell>
          <cell r="G2177" t="str">
            <v>337303_SHALEEM</v>
          </cell>
          <cell r="H2177" t="str">
            <v>Greenfield</v>
          </cell>
          <cell r="I2177">
            <v>70</v>
          </cell>
          <cell r="J2177" t="str">
            <v>Indoor</v>
          </cell>
          <cell r="K2177">
            <v>18.105785999999998</v>
          </cell>
          <cell r="L2177">
            <v>55.644379000000001</v>
          </cell>
          <cell r="M2177" t="str">
            <v>DHOFAR</v>
          </cell>
          <cell r="N2177" t="str">
            <v>SHALIM WA JUZOR AL HALLANIYAT</v>
          </cell>
          <cell r="O2177" t="str">
            <v>Shaleem</v>
          </cell>
        </row>
        <row r="2178">
          <cell r="D2178" t="str">
            <v>D0283</v>
          </cell>
          <cell r="E2178" t="str">
            <v>OMJA2156</v>
          </cell>
          <cell r="F2178" t="str">
            <v>No</v>
          </cell>
          <cell r="G2178" t="str">
            <v>337333_ZAKHER</v>
          </cell>
          <cell r="H2178" t="str">
            <v>Greenfield</v>
          </cell>
          <cell r="I2178">
            <v>35</v>
          </cell>
          <cell r="J2178" t="str">
            <v>Indoor</v>
          </cell>
          <cell r="K2178">
            <v>18.116056</v>
          </cell>
          <cell r="L2178">
            <v>55.831861000000004</v>
          </cell>
          <cell r="M2178" t="str">
            <v>DHOFAR</v>
          </cell>
          <cell r="N2178" t="str">
            <v>SHALIM WA JUZOR AL HALLANIYAT</v>
          </cell>
          <cell r="O2178" t="str">
            <v>Shaleem</v>
          </cell>
        </row>
        <row r="2179">
          <cell r="D2179" t="str">
            <v>D0275</v>
          </cell>
          <cell r="E2179" t="str">
            <v>OMJA0708</v>
          </cell>
          <cell r="F2179" t="str">
            <v>No</v>
          </cell>
          <cell r="G2179" t="str">
            <v>338943_Shuwaimiyah_3G</v>
          </cell>
          <cell r="H2179" t="str">
            <v>Greenfield</v>
          </cell>
          <cell r="I2179">
            <v>30</v>
          </cell>
          <cell r="J2179" t="str">
            <v>Indoor</v>
          </cell>
          <cell r="K2179">
            <v>17.891200000000001</v>
          </cell>
          <cell r="L2179">
            <v>55.611699999999999</v>
          </cell>
          <cell r="M2179" t="str">
            <v>DHOFAR</v>
          </cell>
          <cell r="N2179" t="str">
            <v>SHALIM WA JUZOR AL HALLANIYAT</v>
          </cell>
          <cell r="O2179" t="str">
            <v>Shuwaimiyah</v>
          </cell>
        </row>
        <row r="2180">
          <cell r="D2180" t="str">
            <v>D0063</v>
          </cell>
          <cell r="E2180" t="str">
            <v>OMJA2157</v>
          </cell>
          <cell r="F2180" t="str">
            <v>No</v>
          </cell>
          <cell r="G2180" t="str">
            <v>343543_HASIK_RD6</v>
          </cell>
          <cell r="H2180" t="str">
            <v>Greenfield</v>
          </cell>
          <cell r="I2180">
            <v>40</v>
          </cell>
          <cell r="J2180" t="str">
            <v>Indoor</v>
          </cell>
          <cell r="K2180">
            <v>17.828690000000002</v>
          </cell>
          <cell r="L2180">
            <v>55.428359999999998</v>
          </cell>
          <cell r="M2180" t="str">
            <v>DHOFAR</v>
          </cell>
          <cell r="N2180" t="str">
            <v>SADAH</v>
          </cell>
          <cell r="O2180" t="str">
            <v>Hasik</v>
          </cell>
        </row>
        <row r="2181">
          <cell r="D2181" t="str">
            <v>D0018</v>
          </cell>
          <cell r="E2181" t="str">
            <v>OMJA1787</v>
          </cell>
          <cell r="F2181" t="str">
            <v>No</v>
          </cell>
          <cell r="G2181" t="str">
            <v>343623_MESHAH</v>
          </cell>
          <cell r="H2181" t="str">
            <v>Rooftop</v>
          </cell>
          <cell r="I2181">
            <v>6</v>
          </cell>
          <cell r="J2181" t="str">
            <v>Indoor</v>
          </cell>
          <cell r="K2181">
            <v>19.656389999999998</v>
          </cell>
          <cell r="L2181">
            <v>54.00047</v>
          </cell>
          <cell r="M2181" t="str">
            <v>DHOFAR</v>
          </cell>
          <cell r="N2181" t="str">
            <v>MUQSHIN</v>
          </cell>
          <cell r="O2181" t="str">
            <v>Meshah</v>
          </cell>
        </row>
        <row r="2182">
          <cell r="D2182" t="str">
            <v>D0269</v>
          </cell>
          <cell r="E2182" t="str">
            <v>OMJA1788</v>
          </cell>
          <cell r="F2182" t="str">
            <v>No</v>
          </cell>
          <cell r="G2182" t="str">
            <v>343653_MARSOODED</v>
          </cell>
          <cell r="H2182" t="str">
            <v>Greenfield</v>
          </cell>
          <cell r="I2182">
            <v>50</v>
          </cell>
          <cell r="J2182" t="str">
            <v>Indoor</v>
          </cell>
          <cell r="K2182">
            <v>19.436111</v>
          </cell>
          <cell r="L2182">
            <v>54.415278000000001</v>
          </cell>
          <cell r="M2182" t="str">
            <v>DHOFAR</v>
          </cell>
          <cell r="N2182" t="str">
            <v>MUQSHIN</v>
          </cell>
          <cell r="O2182" t="str">
            <v>Marsooded</v>
          </cell>
        </row>
        <row r="2183">
          <cell r="D2183" t="str">
            <v>D0270</v>
          </cell>
          <cell r="E2183" t="str">
            <v>OMJA0327</v>
          </cell>
          <cell r="F2183" t="str">
            <v>No</v>
          </cell>
          <cell r="G2183" t="str">
            <v>343863_LD09</v>
          </cell>
          <cell r="H2183" t="str">
            <v>Greenfield</v>
          </cell>
          <cell r="I2183">
            <v>40</v>
          </cell>
          <cell r="J2183" t="str">
            <v>Indoor</v>
          </cell>
          <cell r="K2183">
            <v>19.54166</v>
          </cell>
          <cell r="L2183">
            <v>54.898330000000001</v>
          </cell>
          <cell r="M2183" t="str">
            <v>DHOFAR</v>
          </cell>
          <cell r="N2183" t="str">
            <v>MUQSHIN</v>
          </cell>
          <cell r="O2183" t="str">
            <v>Muqshin</v>
          </cell>
        </row>
        <row r="2184">
          <cell r="D2184" t="str">
            <v>D0285</v>
          </cell>
          <cell r="E2184" t="str">
            <v>OMJA1408</v>
          </cell>
          <cell r="F2184" t="str">
            <v>No</v>
          </cell>
          <cell r="G2184" t="str">
            <v>344223_MARMUL_RP1</v>
          </cell>
          <cell r="H2184" t="str">
            <v>Greenfield</v>
          </cell>
          <cell r="I2184">
            <v>30</v>
          </cell>
          <cell r="J2184" t="str">
            <v>Indoor</v>
          </cell>
          <cell r="K2184">
            <v>18.181000000000001</v>
          </cell>
          <cell r="L2184">
            <v>55.495399999999997</v>
          </cell>
          <cell r="M2184" t="str">
            <v>DHOFAR</v>
          </cell>
          <cell r="N2184" t="str">
            <v>SHALIM WA JUZOR AL HALLANIYAT</v>
          </cell>
          <cell r="O2184" t="str">
            <v>Marmul</v>
          </cell>
        </row>
        <row r="2185">
          <cell r="D2185" t="str">
            <v>W0028</v>
          </cell>
          <cell r="E2185" t="str">
            <v>OMWU1409</v>
          </cell>
          <cell r="F2185" t="str">
            <v>No</v>
          </cell>
          <cell r="G2185" t="str">
            <v>931163_SOWQRAH</v>
          </cell>
          <cell r="H2185" t="str">
            <v>Greenfield</v>
          </cell>
          <cell r="I2185">
            <v>40</v>
          </cell>
          <cell r="J2185" t="str">
            <v>Indoor</v>
          </cell>
          <cell r="K2185">
            <v>18.157060000000001</v>
          </cell>
          <cell r="L2185">
            <v>56.547620000000002</v>
          </cell>
          <cell r="M2185" t="str">
            <v>WUSTA</v>
          </cell>
          <cell r="N2185" t="str">
            <v>AL JAZIR</v>
          </cell>
          <cell r="O2185" t="str">
            <v>Sowqrah</v>
          </cell>
        </row>
        <row r="2186">
          <cell r="D2186" t="str">
            <v>W0032</v>
          </cell>
          <cell r="E2186" t="str">
            <v>OMWU2509</v>
          </cell>
          <cell r="F2186" t="str">
            <v>No</v>
          </cell>
          <cell r="G2186" t="str">
            <v>931933_ALKAHIL_3G</v>
          </cell>
          <cell r="H2186" t="str">
            <v>Greenfield</v>
          </cell>
          <cell r="I2186">
            <v>70.55</v>
          </cell>
          <cell r="J2186" t="str">
            <v>Indoor</v>
          </cell>
          <cell r="K2186">
            <v>18.583760000000002</v>
          </cell>
          <cell r="L2186">
            <v>56.590679999999999</v>
          </cell>
          <cell r="M2186" t="str">
            <v>WUSTA</v>
          </cell>
          <cell r="N2186" t="str">
            <v>AL JAZIR</v>
          </cell>
          <cell r="O2186" t="str">
            <v>Al kahil</v>
          </cell>
        </row>
        <row r="2187">
          <cell r="D2187" t="str">
            <v>W0029</v>
          </cell>
          <cell r="E2187" t="str">
            <v>OMWU2510</v>
          </cell>
          <cell r="F2187" t="str">
            <v>No</v>
          </cell>
          <cell r="G2187" t="str">
            <v>931953_ALLAKBI</v>
          </cell>
          <cell r="H2187" t="str">
            <v>Greenfield</v>
          </cell>
          <cell r="I2187">
            <v>55</v>
          </cell>
          <cell r="J2187" t="str">
            <v>Indoor</v>
          </cell>
          <cell r="K2187">
            <v>18.20504</v>
          </cell>
          <cell r="L2187">
            <v>56.546729999999997</v>
          </cell>
          <cell r="M2187" t="str">
            <v>WUSTA</v>
          </cell>
          <cell r="N2187" t="str">
            <v>AL JAZIR</v>
          </cell>
          <cell r="O2187" t="str">
            <v>Al lakbi</v>
          </cell>
        </row>
        <row r="2188">
          <cell r="D2188" t="str">
            <v>W0001</v>
          </cell>
          <cell r="E2188" t="str">
            <v>OMWU2867</v>
          </cell>
          <cell r="F2188" t="str">
            <v>No</v>
          </cell>
          <cell r="G2188" t="str">
            <v>935893_DUQUM1_3G_DB</v>
          </cell>
          <cell r="H2188" t="str">
            <v>Greenfield</v>
          </cell>
          <cell r="I2188">
            <v>65</v>
          </cell>
          <cell r="J2188" t="str">
            <v>Indoor</v>
          </cell>
          <cell r="K2188">
            <v>19.6188</v>
          </cell>
          <cell r="L2188">
            <v>57.629899999999999</v>
          </cell>
          <cell r="M2188" t="str">
            <v>WUSTA</v>
          </cell>
          <cell r="N2188" t="str">
            <v>DUQM</v>
          </cell>
          <cell r="O2188" t="str">
            <v>Duqum</v>
          </cell>
        </row>
        <row r="2189">
          <cell r="D2189" t="str">
            <v>W0024</v>
          </cell>
          <cell r="E2189" t="str">
            <v>OMWU2159</v>
          </cell>
          <cell r="F2189" t="str">
            <v>No</v>
          </cell>
          <cell r="G2189" t="str">
            <v>935963_DUQUM_DRYDOCK_3G</v>
          </cell>
          <cell r="H2189" t="str">
            <v>Greenfield</v>
          </cell>
          <cell r="I2189">
            <v>35</v>
          </cell>
          <cell r="J2189" t="str">
            <v>Indoor</v>
          </cell>
          <cell r="K2189">
            <v>19.655774999999998</v>
          </cell>
          <cell r="L2189">
            <v>57.713630999999999</v>
          </cell>
          <cell r="M2189" t="str">
            <v>WUSTA</v>
          </cell>
          <cell r="N2189" t="str">
            <v>DUQM</v>
          </cell>
          <cell r="O2189" t="str">
            <v>Duqum</v>
          </cell>
        </row>
        <row r="2190">
          <cell r="D2190" t="str">
            <v>W0039</v>
          </cell>
          <cell r="E2190" t="str">
            <v>OMWU0328</v>
          </cell>
          <cell r="F2190" t="str">
            <v>No</v>
          </cell>
          <cell r="G2190" t="str">
            <v>941373_GHAFTAIN</v>
          </cell>
          <cell r="H2190" t="str">
            <v>Greenfield</v>
          </cell>
          <cell r="I2190">
            <v>70</v>
          </cell>
          <cell r="J2190" t="str">
            <v>Indoor</v>
          </cell>
          <cell r="K2190">
            <v>19.613955000000001</v>
          </cell>
          <cell r="L2190">
            <v>55.488782</v>
          </cell>
          <cell r="M2190" t="str">
            <v>WUSTA</v>
          </cell>
          <cell r="N2190" t="str">
            <v>HAYMA</v>
          </cell>
          <cell r="O2190" t="str">
            <v>Ghaftain</v>
          </cell>
        </row>
        <row r="2191">
          <cell r="D2191" t="str">
            <v>W0033</v>
          </cell>
          <cell r="E2191" t="str">
            <v>OMWU1790</v>
          </cell>
          <cell r="F2191" t="str">
            <v>No</v>
          </cell>
          <cell r="G2191" t="str">
            <v>942343_GHUBRAT_HAYMA</v>
          </cell>
          <cell r="H2191" t="str">
            <v>Greenfield</v>
          </cell>
          <cell r="I2191">
            <v>55</v>
          </cell>
          <cell r="J2191" t="str">
            <v>Indoor</v>
          </cell>
          <cell r="K2191">
            <v>19.023122399999998</v>
          </cell>
          <cell r="L2191">
            <v>56.446481300000002</v>
          </cell>
          <cell r="M2191" t="str">
            <v>WUSTA</v>
          </cell>
          <cell r="N2191" t="str">
            <v>AL JAZIR</v>
          </cell>
          <cell r="O2191" t="str">
            <v>Mukhaizna</v>
          </cell>
        </row>
        <row r="2192">
          <cell r="D2192" t="str">
            <v>W0020</v>
          </cell>
          <cell r="E2192" t="str">
            <v>OMWU2160</v>
          </cell>
          <cell r="F2192" t="str">
            <v>No</v>
          </cell>
          <cell r="G2192" t="str">
            <v>943073_DUQOM_WALLY</v>
          </cell>
          <cell r="H2192" t="str">
            <v>Greenfield</v>
          </cell>
          <cell r="I2192">
            <v>16</v>
          </cell>
          <cell r="J2192" t="str">
            <v>Indoor</v>
          </cell>
          <cell r="K2192">
            <v>19.632556999999998</v>
          </cell>
          <cell r="L2192">
            <v>57.638570999999999</v>
          </cell>
          <cell r="M2192" t="str">
            <v>WUSTA</v>
          </cell>
          <cell r="N2192" t="str">
            <v>DUQM</v>
          </cell>
          <cell r="O2192" t="str">
            <v>Duqum</v>
          </cell>
        </row>
        <row r="2193">
          <cell r="D2193" t="str">
            <v>W0433</v>
          </cell>
          <cell r="E2193" t="str">
            <v>OMWU2161</v>
          </cell>
          <cell r="F2193" t="str">
            <v>No</v>
          </cell>
          <cell r="G2193" t="str">
            <v>ABUATTUBOOL</v>
          </cell>
          <cell r="H2193" t="str">
            <v>Greenfield</v>
          </cell>
          <cell r="I2193">
            <v>30</v>
          </cell>
          <cell r="J2193" t="str">
            <v>Indoor</v>
          </cell>
          <cell r="K2193">
            <v>20.970431999999999</v>
          </cell>
          <cell r="L2193">
            <v>55.388637000000003</v>
          </cell>
          <cell r="M2193" t="str">
            <v>WUSTA</v>
          </cell>
          <cell r="N2193" t="str">
            <v>HAYMA</v>
          </cell>
          <cell r="O2193" t="str">
            <v>Abuattubool</v>
          </cell>
        </row>
        <row r="2194">
          <cell r="D2194" t="str">
            <v>W0457</v>
          </cell>
          <cell r="E2194" t="str">
            <v>OMWU2868</v>
          </cell>
          <cell r="F2194" t="str">
            <v>No</v>
          </cell>
          <cell r="G2194" t="str">
            <v>ASHARBUTH + SAY RTAM</v>
          </cell>
          <cell r="H2194" t="str">
            <v>Greenfield</v>
          </cell>
          <cell r="I2194">
            <v>50</v>
          </cell>
          <cell r="J2194" t="str">
            <v>Outdoor</v>
          </cell>
          <cell r="K2194">
            <v>18.775537</v>
          </cell>
          <cell r="L2194">
            <v>56.614176999999998</v>
          </cell>
          <cell r="M2194" t="str">
            <v>WUSTA</v>
          </cell>
          <cell r="N2194" t="str">
            <v>AL JAZIR</v>
          </cell>
          <cell r="O2194" t="str">
            <v>Asharbuth</v>
          </cell>
        </row>
        <row r="2195">
          <cell r="D2195" t="str">
            <v>H0424</v>
          </cell>
          <cell r="E2195" t="str">
            <v>OMZA1791</v>
          </cell>
          <cell r="F2195" t="str">
            <v>No</v>
          </cell>
          <cell r="G2195" t="str">
            <v>BP_DRILLING_BASE_3G@BP_DRILLING_BASE_GU</v>
          </cell>
          <cell r="H2195" t="str">
            <v>Greenfield</v>
          </cell>
          <cell r="I2195">
            <v>20</v>
          </cell>
          <cell r="J2195" t="str">
            <v>Indoor</v>
          </cell>
          <cell r="K2195">
            <v>21.678456000000001</v>
          </cell>
          <cell r="L2195">
            <v>56.532418999999997</v>
          </cell>
          <cell r="M2195" t="str">
            <v>AD DHAHIRAH</v>
          </cell>
          <cell r="N2195" t="str">
            <v>IBRI</v>
          </cell>
          <cell r="O2195" t="str">
            <v>Block 61</v>
          </cell>
        </row>
        <row r="2196">
          <cell r="D2196" t="str">
            <v>W0497</v>
          </cell>
          <cell r="E2196" t="str">
            <v>OMWU0330</v>
          </cell>
          <cell r="F2196" t="str">
            <v>No</v>
          </cell>
          <cell r="G2196" t="str">
            <v>HUBARA</v>
          </cell>
          <cell r="H2196" t="str">
            <v>Greenfield</v>
          </cell>
          <cell r="I2196">
            <v>15</v>
          </cell>
          <cell r="J2196" t="str">
            <v>Indoor</v>
          </cell>
          <cell r="K2196">
            <v>19.098510000000001</v>
          </cell>
          <cell r="L2196">
            <v>56.16292</v>
          </cell>
          <cell r="M2196" t="str">
            <v>WUSTA</v>
          </cell>
          <cell r="N2196" t="str">
            <v>AL JAZIR</v>
          </cell>
          <cell r="O2196" t="str">
            <v>Rima</v>
          </cell>
        </row>
        <row r="2197">
          <cell r="D2197" t="str">
            <v>W0456</v>
          </cell>
          <cell r="E2197" t="str">
            <v>OMWU0331</v>
          </cell>
          <cell r="F2197" t="str">
            <v>No</v>
          </cell>
          <cell r="G2197" t="str">
            <v>HYDROCARBON SAHMA</v>
          </cell>
          <cell r="H2197" t="str">
            <v>Greenfield</v>
          </cell>
          <cell r="I2197">
            <v>80</v>
          </cell>
          <cell r="J2197" t="str">
            <v>Indoor</v>
          </cell>
          <cell r="K2197">
            <v>20.709849999999999</v>
          </cell>
          <cell r="L2197">
            <v>55.431753</v>
          </cell>
          <cell r="M2197" t="str">
            <v>WUSTA</v>
          </cell>
          <cell r="N2197" t="str">
            <v>HAYMA</v>
          </cell>
          <cell r="O2197" t="str">
            <v>Sahma</v>
          </cell>
        </row>
        <row r="2198">
          <cell r="D2198" t="str">
            <v>D0700</v>
          </cell>
          <cell r="E2198" t="str">
            <v>OMJA1413</v>
          </cell>
          <cell r="F2198" t="str">
            <v>No</v>
          </cell>
          <cell r="G2198" t="str">
            <v>Kadrat Qatbit</v>
          </cell>
          <cell r="H2198" t="str">
            <v>Greenfield</v>
          </cell>
          <cell r="I2198">
            <v>30</v>
          </cell>
          <cell r="J2198" t="str">
            <v>Indoor</v>
          </cell>
          <cell r="K2198">
            <v>18.889399999999998</v>
          </cell>
          <cell r="L2198">
            <v>54.819099999999999</v>
          </cell>
          <cell r="M2198" t="str">
            <v>DHOFAR</v>
          </cell>
          <cell r="N2198" t="str">
            <v>MUQSHIN</v>
          </cell>
          <cell r="O2198" t="str">
            <v>Qatbit</v>
          </cell>
        </row>
        <row r="2199">
          <cell r="D2199" t="str">
            <v>H0442</v>
          </cell>
          <cell r="E2199" t="str">
            <v>OMZA2511</v>
          </cell>
          <cell r="F2199" t="str">
            <v>No</v>
          </cell>
          <cell r="G2199" t="str">
            <v>KHAZAN10_3G@KHAZAN10_GU</v>
          </cell>
          <cell r="H2199" t="str">
            <v>Greenfield</v>
          </cell>
          <cell r="I2199">
            <v>20</v>
          </cell>
          <cell r="J2199" t="str">
            <v>Indoor</v>
          </cell>
          <cell r="K2199">
            <v>21.635370000000002</v>
          </cell>
          <cell r="L2199">
            <v>56.330100000000002</v>
          </cell>
          <cell r="M2199" t="str">
            <v>AD DHAHIRAH</v>
          </cell>
          <cell r="N2199" t="str">
            <v>IBRI</v>
          </cell>
          <cell r="O2199" t="str">
            <v>Block 61</v>
          </cell>
        </row>
        <row r="2200">
          <cell r="D2200" t="str">
            <v>D0656</v>
          </cell>
          <cell r="E2200" t="str">
            <v>OMJA2163</v>
          </cell>
          <cell r="F2200" t="str">
            <v>No</v>
          </cell>
          <cell r="G2200" t="str">
            <v>LD06</v>
          </cell>
          <cell r="H2200" t="str">
            <v>Greenfield</v>
          </cell>
          <cell r="I2200">
            <v>50</v>
          </cell>
          <cell r="J2200" t="str">
            <v>Indoor</v>
          </cell>
          <cell r="K2200">
            <v>18.876100000000001</v>
          </cell>
          <cell r="L2200">
            <v>54.239199999999997</v>
          </cell>
          <cell r="M2200" t="str">
            <v>DHOFAR</v>
          </cell>
          <cell r="N2200" t="str">
            <v>MUQSHIN</v>
          </cell>
          <cell r="O2200" t="str">
            <v>Muqshin</v>
          </cell>
        </row>
        <row r="2201">
          <cell r="D2201" t="str">
            <v>D0654</v>
          </cell>
          <cell r="E2201" t="str">
            <v>OMJA2870</v>
          </cell>
          <cell r="F2201" t="str">
            <v>No</v>
          </cell>
          <cell r="G2201" t="str">
            <v>LD07</v>
          </cell>
          <cell r="H2201" t="str">
            <v>Greenfield</v>
          </cell>
          <cell r="I2201">
            <v>50</v>
          </cell>
          <cell r="J2201" t="str">
            <v>Indoor</v>
          </cell>
          <cell r="K2201">
            <v>19.087800000000001</v>
          </cell>
          <cell r="L2201">
            <v>54.393599999999999</v>
          </cell>
          <cell r="M2201" t="str">
            <v>DHOFAR</v>
          </cell>
          <cell r="N2201" t="str">
            <v>MUQSHIN</v>
          </cell>
          <cell r="O2201" t="str">
            <v>Muqshin</v>
          </cell>
        </row>
        <row r="2202">
          <cell r="D2202" t="str">
            <v>D0653</v>
          </cell>
          <cell r="E2202" t="str">
            <v>OMJA1792</v>
          </cell>
          <cell r="F2202" t="str">
            <v>No</v>
          </cell>
          <cell r="G2202" t="str">
            <v>LD08</v>
          </cell>
          <cell r="H2202" t="str">
            <v>Greenfield</v>
          </cell>
          <cell r="I2202">
            <v>65</v>
          </cell>
          <cell r="J2202" t="str">
            <v>Indoor</v>
          </cell>
          <cell r="K2202">
            <v>19.296900000000001</v>
          </cell>
          <cell r="L2202">
            <v>54.620601999999998</v>
          </cell>
          <cell r="M2202" t="str">
            <v>DHOFAR</v>
          </cell>
          <cell r="N2202" t="str">
            <v>MUQSHIN</v>
          </cell>
          <cell r="O2202" t="str">
            <v>Hidbit</v>
          </cell>
        </row>
        <row r="2203">
          <cell r="D2203" t="str">
            <v>W0493</v>
          </cell>
          <cell r="E2203" t="str">
            <v>OMWU2871</v>
          </cell>
          <cell r="F2203" t="str">
            <v>No</v>
          </cell>
          <cell r="G2203" t="str">
            <v>MAC3 CAMP</v>
          </cell>
          <cell r="H2203" t="str">
            <v>Greenfield</v>
          </cell>
          <cell r="I2203">
            <v>20</v>
          </cell>
          <cell r="J2203" t="str">
            <v>Outdoor</v>
          </cell>
          <cell r="K2203">
            <v>18.687332999999999</v>
          </cell>
          <cell r="L2203">
            <v>55.978647000000002</v>
          </cell>
          <cell r="M2203" t="str">
            <v>WUSTA</v>
          </cell>
          <cell r="N2203" t="str">
            <v>AL JAZIR</v>
          </cell>
          <cell r="O2203" t="str">
            <v>Nimer</v>
          </cell>
        </row>
        <row r="2204">
          <cell r="D2204" t="str">
            <v>D0793</v>
          </cell>
          <cell r="E2204" t="str">
            <v>OMJA1415</v>
          </cell>
          <cell r="F2204" t="str">
            <v>No</v>
          </cell>
          <cell r="G2204" t="str">
            <v>MAC4 CAMP</v>
          </cell>
          <cell r="H2204" t="str">
            <v>Greenfield</v>
          </cell>
          <cell r="I2204">
            <v>18</v>
          </cell>
          <cell r="J2204" t="str">
            <v>Outdoor</v>
          </cell>
          <cell r="K2204">
            <v>18.239339999999999</v>
          </cell>
          <cell r="L2204">
            <v>55.666038999999998</v>
          </cell>
          <cell r="M2204" t="str">
            <v>DHOFAR</v>
          </cell>
          <cell r="N2204" t="str">
            <v>SHALIM WA JUZOR AL HALLANIYAT</v>
          </cell>
          <cell r="O2204" t="str">
            <v>Shaleem</v>
          </cell>
        </row>
        <row r="2205">
          <cell r="D2205" t="str">
            <v>W0428</v>
          </cell>
          <cell r="E2205" t="str">
            <v>OMWU1793</v>
          </cell>
          <cell r="F2205" t="str">
            <v>No</v>
          </cell>
          <cell r="G2205" t="str">
            <v>SAHMA</v>
          </cell>
          <cell r="H2205" t="str">
            <v>Greenfield</v>
          </cell>
          <cell r="I2205">
            <v>60</v>
          </cell>
          <cell r="J2205" t="str">
            <v>Indoor</v>
          </cell>
          <cell r="K2205">
            <v>20.409800000000001</v>
          </cell>
          <cell r="L2205">
            <v>56.247700000000002</v>
          </cell>
          <cell r="M2205" t="str">
            <v>WUSTA</v>
          </cell>
          <cell r="N2205" t="str">
            <v>HAYMA</v>
          </cell>
          <cell r="O2205" t="str">
            <v>Hayma</v>
          </cell>
        </row>
        <row r="2206">
          <cell r="D2206" t="str">
            <v>D0651</v>
          </cell>
          <cell r="E2206" t="str">
            <v>OMJA2165</v>
          </cell>
          <cell r="F2206" t="str">
            <v>No</v>
          </cell>
          <cell r="G2206" t="str">
            <v>SALALAH-RD4</v>
          </cell>
          <cell r="H2206" t="str">
            <v>Greenfield</v>
          </cell>
          <cell r="I2206">
            <v>50</v>
          </cell>
          <cell r="J2206" t="str">
            <v>Indoor</v>
          </cell>
          <cell r="K2206">
            <v>19.420445000000001</v>
          </cell>
          <cell r="L2206">
            <v>54.72925</v>
          </cell>
          <cell r="M2206" t="str">
            <v>DHOFAR</v>
          </cell>
          <cell r="N2206" t="str">
            <v>MUQSHIN</v>
          </cell>
          <cell r="O2206" t="str">
            <v>Muqshin</v>
          </cell>
        </row>
        <row r="2207">
          <cell r="D2207" t="str">
            <v>D0642</v>
          </cell>
          <cell r="E2207" t="str">
            <v>OMJA1418</v>
          </cell>
          <cell r="F2207" t="str">
            <v>No</v>
          </cell>
          <cell r="G2207" t="str">
            <v>SHUWAMIYAH_RP1</v>
          </cell>
          <cell r="H2207" t="str">
            <v>Greenfield</v>
          </cell>
          <cell r="I2207">
            <v>50</v>
          </cell>
          <cell r="J2207" t="str">
            <v>Indoor</v>
          </cell>
          <cell r="K2207">
            <v>17.954701</v>
          </cell>
          <cell r="L2207">
            <v>55.650798999999999</v>
          </cell>
          <cell r="M2207" t="str">
            <v>DHOFAR</v>
          </cell>
          <cell r="N2207" t="str">
            <v>SHALIM WA JUZOR AL HALLANIYAT</v>
          </cell>
          <cell r="O2207" t="str">
            <v>Shuwamiyah</v>
          </cell>
        </row>
        <row r="2208">
          <cell r="D2208" t="str">
            <v>D0104</v>
          </cell>
          <cell r="E2208" t="str">
            <v>OMJA2514</v>
          </cell>
          <cell r="F2208" t="str">
            <v>No</v>
          </cell>
          <cell r="G2208" t="str">
            <v>311273_SALAAM_STREET1</v>
          </cell>
          <cell r="H2208" t="str">
            <v>Rooftop</v>
          </cell>
          <cell r="I2208">
            <v>6</v>
          </cell>
          <cell r="J2208" t="str">
            <v>Indoor</v>
          </cell>
          <cell r="K2208">
            <v>17.009689999999999</v>
          </cell>
          <cell r="L2208">
            <v>54.081240000000001</v>
          </cell>
          <cell r="M2208" t="str">
            <v>DHOFAR</v>
          </cell>
          <cell r="N2208" t="str">
            <v>SALALAH</v>
          </cell>
          <cell r="O2208" t="str">
            <v>Salalah</v>
          </cell>
        </row>
        <row r="2209">
          <cell r="D2209" t="str">
            <v>D0129</v>
          </cell>
          <cell r="E2209" t="str">
            <v>OMJA2166</v>
          </cell>
          <cell r="F2209" t="str">
            <v>No</v>
          </cell>
          <cell r="G2209" t="str">
            <v>311933_ALQAREZ</v>
          </cell>
          <cell r="H2209" t="str">
            <v>Greenfield</v>
          </cell>
          <cell r="I2209">
            <v>25</v>
          </cell>
          <cell r="J2209" t="str">
            <v>Indoor</v>
          </cell>
          <cell r="K2209">
            <v>17.01736</v>
          </cell>
          <cell r="L2209">
            <v>54.116230000000002</v>
          </cell>
          <cell r="M2209" t="str">
            <v>DHOFAR</v>
          </cell>
          <cell r="N2209" t="str">
            <v>SALALAH</v>
          </cell>
          <cell r="O2209" t="str">
            <v>Salalah</v>
          </cell>
        </row>
        <row r="2210">
          <cell r="D2210" t="str">
            <v>D0185</v>
          </cell>
          <cell r="E2210" t="str">
            <v>OMJA0334</v>
          </cell>
          <cell r="F2210" t="str">
            <v>No</v>
          </cell>
          <cell r="G2210" t="str">
            <v>327543_AIRPORT</v>
          </cell>
          <cell r="H2210" t="str">
            <v>Rooftop</v>
          </cell>
          <cell r="I2210">
            <v>5</v>
          </cell>
          <cell r="J2210" t="str">
            <v>Indoor</v>
          </cell>
          <cell r="K2210">
            <v>17.038399999999999</v>
          </cell>
          <cell r="L2210">
            <v>54.106699999999996</v>
          </cell>
          <cell r="M2210" t="str">
            <v>DHOFAR</v>
          </cell>
          <cell r="N2210" t="str">
            <v>SALALAH</v>
          </cell>
          <cell r="O2210" t="str">
            <v>Salalah</v>
          </cell>
        </row>
        <row r="2211">
          <cell r="D2211" t="str">
            <v>D0148</v>
          </cell>
          <cell r="E2211" t="str">
            <v>OMJA2167</v>
          </cell>
          <cell r="F2211" t="str">
            <v>No</v>
          </cell>
          <cell r="G2211" t="str">
            <v>330213_ALHASHIMI_BLDN</v>
          </cell>
          <cell r="H2211" t="str">
            <v>Rooftop</v>
          </cell>
          <cell r="I2211">
            <v>6</v>
          </cell>
          <cell r="J2211" t="str">
            <v>Indoor</v>
          </cell>
          <cell r="K2211">
            <v>17.020600000000002</v>
          </cell>
          <cell r="L2211">
            <v>54.095080000000003</v>
          </cell>
          <cell r="M2211" t="str">
            <v>DHOFAR</v>
          </cell>
          <cell r="N2211" t="str">
            <v>SALALAH</v>
          </cell>
          <cell r="O2211" t="str">
            <v>Salalah</v>
          </cell>
        </row>
        <row r="2212">
          <cell r="D2212" t="str">
            <v>D0147</v>
          </cell>
          <cell r="E2212" t="str">
            <v>OMJA0335</v>
          </cell>
          <cell r="F2212" t="str">
            <v>No</v>
          </cell>
          <cell r="G2212" t="str">
            <v>330823_ZAWYA2_3G</v>
          </cell>
          <cell r="H2212" t="str">
            <v>Rooftop</v>
          </cell>
          <cell r="I2212">
            <v>6</v>
          </cell>
          <cell r="J2212" t="str">
            <v>Indoor</v>
          </cell>
          <cell r="K2212">
            <v>17.01951</v>
          </cell>
          <cell r="L2212">
            <v>54.109310000000001</v>
          </cell>
          <cell r="M2212" t="str">
            <v>DHOFAR</v>
          </cell>
          <cell r="N2212" t="str">
            <v>SALALAH</v>
          </cell>
          <cell r="O2212" t="str">
            <v>Salalah</v>
          </cell>
        </row>
        <row r="2213">
          <cell r="D2213" t="str">
            <v>D0112</v>
          </cell>
          <cell r="E2213" t="str">
            <v>OMJA1419</v>
          </cell>
          <cell r="F2213" t="str">
            <v>No</v>
          </cell>
          <cell r="G2213" t="str">
            <v>330833_RADAN_HOTEL2</v>
          </cell>
          <cell r="H2213" t="str">
            <v>Rooftop</v>
          </cell>
          <cell r="I2213">
            <v>6</v>
          </cell>
          <cell r="J2213" t="str">
            <v>Indoor</v>
          </cell>
          <cell r="K2213">
            <v>17.012550000000001</v>
          </cell>
          <cell r="L2213">
            <v>54.107039999999998</v>
          </cell>
          <cell r="M2213" t="str">
            <v>DHOFAR</v>
          </cell>
          <cell r="N2213" t="str">
            <v>SALALAH</v>
          </cell>
          <cell r="O2213" t="str">
            <v>Salalah</v>
          </cell>
        </row>
        <row r="2214">
          <cell r="D2214" t="str">
            <v>D0137</v>
          </cell>
          <cell r="E2214" t="str">
            <v>OMJA2168</v>
          </cell>
          <cell r="F2214" t="str">
            <v>No</v>
          </cell>
          <cell r="G2214" t="str">
            <v>330863_GHUBIRA_HOUSE2</v>
          </cell>
          <cell r="H2214" t="str">
            <v>Rooftop</v>
          </cell>
          <cell r="I2214">
            <v>6</v>
          </cell>
          <cell r="J2214" t="str">
            <v>Indoor</v>
          </cell>
          <cell r="K2214">
            <v>17.018380000000001</v>
          </cell>
          <cell r="L2214">
            <v>54.079120000000003</v>
          </cell>
          <cell r="M2214" t="str">
            <v>DHOFAR</v>
          </cell>
          <cell r="N2214" t="str">
            <v>SALALAH</v>
          </cell>
          <cell r="O2214" t="str">
            <v>Salalah</v>
          </cell>
        </row>
        <row r="2215">
          <cell r="D2215" t="str">
            <v>D0145</v>
          </cell>
          <cell r="E2215" t="str">
            <v>OMJA2169</v>
          </cell>
          <cell r="F2215" t="str">
            <v>No</v>
          </cell>
          <cell r="G2215" t="str">
            <v>330903_DOHA_STREET2</v>
          </cell>
          <cell r="H2215" t="str">
            <v>Rooftop</v>
          </cell>
          <cell r="I2215">
            <v>6</v>
          </cell>
          <cell r="J2215" t="str">
            <v>Indoor</v>
          </cell>
          <cell r="K2215">
            <v>17.02056</v>
          </cell>
          <cell r="L2215">
            <v>54.087200000000003</v>
          </cell>
          <cell r="M2215" t="str">
            <v>DHOFAR</v>
          </cell>
          <cell r="N2215" t="str">
            <v>SALALAH</v>
          </cell>
          <cell r="O2215" t="str">
            <v>Salalah</v>
          </cell>
        </row>
        <row r="2216">
          <cell r="D2216" t="str">
            <v>D0230</v>
          </cell>
          <cell r="E2216" t="str">
            <v>OMJA0336</v>
          </cell>
          <cell r="F2216" t="str">
            <v>No</v>
          </cell>
          <cell r="G2216" t="str">
            <v>330963_Nogar_Garzeez</v>
          </cell>
          <cell r="H2216" t="str">
            <v>Greenfield</v>
          </cell>
          <cell r="I2216">
            <v>30</v>
          </cell>
          <cell r="J2216" t="str">
            <v>Indoor</v>
          </cell>
          <cell r="K2216">
            <v>17.093900000000001</v>
          </cell>
          <cell r="L2216">
            <v>54.09657</v>
          </cell>
          <cell r="M2216" t="str">
            <v>DHOFAR</v>
          </cell>
          <cell r="N2216" t="str">
            <v>SALALAH</v>
          </cell>
          <cell r="O2216" t="str">
            <v>Salalah</v>
          </cell>
        </row>
        <row r="2217">
          <cell r="D2217" t="str">
            <v>D0103</v>
          </cell>
          <cell r="E2217" t="str">
            <v>OMJA2515</v>
          </cell>
          <cell r="F2217" t="str">
            <v>No</v>
          </cell>
          <cell r="G2217" t="str">
            <v>331903_ALWADI3</v>
          </cell>
          <cell r="H2217" t="str">
            <v>Greenfield</v>
          </cell>
          <cell r="I2217">
            <v>40</v>
          </cell>
          <cell r="J2217" t="str">
            <v>Indoor</v>
          </cell>
          <cell r="K2217">
            <v>17.0106</v>
          </cell>
          <cell r="L2217">
            <v>54.064869999999999</v>
          </cell>
          <cell r="M2217" t="str">
            <v>DHOFAR</v>
          </cell>
          <cell r="N2217" t="str">
            <v>SALALAH</v>
          </cell>
          <cell r="O2217" t="str">
            <v>Salalah</v>
          </cell>
        </row>
        <row r="2218">
          <cell r="D2218" t="str">
            <v>D0250</v>
          </cell>
          <cell r="E2218" t="str">
            <v>OMJA1420</v>
          </cell>
          <cell r="F2218" t="str">
            <v>No</v>
          </cell>
          <cell r="G2218" t="str">
            <v>335783_HALOOT</v>
          </cell>
          <cell r="H2218" t="str">
            <v>Greenfield</v>
          </cell>
          <cell r="I2218">
            <v>41.83</v>
          </cell>
          <cell r="J2218" t="str">
            <v>Indoor</v>
          </cell>
          <cell r="K2218">
            <v>17.127199999999998</v>
          </cell>
          <cell r="L2218">
            <v>54.079630000000002</v>
          </cell>
          <cell r="M2218" t="str">
            <v>DHOFAR</v>
          </cell>
          <cell r="N2218" t="str">
            <v>SALALAH</v>
          </cell>
          <cell r="O2218" t="str">
            <v>Haloot</v>
          </cell>
        </row>
        <row r="2219">
          <cell r="D2219" t="str">
            <v>D0135</v>
          </cell>
          <cell r="E2219" t="str">
            <v>OMJA0337</v>
          </cell>
          <cell r="F2219" t="str">
            <v>No</v>
          </cell>
          <cell r="G2219" t="str">
            <v>336153_AL_ESTEIQRAR</v>
          </cell>
          <cell r="H2219" t="str">
            <v>Rooftop</v>
          </cell>
          <cell r="I2219">
            <v>12</v>
          </cell>
          <cell r="J2219" t="str">
            <v>Indoor</v>
          </cell>
          <cell r="K2219">
            <v>17.017479999999999</v>
          </cell>
          <cell r="L2219">
            <v>54.110869999999998</v>
          </cell>
          <cell r="M2219" t="str">
            <v>DHOFAR</v>
          </cell>
          <cell r="N2219" t="str">
            <v>SALALAH</v>
          </cell>
          <cell r="O2219" t="str">
            <v>Salalah</v>
          </cell>
        </row>
        <row r="2220">
          <cell r="D2220" t="str">
            <v>D0152</v>
          </cell>
          <cell r="E2220" t="str">
            <v>OMJA2516</v>
          </cell>
          <cell r="F2220" t="str">
            <v>No</v>
          </cell>
          <cell r="G2220" t="str">
            <v>336263_23RDJUL</v>
          </cell>
          <cell r="H2220" t="str">
            <v>Rooftop</v>
          </cell>
          <cell r="I2220">
            <v>6</v>
          </cell>
          <cell r="J2220" t="str">
            <v>Indoor</v>
          </cell>
          <cell r="K2220">
            <v>17.021439999999998</v>
          </cell>
          <cell r="L2220">
            <v>54.12191</v>
          </cell>
          <cell r="M2220" t="str">
            <v>DHOFAR</v>
          </cell>
          <cell r="N2220" t="str">
            <v>SALALAH</v>
          </cell>
          <cell r="O2220" t="str">
            <v>Salalah</v>
          </cell>
        </row>
        <row r="2221">
          <cell r="D2221" t="str">
            <v>D0146</v>
          </cell>
          <cell r="E2221" t="str">
            <v>OMJA2874</v>
          </cell>
          <cell r="F2221" t="str">
            <v>No</v>
          </cell>
          <cell r="G2221" t="str">
            <v>336273_AL_ZAWYA</v>
          </cell>
          <cell r="H2221" t="str">
            <v>Rooftop</v>
          </cell>
          <cell r="I2221">
            <v>6</v>
          </cell>
          <cell r="J2221" t="str">
            <v>Indoor</v>
          </cell>
          <cell r="K2221">
            <v>17.02083</v>
          </cell>
          <cell r="L2221">
            <v>54.106380000000001</v>
          </cell>
          <cell r="M2221" t="str">
            <v>DHOFAR</v>
          </cell>
          <cell r="N2221" t="str">
            <v>SALALAH</v>
          </cell>
          <cell r="O2221" t="str">
            <v>Salalah</v>
          </cell>
        </row>
        <row r="2222">
          <cell r="D2222" t="str">
            <v>D0001</v>
          </cell>
          <cell r="E2222" t="str">
            <v>OMJA1794</v>
          </cell>
          <cell r="F2222" t="str">
            <v>Yes</v>
          </cell>
          <cell r="G2222" t="str">
            <v>338003_SALALAH2</v>
          </cell>
          <cell r="H2222" t="str">
            <v>Rooftop</v>
          </cell>
          <cell r="I2222">
            <v>15</v>
          </cell>
          <cell r="J2222" t="str">
            <v>Indoor</v>
          </cell>
          <cell r="K2222">
            <v>17.020050000000001</v>
          </cell>
          <cell r="L2222">
            <v>54.091380000000001</v>
          </cell>
          <cell r="M2222" t="str">
            <v>DHOFAR</v>
          </cell>
          <cell r="N2222" t="str">
            <v>SALALAH</v>
          </cell>
          <cell r="O2222" t="str">
            <v>Salalah</v>
          </cell>
        </row>
        <row r="2223">
          <cell r="D2223" t="str">
            <v>D0100</v>
          </cell>
          <cell r="E2223" t="str">
            <v>OMJA1795</v>
          </cell>
          <cell r="F2223" t="str">
            <v>No</v>
          </cell>
          <cell r="G2223" t="str">
            <v>338023_SALALAH1</v>
          </cell>
          <cell r="H2223" t="str">
            <v>Greenfield</v>
          </cell>
          <cell r="I2223">
            <v>42</v>
          </cell>
          <cell r="J2223" t="str">
            <v>Indoor</v>
          </cell>
          <cell r="K2223">
            <v>17.008870000000002</v>
          </cell>
          <cell r="L2223">
            <v>54.094569999999997</v>
          </cell>
          <cell r="M2223" t="str">
            <v>DHOFAR</v>
          </cell>
          <cell r="N2223" t="str">
            <v>SALALAH</v>
          </cell>
          <cell r="O2223" t="str">
            <v>Salalah</v>
          </cell>
        </row>
        <row r="2224">
          <cell r="D2224" t="str">
            <v>D0153</v>
          </cell>
          <cell r="E2224" t="str">
            <v>OMJA1421</v>
          </cell>
          <cell r="F2224" t="str">
            <v>No</v>
          </cell>
          <cell r="G2224" t="str">
            <v>338043_SHOROBAH</v>
          </cell>
          <cell r="H2224" t="str">
            <v>Rooftop</v>
          </cell>
          <cell r="I2224">
            <v>6</v>
          </cell>
          <cell r="J2224" t="str">
            <v>Indoor</v>
          </cell>
          <cell r="K2224">
            <v>17.022369999999999</v>
          </cell>
          <cell r="L2224">
            <v>54.080710000000003</v>
          </cell>
          <cell r="M2224" t="str">
            <v>DHOFAR</v>
          </cell>
          <cell r="N2224" t="str">
            <v>SALALAH</v>
          </cell>
          <cell r="O2224" t="str">
            <v>Salalah</v>
          </cell>
        </row>
        <row r="2225">
          <cell r="D2225" t="str">
            <v>D0168</v>
          </cell>
          <cell r="E2225" t="str">
            <v>OMJA2517</v>
          </cell>
          <cell r="F2225" t="str">
            <v>No</v>
          </cell>
          <cell r="G2225" t="str">
            <v>338053_HAFFA_HOUSE</v>
          </cell>
          <cell r="H2225" t="str">
            <v>Rooftop</v>
          </cell>
          <cell r="I2225">
            <v>3</v>
          </cell>
          <cell r="J2225" t="str">
            <v>Indoor</v>
          </cell>
          <cell r="K2225">
            <v>17.023900000000001</v>
          </cell>
          <cell r="L2225">
            <v>54.112200000000001</v>
          </cell>
          <cell r="M2225" t="str">
            <v>DHOFAR</v>
          </cell>
          <cell r="N2225" t="str">
            <v>SALALAH</v>
          </cell>
          <cell r="O2225" t="str">
            <v>Salalah</v>
          </cell>
        </row>
        <row r="2226">
          <cell r="D2226" t="str">
            <v>D0094</v>
          </cell>
          <cell r="E2226" t="str">
            <v>OMJA2170</v>
          </cell>
          <cell r="F2226" t="str">
            <v>No</v>
          </cell>
          <cell r="G2226" t="str">
            <v>338063_AL_MUATTAZA</v>
          </cell>
          <cell r="H2226" t="str">
            <v>Rooftop</v>
          </cell>
          <cell r="I2226">
            <v>3</v>
          </cell>
          <cell r="J2226" t="str">
            <v>Indoor</v>
          </cell>
          <cell r="K2226">
            <v>17.006989999999998</v>
          </cell>
          <cell r="L2226">
            <v>54.078690000000002</v>
          </cell>
          <cell r="M2226" t="str">
            <v>DHOFAR</v>
          </cell>
          <cell r="N2226" t="str">
            <v>SALALAH</v>
          </cell>
          <cell r="O2226" t="str">
            <v>Salalah</v>
          </cell>
        </row>
        <row r="2227">
          <cell r="D2227" t="str">
            <v>D0121</v>
          </cell>
          <cell r="E2227" t="str">
            <v>OMJA2171</v>
          </cell>
          <cell r="F2227" t="str">
            <v>No</v>
          </cell>
          <cell r="G2227" t="str">
            <v>338073_AL_QOOF1</v>
          </cell>
          <cell r="H2227" t="str">
            <v>Rooftop</v>
          </cell>
          <cell r="I2227">
            <v>6</v>
          </cell>
          <cell r="J2227" t="str">
            <v>Indoor</v>
          </cell>
          <cell r="K2227">
            <v>17.014089999999999</v>
          </cell>
          <cell r="L2227">
            <v>54.111530000000002</v>
          </cell>
          <cell r="M2227" t="str">
            <v>DHOFAR</v>
          </cell>
          <cell r="N2227" t="str">
            <v>SALALAH</v>
          </cell>
          <cell r="O2227" t="str">
            <v>Salalah</v>
          </cell>
        </row>
        <row r="2228">
          <cell r="D2228" t="str">
            <v>D0140</v>
          </cell>
          <cell r="E2228" t="str">
            <v>OMJA0338</v>
          </cell>
          <cell r="F2228" t="str">
            <v>No</v>
          </cell>
          <cell r="G2228" t="str">
            <v>338083_SALALAH_STADIUM</v>
          </cell>
          <cell r="H2228" t="str">
            <v>Greenfield</v>
          </cell>
          <cell r="I2228">
            <v>40.22</v>
          </cell>
          <cell r="J2228" t="str">
            <v>Indoor</v>
          </cell>
          <cell r="K2228">
            <v>17.018930000000001</v>
          </cell>
          <cell r="L2228">
            <v>54.074137999999998</v>
          </cell>
          <cell r="M2228" t="str">
            <v>DHOFAR</v>
          </cell>
          <cell r="N2228" t="str">
            <v>SALALAH</v>
          </cell>
          <cell r="O2228" t="str">
            <v>Salalah</v>
          </cell>
        </row>
        <row r="2229">
          <cell r="D2229" t="str">
            <v>D0144</v>
          </cell>
          <cell r="E2229" t="str">
            <v>OMJA0339</v>
          </cell>
          <cell r="F2229" t="str">
            <v>No</v>
          </cell>
          <cell r="G2229" t="str">
            <v>338123_DOHA_ST</v>
          </cell>
          <cell r="H2229" t="str">
            <v>Rooftop</v>
          </cell>
          <cell r="I2229">
            <v>6</v>
          </cell>
          <cell r="J2229" t="str">
            <v>Indoor</v>
          </cell>
          <cell r="K2229">
            <v>17.020330000000001</v>
          </cell>
          <cell r="L2229">
            <v>54.084330000000001</v>
          </cell>
          <cell r="M2229" t="str">
            <v>DHOFAR</v>
          </cell>
          <cell r="N2229" t="str">
            <v>SALALAH</v>
          </cell>
          <cell r="O2229" t="str">
            <v>Salalah</v>
          </cell>
        </row>
        <row r="2230">
          <cell r="D2230" t="str">
            <v>D0243</v>
          </cell>
          <cell r="E2230" t="str">
            <v>OMJA2172</v>
          </cell>
          <cell r="F2230" t="str">
            <v>No</v>
          </cell>
          <cell r="G2230" t="str">
            <v>338143_NABI_AYOOB</v>
          </cell>
          <cell r="H2230" t="str">
            <v>Greenfield</v>
          </cell>
          <cell r="I2230">
            <v>30.3</v>
          </cell>
          <cell r="J2230" t="str">
            <v>Indoor</v>
          </cell>
          <cell r="K2230">
            <v>17.110779999999998</v>
          </cell>
          <cell r="L2230">
            <v>53.99474</v>
          </cell>
          <cell r="M2230" t="str">
            <v>DHOFAR</v>
          </cell>
          <cell r="N2230" t="str">
            <v>SALALAH</v>
          </cell>
          <cell r="O2230" t="str">
            <v>Nbi-Ayub</v>
          </cell>
        </row>
        <row r="2231">
          <cell r="D2231" t="str">
            <v>D0107</v>
          </cell>
          <cell r="E2231" t="str">
            <v>OMJA0340</v>
          </cell>
          <cell r="F2231" t="str">
            <v>No</v>
          </cell>
          <cell r="G2231" t="str">
            <v>338153_23RDJUL2</v>
          </cell>
          <cell r="H2231" t="str">
            <v>Rooftop</v>
          </cell>
          <cell r="I2231">
            <v>6</v>
          </cell>
          <cell r="J2231" t="str">
            <v>Indoor</v>
          </cell>
          <cell r="K2231">
            <v>17.012039999999999</v>
          </cell>
          <cell r="L2231">
            <v>54.08287</v>
          </cell>
          <cell r="M2231" t="str">
            <v>DHOFAR</v>
          </cell>
          <cell r="N2231" t="str">
            <v>SALALAH</v>
          </cell>
          <cell r="O2231" t="str">
            <v>Salalah</v>
          </cell>
        </row>
        <row r="2232">
          <cell r="D2232" t="str">
            <v>D0138</v>
          </cell>
          <cell r="E2232" t="str">
            <v>OMJA1069</v>
          </cell>
          <cell r="F2232" t="str">
            <v>No</v>
          </cell>
          <cell r="G2232" t="str">
            <v>338163_AL_WADI2</v>
          </cell>
          <cell r="H2232" t="str">
            <v>Rooftop</v>
          </cell>
          <cell r="I2232">
            <v>6</v>
          </cell>
          <cell r="J2232" t="str">
            <v>Indoor</v>
          </cell>
          <cell r="K2232">
            <v>17.01868</v>
          </cell>
          <cell r="L2232">
            <v>54.066630000000004</v>
          </cell>
          <cell r="M2232" t="str">
            <v>DHOFAR</v>
          </cell>
          <cell r="N2232" t="str">
            <v>SALALAH</v>
          </cell>
          <cell r="O2232" t="str">
            <v>Salalah</v>
          </cell>
        </row>
        <row r="2233">
          <cell r="D2233" t="str">
            <v>D0131</v>
          </cell>
          <cell r="E2233" t="str">
            <v>OMJA1796</v>
          </cell>
          <cell r="F2233" t="str">
            <v>No</v>
          </cell>
          <cell r="G2233" t="str">
            <v>338173_CENTRAL_MKT</v>
          </cell>
          <cell r="H2233" t="str">
            <v>Rooftop</v>
          </cell>
          <cell r="I2233">
            <v>6</v>
          </cell>
          <cell r="J2233" t="str">
            <v>Indoor</v>
          </cell>
          <cell r="K2233">
            <v>17.01756</v>
          </cell>
          <cell r="L2233">
            <v>54.099089999999997</v>
          </cell>
          <cell r="M2233" t="str">
            <v>DHOFAR</v>
          </cell>
          <cell r="N2233" t="str">
            <v>SALALAH</v>
          </cell>
          <cell r="O2233" t="str">
            <v>Salalah</v>
          </cell>
        </row>
        <row r="2234">
          <cell r="D2234" t="str">
            <v>D0122</v>
          </cell>
          <cell r="E2234" t="str">
            <v>OMJA0709</v>
          </cell>
          <cell r="F2234" t="str">
            <v>No</v>
          </cell>
          <cell r="G2234" t="str">
            <v>338183_AL_WADI</v>
          </cell>
          <cell r="H2234" t="str">
            <v>Rooftop</v>
          </cell>
          <cell r="I2234">
            <v>4</v>
          </cell>
          <cell r="J2234" t="str">
            <v>Indoor</v>
          </cell>
          <cell r="K2234">
            <v>17.015059999999998</v>
          </cell>
          <cell r="L2234">
            <v>54.065519999999999</v>
          </cell>
          <cell r="M2234" t="str">
            <v>DHOFAR</v>
          </cell>
          <cell r="N2234" t="str">
            <v>SALALAH</v>
          </cell>
          <cell r="O2234" t="str">
            <v>Salalah</v>
          </cell>
        </row>
        <row r="2235">
          <cell r="D2235" t="str">
            <v>D0124</v>
          </cell>
          <cell r="E2235" t="str">
            <v>OMJA2173</v>
          </cell>
          <cell r="F2235" t="str">
            <v>No</v>
          </cell>
          <cell r="G2235" t="str">
            <v>338193_GHUBIRA_HOUSE</v>
          </cell>
          <cell r="H2235" t="str">
            <v>Rooftop</v>
          </cell>
          <cell r="I2235">
            <v>6</v>
          </cell>
          <cell r="J2235" t="str">
            <v>Indoor</v>
          </cell>
          <cell r="K2235">
            <v>17.015180000000001</v>
          </cell>
          <cell r="L2235">
            <v>54.08108</v>
          </cell>
          <cell r="M2235" t="str">
            <v>DHOFAR</v>
          </cell>
          <cell r="N2235" t="str">
            <v>SALALAH</v>
          </cell>
          <cell r="O2235" t="str">
            <v>Salalah</v>
          </cell>
        </row>
        <row r="2236">
          <cell r="D2236" t="str">
            <v>D0082</v>
          </cell>
          <cell r="E2236" t="str">
            <v>OMJA1422</v>
          </cell>
          <cell r="F2236" t="str">
            <v>No</v>
          </cell>
          <cell r="G2236" t="str">
            <v>338203_DEEWAN_SHATTI</v>
          </cell>
          <cell r="H2236" t="str">
            <v>Greenfield</v>
          </cell>
          <cell r="I2236">
            <v>40</v>
          </cell>
          <cell r="J2236" t="str">
            <v>Indoor</v>
          </cell>
          <cell r="K2236">
            <v>16.99999</v>
          </cell>
          <cell r="L2236">
            <v>54.085729999999998</v>
          </cell>
          <cell r="M2236" t="str">
            <v>DHOFAR</v>
          </cell>
          <cell r="N2236" t="str">
            <v>SALALAH</v>
          </cell>
          <cell r="O2236" t="str">
            <v>Salalah</v>
          </cell>
        </row>
        <row r="2237">
          <cell r="D2237" t="str">
            <v>D0105</v>
          </cell>
          <cell r="E2237" t="str">
            <v>OMJA2174</v>
          </cell>
          <cell r="F2237" t="str">
            <v>No</v>
          </cell>
          <cell r="G2237" t="str">
            <v>338273_BAHWAN_BLDG</v>
          </cell>
          <cell r="H2237" t="str">
            <v>Rooftop</v>
          </cell>
          <cell r="I2237">
            <v>6</v>
          </cell>
          <cell r="J2237" t="str">
            <v>Indoor</v>
          </cell>
          <cell r="K2237">
            <v>17.0106</v>
          </cell>
          <cell r="L2237">
            <v>54.074199999999998</v>
          </cell>
          <cell r="M2237" t="str">
            <v>DHOFAR</v>
          </cell>
          <cell r="N2237" t="str">
            <v>SALALAH</v>
          </cell>
          <cell r="O2237" t="str">
            <v>Salalah</v>
          </cell>
        </row>
        <row r="2238">
          <cell r="D2238" t="str">
            <v>D0092</v>
          </cell>
          <cell r="E2238" t="str">
            <v>OMJA2518</v>
          </cell>
          <cell r="F2238" t="str">
            <v>No</v>
          </cell>
          <cell r="G2238" t="str">
            <v>338293_BEN_DAWAL</v>
          </cell>
          <cell r="H2238" t="str">
            <v>Rooftop</v>
          </cell>
          <cell r="I2238">
            <v>4</v>
          </cell>
          <cell r="J2238" t="str">
            <v>Indoor</v>
          </cell>
          <cell r="K2238">
            <v>17.005330000000001</v>
          </cell>
          <cell r="L2238">
            <v>54.071980000000003</v>
          </cell>
          <cell r="M2238" t="str">
            <v>DHOFAR</v>
          </cell>
          <cell r="N2238" t="str">
            <v>SALALAH</v>
          </cell>
          <cell r="O2238" t="str">
            <v>Salalah</v>
          </cell>
        </row>
        <row r="2239">
          <cell r="D2239" t="str">
            <v>D0136</v>
          </cell>
          <cell r="E2239" t="str">
            <v>OMJA2875</v>
          </cell>
          <cell r="F2239" t="str">
            <v>No</v>
          </cell>
          <cell r="G2239" t="str">
            <v>338303_BINT_ALBALAD</v>
          </cell>
          <cell r="H2239" t="str">
            <v>Rooftop</v>
          </cell>
          <cell r="I2239">
            <v>6</v>
          </cell>
          <cell r="J2239" t="str">
            <v>Indoor</v>
          </cell>
          <cell r="K2239">
            <v>17.017959999999999</v>
          </cell>
          <cell r="L2239">
            <v>54.087049999999998</v>
          </cell>
          <cell r="M2239" t="str">
            <v>DHOFAR</v>
          </cell>
          <cell r="N2239" t="str">
            <v>SALALAH</v>
          </cell>
          <cell r="O2239" t="str">
            <v>Salalah</v>
          </cell>
        </row>
        <row r="2240">
          <cell r="D2240" t="str">
            <v>D0253</v>
          </cell>
          <cell r="E2240" t="str">
            <v>OMJA2876</v>
          </cell>
          <cell r="F2240" t="str">
            <v>No</v>
          </cell>
          <cell r="G2240" t="str">
            <v>338333_MNARA</v>
          </cell>
          <cell r="H2240" t="str">
            <v>Greenfield</v>
          </cell>
          <cell r="I2240">
            <v>25</v>
          </cell>
          <cell r="J2240" t="str">
            <v>Indoor</v>
          </cell>
          <cell r="K2240">
            <v>17.147300000000001</v>
          </cell>
          <cell r="L2240">
            <v>53.976489999999998</v>
          </cell>
          <cell r="M2240" t="str">
            <v>DHOFAR</v>
          </cell>
          <cell r="N2240" t="str">
            <v>SALALAH</v>
          </cell>
          <cell r="O2240" t="str">
            <v>Nbi-Ayub</v>
          </cell>
        </row>
        <row r="2241">
          <cell r="D2241" t="str">
            <v>D0113</v>
          </cell>
          <cell r="E2241" t="str">
            <v>OMJA1797</v>
          </cell>
          <cell r="F2241" t="str">
            <v>No</v>
          </cell>
          <cell r="G2241" t="str">
            <v>338403_SALALAH_WUSTA</v>
          </cell>
          <cell r="H2241" t="str">
            <v>Rooftop</v>
          </cell>
          <cell r="I2241">
            <v>6</v>
          </cell>
          <cell r="J2241" t="str">
            <v>Indoor</v>
          </cell>
          <cell r="K2241">
            <v>17.01266</v>
          </cell>
          <cell r="L2241">
            <v>54.097969999999997</v>
          </cell>
          <cell r="M2241" t="str">
            <v>DHOFAR</v>
          </cell>
          <cell r="N2241" t="str">
            <v>SALALAH</v>
          </cell>
          <cell r="O2241" t="str">
            <v>Salalah</v>
          </cell>
        </row>
        <row r="2242">
          <cell r="D2242" t="str">
            <v>D0106</v>
          </cell>
          <cell r="E2242" t="str">
            <v>OMJA2175</v>
          </cell>
          <cell r="F2242" t="str">
            <v>No</v>
          </cell>
          <cell r="G2242" t="str">
            <v>338463_BILAD</v>
          </cell>
          <cell r="H2242" t="str">
            <v>Rooftop</v>
          </cell>
          <cell r="I2242">
            <v>6</v>
          </cell>
          <cell r="J2242" t="str">
            <v>Indoor</v>
          </cell>
          <cell r="K2242">
            <v>17.01071</v>
          </cell>
          <cell r="L2242">
            <v>54.086170000000003</v>
          </cell>
          <cell r="M2242" t="str">
            <v>DHOFAR</v>
          </cell>
          <cell r="N2242" t="str">
            <v>SALALAH</v>
          </cell>
          <cell r="O2242" t="str">
            <v>Salalah</v>
          </cell>
        </row>
        <row r="2243">
          <cell r="D2243" t="str">
            <v>D0120</v>
          </cell>
          <cell r="E2243" t="str">
            <v>OMJA1798</v>
          </cell>
          <cell r="F2243" t="str">
            <v>No</v>
          </cell>
          <cell r="G2243" t="str">
            <v>338473_AL_GHASSANI</v>
          </cell>
          <cell r="H2243" t="str">
            <v>Rooftop</v>
          </cell>
          <cell r="I2243">
            <v>6</v>
          </cell>
          <cell r="J2243" t="str">
            <v>Indoor</v>
          </cell>
          <cell r="K2243">
            <v>17.013760000000001</v>
          </cell>
          <cell r="L2243">
            <v>54.087133000000001</v>
          </cell>
          <cell r="M2243" t="str">
            <v>DHOFAR</v>
          </cell>
          <cell r="N2243" t="str">
            <v>SALALAH</v>
          </cell>
          <cell r="O2243" t="str">
            <v>Salalah</v>
          </cell>
        </row>
        <row r="2244">
          <cell r="D2244" t="str">
            <v>D0123</v>
          </cell>
          <cell r="E2244" t="str">
            <v>OMJA2877</v>
          </cell>
          <cell r="F2244" t="str">
            <v>No</v>
          </cell>
          <cell r="G2244" t="str">
            <v>338483_REDAN_HOTEL</v>
          </cell>
          <cell r="H2244" t="str">
            <v>Rooftop</v>
          </cell>
          <cell r="I2244">
            <v>6</v>
          </cell>
          <cell r="J2244" t="str">
            <v>Indoor</v>
          </cell>
          <cell r="K2244">
            <v>17.01455</v>
          </cell>
          <cell r="L2244">
            <v>54.105060000000002</v>
          </cell>
          <cell r="M2244" t="str">
            <v>DHOFAR</v>
          </cell>
          <cell r="N2244" t="str">
            <v>SALALAH</v>
          </cell>
          <cell r="O2244" t="str">
            <v>Salalah</v>
          </cell>
        </row>
        <row r="2245">
          <cell r="D2245" t="str">
            <v>D0119</v>
          </cell>
          <cell r="E2245" t="str">
            <v>OMJA0341</v>
          </cell>
          <cell r="F2245" t="str">
            <v>No</v>
          </cell>
          <cell r="G2245" t="str">
            <v>338493_SALAMSTREET3DCS</v>
          </cell>
          <cell r="H2245" t="str">
            <v>Rooftop</v>
          </cell>
          <cell r="I2245">
            <v>4</v>
          </cell>
          <cell r="J2245" t="str">
            <v>Indoor</v>
          </cell>
          <cell r="K2245">
            <v>17.014030000000002</v>
          </cell>
          <cell r="L2245">
            <v>54.09995</v>
          </cell>
          <cell r="M2245" t="str">
            <v>DHOFAR</v>
          </cell>
          <cell r="N2245" t="str">
            <v>SALALAH</v>
          </cell>
          <cell r="O2245" t="str">
            <v>Salalah</v>
          </cell>
        </row>
        <row r="2246">
          <cell r="D2246" t="str">
            <v>D0114</v>
          </cell>
          <cell r="E2246" t="str">
            <v>OMJA0342</v>
          </cell>
          <cell r="F2246" t="str">
            <v>No</v>
          </cell>
          <cell r="G2246" t="str">
            <v>338503_SALAM_STREET</v>
          </cell>
          <cell r="H2246" t="str">
            <v>Rooftop</v>
          </cell>
          <cell r="I2246">
            <v>6</v>
          </cell>
          <cell r="J2246" t="str">
            <v>Indoor</v>
          </cell>
          <cell r="K2246">
            <v>17.012810000000002</v>
          </cell>
          <cell r="L2246">
            <v>54.09328</v>
          </cell>
          <cell r="M2246" t="str">
            <v>DHOFAR</v>
          </cell>
          <cell r="N2246" t="str">
            <v>SALALAH</v>
          </cell>
          <cell r="O2246" t="str">
            <v>Salalah</v>
          </cell>
        </row>
        <row r="2247">
          <cell r="D2247" t="str">
            <v>D0160</v>
          </cell>
          <cell r="E2247" t="str">
            <v>OMJA1424</v>
          </cell>
          <cell r="F2247" t="str">
            <v>No</v>
          </cell>
          <cell r="G2247" t="str">
            <v>338723_GARDENS_MALL_RT1</v>
          </cell>
          <cell r="H2247" t="str">
            <v>Rooftop</v>
          </cell>
          <cell r="I2247">
            <v>3</v>
          </cell>
          <cell r="J2247" t="str">
            <v>Indoor</v>
          </cell>
          <cell r="K2247">
            <v>17.023099999999999</v>
          </cell>
          <cell r="L2247">
            <v>54.064999999999998</v>
          </cell>
          <cell r="M2247" t="str">
            <v>DHOFAR</v>
          </cell>
          <cell r="N2247" t="str">
            <v>SALALAH</v>
          </cell>
          <cell r="O2247" t="str">
            <v>Salalah</v>
          </cell>
        </row>
        <row r="2248">
          <cell r="D2248" t="str">
            <v>D0160</v>
          </cell>
          <cell r="E2248" t="str">
            <v>OMJA1424</v>
          </cell>
          <cell r="F2248" t="str">
            <v>No</v>
          </cell>
          <cell r="G2248" t="str">
            <v>338733_GARDENS_MALL_RT2</v>
          </cell>
          <cell r="H2248" t="str">
            <v>Rooftop</v>
          </cell>
          <cell r="I2248">
            <v>3</v>
          </cell>
          <cell r="J2248" t="str">
            <v>Indoor</v>
          </cell>
          <cell r="K2248">
            <v>17.022500000000001</v>
          </cell>
          <cell r="L2248">
            <v>54.066470000000002</v>
          </cell>
          <cell r="M2248" t="str">
            <v>DHOFAR</v>
          </cell>
          <cell r="N2248" t="str">
            <v>SALALAH</v>
          </cell>
          <cell r="O2248" t="str">
            <v>Salalah</v>
          </cell>
        </row>
        <row r="2249">
          <cell r="D2249" t="str">
            <v>D0132</v>
          </cell>
          <cell r="E2249" t="str">
            <v>OMJA1799</v>
          </cell>
          <cell r="F2249" t="str">
            <v>No</v>
          </cell>
          <cell r="G2249" t="str">
            <v>339133_YETTIN_JUNC</v>
          </cell>
          <cell r="H2249" t="str">
            <v>Rooftop</v>
          </cell>
          <cell r="I2249">
            <v>6</v>
          </cell>
          <cell r="J2249" t="str">
            <v>Indoor</v>
          </cell>
          <cell r="K2249">
            <v>17.016179999999999</v>
          </cell>
          <cell r="L2249">
            <v>54.059150000000002</v>
          </cell>
          <cell r="M2249" t="str">
            <v>DHOFAR</v>
          </cell>
          <cell r="N2249" t="str">
            <v>SALALAH</v>
          </cell>
          <cell r="O2249" t="str">
            <v>Salalah</v>
          </cell>
        </row>
        <row r="2250">
          <cell r="D2250" t="str">
            <v>D0203</v>
          </cell>
          <cell r="E2250" t="str">
            <v>OMJA1072</v>
          </cell>
          <cell r="F2250" t="str">
            <v>No</v>
          </cell>
          <cell r="G2250" t="str">
            <v>339493_RINGROAD1</v>
          </cell>
          <cell r="H2250" t="str">
            <v>Greenfield</v>
          </cell>
          <cell r="I2250">
            <v>30</v>
          </cell>
          <cell r="J2250" t="str">
            <v>Indoor</v>
          </cell>
          <cell r="K2250">
            <v>17.050280000000001</v>
          </cell>
          <cell r="L2250">
            <v>54.063659999999999</v>
          </cell>
          <cell r="M2250" t="str">
            <v>DHOFAR</v>
          </cell>
          <cell r="N2250" t="str">
            <v>SALALAH</v>
          </cell>
          <cell r="O2250" t="str">
            <v>Salalah</v>
          </cell>
        </row>
        <row r="2251">
          <cell r="D2251" t="str">
            <v>D0217</v>
          </cell>
          <cell r="E2251" t="str">
            <v>OMJA2878</v>
          </cell>
          <cell r="F2251" t="str">
            <v>No</v>
          </cell>
          <cell r="G2251" t="str">
            <v>339503_RING_ROAD2</v>
          </cell>
          <cell r="H2251" t="str">
            <v>Greenfield</v>
          </cell>
          <cell r="I2251">
            <v>30</v>
          </cell>
          <cell r="J2251" t="str">
            <v>Indoor</v>
          </cell>
          <cell r="K2251">
            <v>17.072579999999999</v>
          </cell>
          <cell r="L2251">
            <v>54.108379999999997</v>
          </cell>
          <cell r="M2251" t="str">
            <v>DHOFAR</v>
          </cell>
          <cell r="N2251" t="str">
            <v>SALALAH</v>
          </cell>
          <cell r="O2251" t="str">
            <v>Salalah</v>
          </cell>
        </row>
        <row r="2252">
          <cell r="D2252" t="str">
            <v>D0228</v>
          </cell>
          <cell r="E2252" t="str">
            <v>OMJA0710</v>
          </cell>
          <cell r="F2252" t="str">
            <v>No</v>
          </cell>
          <cell r="G2252" t="str">
            <v>339523_YETTIN</v>
          </cell>
          <cell r="H2252" t="str">
            <v>Greenfield</v>
          </cell>
          <cell r="I2252">
            <v>13.2</v>
          </cell>
          <cell r="J2252" t="str">
            <v>Indoor</v>
          </cell>
          <cell r="K2252">
            <v>17.088699999999999</v>
          </cell>
          <cell r="L2252">
            <v>54.076329999999999</v>
          </cell>
          <cell r="M2252" t="str">
            <v>DHOFAR</v>
          </cell>
          <cell r="N2252" t="str">
            <v>SALALAH</v>
          </cell>
          <cell r="O2252" t="str">
            <v>Yittin</v>
          </cell>
        </row>
        <row r="2253">
          <cell r="D2253" t="str">
            <v>D0224</v>
          </cell>
          <cell r="E2253" t="str">
            <v>OMJA1800</v>
          </cell>
          <cell r="F2253" t="str">
            <v>No</v>
          </cell>
          <cell r="G2253" t="str">
            <v>339533_YETTIN_RESTAURANT</v>
          </cell>
          <cell r="H2253" t="str">
            <v>Greenfield</v>
          </cell>
          <cell r="I2253">
            <v>20</v>
          </cell>
          <cell r="J2253" t="str">
            <v>Indoor</v>
          </cell>
          <cell r="K2253">
            <v>17.080939999999998</v>
          </cell>
          <cell r="L2253">
            <v>54.067129999999999</v>
          </cell>
          <cell r="M2253" t="str">
            <v>DHOFAR</v>
          </cell>
          <cell r="N2253" t="str">
            <v>SALALAH</v>
          </cell>
          <cell r="O2253" t="str">
            <v>Salalah</v>
          </cell>
        </row>
        <row r="2254">
          <cell r="D2254" t="str">
            <v>D0204</v>
          </cell>
          <cell r="E2254" t="str">
            <v>OMJA0343</v>
          </cell>
          <cell r="F2254" t="str">
            <v>No</v>
          </cell>
          <cell r="G2254" t="str">
            <v>339623_NEW_AIRPORT_OFFICE</v>
          </cell>
          <cell r="H2254" t="str">
            <v>Greenfield</v>
          </cell>
          <cell r="I2254">
            <v>35</v>
          </cell>
          <cell r="J2254" t="str">
            <v>Indoor</v>
          </cell>
          <cell r="K2254">
            <v>17.053180000000001</v>
          </cell>
          <cell r="L2254">
            <v>54.094670000000001</v>
          </cell>
          <cell r="M2254" t="str">
            <v>DHOFAR</v>
          </cell>
          <cell r="N2254" t="str">
            <v>SALALAH</v>
          </cell>
          <cell r="O2254" t="str">
            <v>Salalah</v>
          </cell>
        </row>
        <row r="2255">
          <cell r="D2255" t="str">
            <v>D0115</v>
          </cell>
          <cell r="E2255" t="str">
            <v>OMJA0345</v>
          </cell>
          <cell r="F2255" t="str">
            <v>No</v>
          </cell>
          <cell r="G2255" t="str">
            <v>339753_SALALA_NEW</v>
          </cell>
          <cell r="H2255" t="str">
            <v>Rooftop</v>
          </cell>
          <cell r="I2255">
            <v>3</v>
          </cell>
          <cell r="J2255" t="str">
            <v>Indoor</v>
          </cell>
          <cell r="K2255">
            <v>17.013269999999999</v>
          </cell>
          <cell r="L2255">
            <v>54.078249999999997</v>
          </cell>
          <cell r="M2255" t="str">
            <v>DHOFAR</v>
          </cell>
          <cell r="N2255" t="str">
            <v>SALALAH</v>
          </cell>
          <cell r="O2255" t="str">
            <v>Salalah</v>
          </cell>
        </row>
        <row r="2256">
          <cell r="D2256" t="str">
            <v>D0246</v>
          </cell>
          <cell r="E2256" t="str">
            <v>OMJA2519</v>
          </cell>
          <cell r="F2256" t="str">
            <v>No</v>
          </cell>
          <cell r="G2256" t="str">
            <v>339803_YETTIN_TV_ROAD</v>
          </cell>
          <cell r="H2256" t="str">
            <v>Greenfield</v>
          </cell>
          <cell r="I2256">
            <v>30</v>
          </cell>
          <cell r="J2256" t="str">
            <v>Indoor</v>
          </cell>
          <cell r="K2256">
            <v>17.114750000000001</v>
          </cell>
          <cell r="L2256">
            <v>54.052219999999998</v>
          </cell>
          <cell r="M2256" t="str">
            <v>DHOFAR</v>
          </cell>
          <cell r="N2256" t="str">
            <v>SALALAH</v>
          </cell>
          <cell r="O2256" t="str">
            <v>Yettin</v>
          </cell>
        </row>
        <row r="2257">
          <cell r="D2257" t="str">
            <v>D0215</v>
          </cell>
          <cell r="E2257" t="str">
            <v>OMJA2520</v>
          </cell>
          <cell r="F2257" t="str">
            <v>No</v>
          </cell>
          <cell r="G2257" t="str">
            <v>339813_YETTIN_New</v>
          </cell>
          <cell r="H2257" t="str">
            <v>Greenfield</v>
          </cell>
          <cell r="I2257">
            <v>15</v>
          </cell>
          <cell r="J2257" t="str">
            <v>Indoor</v>
          </cell>
          <cell r="K2257">
            <v>17.06757</v>
          </cell>
          <cell r="L2257">
            <v>54.067050000000002</v>
          </cell>
          <cell r="M2257" t="str">
            <v>DHOFAR</v>
          </cell>
          <cell r="N2257" t="str">
            <v>SALALAH</v>
          </cell>
          <cell r="O2257" t="str">
            <v>Yettin</v>
          </cell>
        </row>
        <row r="2258">
          <cell r="D2258" t="str">
            <v>D0237</v>
          </cell>
          <cell r="E2258" t="str">
            <v>OMJA1803</v>
          </cell>
          <cell r="F2258" t="str">
            <v>No</v>
          </cell>
          <cell r="G2258" t="str">
            <v>339863_SHAQFLNOOT</v>
          </cell>
          <cell r="H2258" t="str">
            <v>Greenfield</v>
          </cell>
          <cell r="I2258">
            <v>40</v>
          </cell>
          <cell r="J2258" t="str">
            <v>Indoor</v>
          </cell>
          <cell r="K2258">
            <v>17.104749000000002</v>
          </cell>
          <cell r="L2258">
            <v>54.114116000000003</v>
          </cell>
          <cell r="M2258" t="str">
            <v>DHOFAR</v>
          </cell>
          <cell r="N2258" t="str">
            <v>SALALAH</v>
          </cell>
          <cell r="O2258" t="str">
            <v>Salalah</v>
          </cell>
        </row>
        <row r="2259">
          <cell r="D2259" t="str">
            <v>D0108</v>
          </cell>
          <cell r="E2259" t="str">
            <v>OMJA1073</v>
          </cell>
          <cell r="F2259" t="str">
            <v>No</v>
          </cell>
          <cell r="G2259" t="str">
            <v>339883_SALALAH_WUSTA2</v>
          </cell>
          <cell r="H2259" t="str">
            <v>Rooftop</v>
          </cell>
          <cell r="I2259">
            <v>6</v>
          </cell>
          <cell r="J2259" t="str">
            <v>Indoor</v>
          </cell>
          <cell r="K2259">
            <v>17.011527999999998</v>
          </cell>
          <cell r="L2259">
            <v>54.101222</v>
          </cell>
          <cell r="M2259" t="str">
            <v>DHOFAR</v>
          </cell>
          <cell r="N2259" t="str">
            <v>SALALAH</v>
          </cell>
          <cell r="O2259" t="str">
            <v>Salalah</v>
          </cell>
        </row>
        <row r="2260">
          <cell r="D2260" t="str">
            <v>D0155</v>
          </cell>
          <cell r="E2260" t="str">
            <v>OMJA1804</v>
          </cell>
          <cell r="F2260" t="str">
            <v>No</v>
          </cell>
          <cell r="G2260" t="str">
            <v>339893_CENTRAL_MARKET3</v>
          </cell>
          <cell r="H2260" t="str">
            <v>Rooftop</v>
          </cell>
          <cell r="I2260">
            <v>6</v>
          </cell>
          <cell r="J2260" t="str">
            <v>Indoor</v>
          </cell>
          <cell r="K2260">
            <v>17.021740000000001</v>
          </cell>
          <cell r="L2260">
            <v>54.09892</v>
          </cell>
          <cell r="M2260" t="str">
            <v>DHOFAR</v>
          </cell>
          <cell r="N2260" t="str">
            <v>SALALAH</v>
          </cell>
          <cell r="O2260" t="str">
            <v>Salalah</v>
          </cell>
        </row>
        <row r="2261">
          <cell r="D2261" t="str">
            <v>D0236</v>
          </cell>
          <cell r="E2261" t="str">
            <v>OMJA2177</v>
          </cell>
          <cell r="F2261" t="str">
            <v>No</v>
          </cell>
          <cell r="G2261" t="str">
            <v>339953_AIN_JARZIZ</v>
          </cell>
          <cell r="H2261" t="str">
            <v>Rooftop</v>
          </cell>
          <cell r="I2261">
            <v>6.5</v>
          </cell>
          <cell r="J2261" t="str">
            <v>Indoor</v>
          </cell>
          <cell r="K2261">
            <v>17.101500000000001</v>
          </cell>
          <cell r="L2261">
            <v>54.07264</v>
          </cell>
          <cell r="M2261" t="str">
            <v>DHOFAR</v>
          </cell>
          <cell r="N2261" t="str">
            <v>SALALAH</v>
          </cell>
          <cell r="O2261" t="str">
            <v>Salalah</v>
          </cell>
        </row>
        <row r="2262">
          <cell r="D2262" t="str">
            <v>D0254</v>
          </cell>
          <cell r="E2262" t="str">
            <v>OMJA0346</v>
          </cell>
          <cell r="F2262" t="str">
            <v>No</v>
          </cell>
          <cell r="G2262" t="str">
            <v>340643_JAHANEEN</v>
          </cell>
          <cell r="H2262" t="str">
            <v>Greenfield</v>
          </cell>
          <cell r="I2262">
            <v>30</v>
          </cell>
          <cell r="J2262" t="str">
            <v>Indoor</v>
          </cell>
          <cell r="K2262">
            <v>17.1662</v>
          </cell>
          <cell r="L2262">
            <v>54.046399999999998</v>
          </cell>
          <cell r="M2262" t="str">
            <v>DHOFAR</v>
          </cell>
          <cell r="N2262" t="str">
            <v>SALALAH</v>
          </cell>
          <cell r="O2262" t="str">
            <v>Salalah</v>
          </cell>
        </row>
        <row r="2263">
          <cell r="D2263" t="str">
            <v>D0263</v>
          </cell>
          <cell r="E2263" t="str">
            <v>OMJA0347</v>
          </cell>
          <cell r="F2263" t="str">
            <v>No</v>
          </cell>
          <cell r="G2263" t="str">
            <v>341153_AYUN</v>
          </cell>
          <cell r="H2263" t="str">
            <v>Rooftop</v>
          </cell>
          <cell r="I2263">
            <v>6</v>
          </cell>
          <cell r="J2263" t="str">
            <v>Indoor</v>
          </cell>
          <cell r="K2263">
            <v>17.255040000000001</v>
          </cell>
          <cell r="L2263">
            <v>53.893090000000001</v>
          </cell>
          <cell r="M2263" t="str">
            <v>DHOFAR</v>
          </cell>
          <cell r="N2263" t="str">
            <v>THUMRAYT</v>
          </cell>
          <cell r="O2263" t="str">
            <v>Hajeef</v>
          </cell>
        </row>
        <row r="2264">
          <cell r="D2264" t="str">
            <v>D0247</v>
          </cell>
          <cell r="E2264" t="str">
            <v>OMJA2178</v>
          </cell>
          <cell r="F2264" t="str">
            <v>No</v>
          </cell>
          <cell r="G2264" t="str">
            <v>341923_TITAM</v>
          </cell>
          <cell r="H2264" t="str">
            <v>Greenfield</v>
          </cell>
          <cell r="I2264">
            <v>40</v>
          </cell>
          <cell r="J2264" t="str">
            <v>Indoor</v>
          </cell>
          <cell r="K2264">
            <v>17.119450000000001</v>
          </cell>
          <cell r="L2264">
            <v>53.938890000000001</v>
          </cell>
          <cell r="M2264" t="str">
            <v>DHOFAR</v>
          </cell>
          <cell r="N2264" t="str">
            <v>SALALAH</v>
          </cell>
          <cell r="O2264" t="str">
            <v>Titam</v>
          </cell>
        </row>
        <row r="2265">
          <cell r="D2265" t="str">
            <v>D0109</v>
          </cell>
          <cell r="E2265" t="str">
            <v>OMJA1074</v>
          </cell>
          <cell r="F2265" t="str">
            <v>No</v>
          </cell>
          <cell r="G2265" t="str">
            <v>342023_ALWADI4</v>
          </cell>
          <cell r="H2265" t="str">
            <v>Rooftop</v>
          </cell>
          <cell r="I2265">
            <v>6</v>
          </cell>
          <cell r="J2265" t="str">
            <v>Indoor</v>
          </cell>
          <cell r="K2265">
            <v>17.011984000000002</v>
          </cell>
          <cell r="L2265">
            <v>54.061720000000001</v>
          </cell>
          <cell r="M2265" t="str">
            <v>DHOFAR</v>
          </cell>
          <cell r="N2265" t="str">
            <v>SALALAH</v>
          </cell>
          <cell r="O2265" t="str">
            <v>Salalah</v>
          </cell>
        </row>
        <row r="2266">
          <cell r="D2266" t="str">
            <v>D0150</v>
          </cell>
          <cell r="E2266" t="str">
            <v>OMJA1425</v>
          </cell>
          <cell r="F2266" t="str">
            <v>No</v>
          </cell>
          <cell r="G2266" t="str">
            <v>342033_ALWADI5</v>
          </cell>
          <cell r="H2266" t="str">
            <v>Rooftop</v>
          </cell>
          <cell r="I2266">
            <v>6</v>
          </cell>
          <cell r="J2266" t="str">
            <v>Indoor</v>
          </cell>
          <cell r="K2266">
            <v>17.021180000000001</v>
          </cell>
          <cell r="L2266">
            <v>54.067700000000002</v>
          </cell>
          <cell r="M2266" t="str">
            <v>DHOFAR</v>
          </cell>
          <cell r="N2266" t="str">
            <v>SALALAH</v>
          </cell>
          <cell r="O2266" t="str">
            <v>Salalah</v>
          </cell>
        </row>
        <row r="2267">
          <cell r="D2267" t="str">
            <v>D0127</v>
          </cell>
          <cell r="E2267" t="str">
            <v>OMJA1075</v>
          </cell>
          <cell r="F2267" t="str">
            <v>No</v>
          </cell>
          <cell r="G2267" t="str">
            <v>342043_ALZAWIYA3</v>
          </cell>
          <cell r="H2267" t="str">
            <v>Rooftop</v>
          </cell>
          <cell r="I2267">
            <v>6</v>
          </cell>
          <cell r="J2267" t="str">
            <v>Indoor</v>
          </cell>
          <cell r="K2267">
            <v>17.016016</v>
          </cell>
          <cell r="L2267">
            <v>54.102600000000002</v>
          </cell>
          <cell r="M2267" t="str">
            <v>DHOFAR</v>
          </cell>
          <cell r="N2267" t="str">
            <v>SALALAH</v>
          </cell>
          <cell r="O2267" t="str">
            <v>Salalah</v>
          </cell>
        </row>
        <row r="2268">
          <cell r="D2268" t="str">
            <v>D0134</v>
          </cell>
          <cell r="E2268" t="str">
            <v>OMJA1076</v>
          </cell>
          <cell r="F2268" t="str">
            <v>No</v>
          </cell>
          <cell r="G2268" t="str">
            <v>342063_ALQAREZ2</v>
          </cell>
          <cell r="H2268" t="str">
            <v>Rooftop</v>
          </cell>
          <cell r="I2268">
            <v>6</v>
          </cell>
          <cell r="J2268" t="str">
            <v>Indoor</v>
          </cell>
          <cell r="K2268">
            <v>17.017631999999999</v>
          </cell>
          <cell r="L2268">
            <v>54.120857000000001</v>
          </cell>
          <cell r="M2268" t="str">
            <v>DHOFAR</v>
          </cell>
          <cell r="N2268" t="str">
            <v>SALALAH</v>
          </cell>
          <cell r="O2268" t="str">
            <v>Salalah</v>
          </cell>
        </row>
        <row r="2269">
          <cell r="D2269" t="str">
            <v>D0096</v>
          </cell>
          <cell r="E2269" t="str">
            <v>OMJA1805</v>
          </cell>
          <cell r="F2269" t="str">
            <v>No</v>
          </cell>
          <cell r="G2269" t="str">
            <v>342083_ALMUTAZA_NORTH</v>
          </cell>
          <cell r="H2269" t="str">
            <v>Rooftop</v>
          </cell>
          <cell r="I2269">
            <v>6</v>
          </cell>
          <cell r="J2269" t="str">
            <v>Indoor</v>
          </cell>
          <cell r="K2269">
            <v>17.00826</v>
          </cell>
          <cell r="L2269">
            <v>54.069719999999997</v>
          </cell>
          <cell r="M2269" t="str">
            <v>DHOFAR</v>
          </cell>
          <cell r="N2269" t="str">
            <v>SALALAH</v>
          </cell>
          <cell r="O2269" t="str">
            <v>Salalah</v>
          </cell>
        </row>
        <row r="2270">
          <cell r="D2270" t="str">
            <v>D0194</v>
          </cell>
          <cell r="E2270" t="str">
            <v>OMJA2180</v>
          </cell>
          <cell r="F2270" t="str">
            <v>No</v>
          </cell>
          <cell r="G2270" t="str">
            <v>342523_Salalah_Airport_ATM</v>
          </cell>
          <cell r="H2270" t="str">
            <v>Rooftop</v>
          </cell>
          <cell r="I2270">
            <v>6</v>
          </cell>
          <cell r="J2270" t="str">
            <v>Indoor</v>
          </cell>
          <cell r="K2270">
            <v>17.04522</v>
          </cell>
          <cell r="L2270">
            <v>54.084139999999998</v>
          </cell>
          <cell r="M2270" t="str">
            <v>DHOFAR</v>
          </cell>
          <cell r="N2270" t="str">
            <v>SALALAH</v>
          </cell>
          <cell r="O2270" t="str">
            <v>Salalah</v>
          </cell>
        </row>
        <row r="2271">
          <cell r="D2271" t="str">
            <v>D0202</v>
          </cell>
          <cell r="E2271" t="str">
            <v>OMJA1077</v>
          </cell>
          <cell r="F2271" t="str">
            <v>No</v>
          </cell>
          <cell r="G2271" t="str">
            <v>342533_Salalah_Airport_DFC</v>
          </cell>
          <cell r="H2271" t="str">
            <v>Rooftop</v>
          </cell>
          <cell r="I2271">
            <v>6</v>
          </cell>
          <cell r="J2271" t="str">
            <v>Indoor</v>
          </cell>
          <cell r="K2271">
            <v>17.049910000000001</v>
          </cell>
          <cell r="L2271">
            <v>54.091079999999998</v>
          </cell>
          <cell r="M2271" t="str">
            <v>DHOFAR</v>
          </cell>
          <cell r="N2271" t="str">
            <v>SALALAH</v>
          </cell>
          <cell r="O2271" t="str">
            <v>Salalah</v>
          </cell>
        </row>
        <row r="2272">
          <cell r="D2272" t="str">
            <v>D0200</v>
          </cell>
          <cell r="E2272" t="str">
            <v>OMJA2521</v>
          </cell>
          <cell r="F2272" t="str">
            <v>No</v>
          </cell>
          <cell r="G2272" t="str">
            <v>342543_Salalah_Airport_OAMC</v>
          </cell>
          <cell r="H2272" t="str">
            <v>Rooftop</v>
          </cell>
          <cell r="I2272">
            <v>6</v>
          </cell>
          <cell r="J2272" t="str">
            <v>Indoor</v>
          </cell>
          <cell r="K2272">
            <v>17.04318</v>
          </cell>
          <cell r="L2272">
            <v>54.092728999999999</v>
          </cell>
          <cell r="M2272" t="str">
            <v>DHOFAR</v>
          </cell>
          <cell r="N2272" t="str">
            <v>SALALAH</v>
          </cell>
          <cell r="O2272" t="str">
            <v>Salalah</v>
          </cell>
        </row>
        <row r="2273">
          <cell r="D2273" t="str">
            <v>D0156</v>
          </cell>
          <cell r="E2273" t="str">
            <v>OMJA2879</v>
          </cell>
          <cell r="F2273" t="str">
            <v>No</v>
          </cell>
          <cell r="G2273" t="str">
            <v>342573_ALWALI_OFFICE</v>
          </cell>
          <cell r="H2273" t="str">
            <v>Rooftop</v>
          </cell>
          <cell r="I2273">
            <v>6</v>
          </cell>
          <cell r="J2273" t="str">
            <v>Indoor</v>
          </cell>
          <cell r="K2273">
            <v>17.023392000000001</v>
          </cell>
          <cell r="L2273">
            <v>54.089740999999997</v>
          </cell>
          <cell r="M2273" t="str">
            <v>DHOFAR</v>
          </cell>
          <cell r="N2273" t="str">
            <v>SALALAH</v>
          </cell>
          <cell r="O2273" t="str">
            <v>Salalah</v>
          </cell>
        </row>
        <row r="2274">
          <cell r="D2274" t="str">
            <v>D0160</v>
          </cell>
          <cell r="E2274" t="str">
            <v>OMJA1424</v>
          </cell>
          <cell r="F2274" t="str">
            <v>No</v>
          </cell>
          <cell r="G2274" t="str">
            <v>343123_ZERO_SITE</v>
          </cell>
          <cell r="H2274" t="str">
            <v>Greenfield</v>
          </cell>
          <cell r="I2274">
            <v>6</v>
          </cell>
          <cell r="J2274" t="str">
            <v>Indoor</v>
          </cell>
          <cell r="K2274">
            <v>17.022919000000002</v>
          </cell>
          <cell r="L2274">
            <v>54.065821999999997</v>
          </cell>
          <cell r="M2274" t="str">
            <v>DHOFAR</v>
          </cell>
          <cell r="N2274" t="str">
            <v>SALALAH</v>
          </cell>
          <cell r="O2274" t="str">
            <v>Salalah</v>
          </cell>
        </row>
        <row r="2275">
          <cell r="D2275" t="str">
            <v>D0213</v>
          </cell>
          <cell r="E2275" t="str">
            <v>OMJA2882</v>
          </cell>
          <cell r="F2275" t="str">
            <v>No</v>
          </cell>
          <cell r="G2275" t="str">
            <v>343293_AIRPORT_ROAD</v>
          </cell>
          <cell r="H2275" t="str">
            <v>Greenfield</v>
          </cell>
          <cell r="I2275">
            <v>20</v>
          </cell>
          <cell r="J2275" t="str">
            <v>Indoor</v>
          </cell>
          <cell r="K2275">
            <v>17.064865000000001</v>
          </cell>
          <cell r="L2275">
            <v>54.082993999999999</v>
          </cell>
          <cell r="M2275" t="str">
            <v>DHOFAR</v>
          </cell>
          <cell r="N2275" t="str">
            <v>SALALAH</v>
          </cell>
          <cell r="O2275" t="str">
            <v>Salalah</v>
          </cell>
        </row>
        <row r="2276">
          <cell r="D2276" t="str">
            <v>D0244</v>
          </cell>
          <cell r="E2276" t="str">
            <v>OMJA2522</v>
          </cell>
          <cell r="F2276" t="str">
            <v>No</v>
          </cell>
          <cell r="G2276" t="str">
            <v>343913_ITTIN_HT</v>
          </cell>
          <cell r="H2276" t="str">
            <v>Greenfield</v>
          </cell>
          <cell r="I2276">
            <v>30.25</v>
          </cell>
          <cell r="J2276" t="str">
            <v>Indoor</v>
          </cell>
          <cell r="K2276">
            <v>17.110610000000001</v>
          </cell>
          <cell r="L2276">
            <v>54.03302</v>
          </cell>
          <cell r="M2276" t="str">
            <v>DHOFAR</v>
          </cell>
          <cell r="N2276" t="str">
            <v>SALALAH</v>
          </cell>
          <cell r="O2276" t="str">
            <v>Yittin</v>
          </cell>
        </row>
        <row r="2277">
          <cell r="D2277" t="str">
            <v>D0241</v>
          </cell>
          <cell r="E2277" t="str">
            <v>OMJA0711</v>
          </cell>
          <cell r="F2277" t="str">
            <v>No</v>
          </cell>
          <cell r="G2277" t="str">
            <v>352053_YETTIN_TV</v>
          </cell>
          <cell r="H2277" t="str">
            <v>Rooftop</v>
          </cell>
          <cell r="I2277">
            <v>6</v>
          </cell>
          <cell r="J2277" t="str">
            <v>Indoor</v>
          </cell>
          <cell r="K2277">
            <v>17.109380000000002</v>
          </cell>
          <cell r="L2277">
            <v>54.055900000000001</v>
          </cell>
          <cell r="M2277" t="str">
            <v>DHOFAR</v>
          </cell>
          <cell r="N2277" t="str">
            <v>SALALAH</v>
          </cell>
          <cell r="O2277" t="str">
            <v>Titam</v>
          </cell>
        </row>
        <row r="2278">
          <cell r="D2278" t="str">
            <v>D0239</v>
          </cell>
          <cell r="E2278" t="str">
            <v>OMJA1078</v>
          </cell>
          <cell r="F2278" t="str">
            <v>No</v>
          </cell>
          <cell r="G2278" t="str">
            <v>352933_ITTIN_CAVE_PARK</v>
          </cell>
          <cell r="H2278" t="str">
            <v>Rooftop</v>
          </cell>
          <cell r="I2278">
            <v>6</v>
          </cell>
          <cell r="J2278" t="str">
            <v>Indoor</v>
          </cell>
          <cell r="K2278">
            <v>17.106860000000001</v>
          </cell>
          <cell r="L2278">
            <v>54.064399999999999</v>
          </cell>
          <cell r="M2278" t="str">
            <v>DHOFAR</v>
          </cell>
          <cell r="N2278" t="str">
            <v>SALALAH</v>
          </cell>
          <cell r="O2278" t="str">
            <v>Salalah</v>
          </cell>
        </row>
        <row r="2279">
          <cell r="D2279" t="str">
            <v>D0675</v>
          </cell>
          <cell r="E2279" t="str">
            <v>OMJA0350</v>
          </cell>
          <cell r="F2279" t="str">
            <v>No</v>
          </cell>
          <cell r="G2279" t="str">
            <v>GHADW</v>
          </cell>
          <cell r="H2279" t="str">
            <v>Greenfield</v>
          </cell>
          <cell r="I2279">
            <v>30</v>
          </cell>
          <cell r="J2279" t="str">
            <v>Indoor</v>
          </cell>
          <cell r="K2279">
            <v>17.124866999999998</v>
          </cell>
          <cell r="L2279">
            <v>53.993251999999998</v>
          </cell>
          <cell r="M2279" t="str">
            <v>DHOFAR</v>
          </cell>
          <cell r="N2279" t="str">
            <v>SALALAH</v>
          </cell>
          <cell r="O2279" t="str">
            <v>Salalah</v>
          </cell>
        </row>
        <row r="2280">
          <cell r="D2280" t="str">
            <v>D0713</v>
          </cell>
          <cell r="E2280" t="str">
            <v>OMJA1806</v>
          </cell>
          <cell r="F2280" t="str">
            <v>No</v>
          </cell>
          <cell r="G2280" t="str">
            <v>ITTIN_VILLAGE_ZERO_LAMP_SITE</v>
          </cell>
          <cell r="H2280" t="str">
            <v>Greenfield</v>
          </cell>
          <cell r="I2280">
            <v>9</v>
          </cell>
          <cell r="J2280" t="str">
            <v>Outdoor</v>
          </cell>
          <cell r="K2280">
            <v>17.084409999999998</v>
          </cell>
          <cell r="L2280">
            <v>54.068539999999999</v>
          </cell>
          <cell r="M2280" t="str">
            <v>DHOFAR</v>
          </cell>
          <cell r="N2280" t="str">
            <v>SALALAH</v>
          </cell>
          <cell r="O2280" t="str">
            <v>Salalah</v>
          </cell>
        </row>
        <row r="2281">
          <cell r="D2281" t="str">
            <v>D0701</v>
          </cell>
          <cell r="E2281" t="str">
            <v>OMJA0351</v>
          </cell>
          <cell r="F2281" t="str">
            <v>No</v>
          </cell>
          <cell r="G2281" t="str">
            <v>QUHUF_USO_96</v>
          </cell>
          <cell r="H2281" t="str">
            <v>Greenfield</v>
          </cell>
          <cell r="I2281">
            <v>20</v>
          </cell>
          <cell r="J2281" t="str">
            <v>Indoor</v>
          </cell>
          <cell r="K2281">
            <v>17.136944</v>
          </cell>
          <cell r="L2281">
            <v>54.099722</v>
          </cell>
          <cell r="M2281" t="str">
            <v>DHOFAR</v>
          </cell>
          <cell r="N2281" t="str">
            <v>SALALAH</v>
          </cell>
          <cell r="O2281" t="str">
            <v>Salalah</v>
          </cell>
        </row>
        <row r="2282">
          <cell r="D2282" t="str">
            <v>H0507</v>
          </cell>
          <cell r="E2282" t="str">
            <v>OMZA1428</v>
          </cell>
          <cell r="F2282" t="str">
            <v>No</v>
          </cell>
          <cell r="G2282" t="str">
            <v>WADI YABT_USO</v>
          </cell>
          <cell r="H2282" t="str">
            <v>Greenfield</v>
          </cell>
          <cell r="I2282">
            <v>20</v>
          </cell>
          <cell r="J2282" t="str">
            <v>Outdoor</v>
          </cell>
          <cell r="K2282">
            <v>23.557814</v>
          </cell>
          <cell r="L2282">
            <v>56.850817999999997</v>
          </cell>
          <cell r="M2282" t="str">
            <v>AD DHAHIRAH</v>
          </cell>
          <cell r="N2282" t="str">
            <v>IBRI</v>
          </cell>
          <cell r="O2282" t="str">
            <v>Ibri</v>
          </cell>
        </row>
        <row r="2283">
          <cell r="D2283" t="str">
            <v>T0026</v>
          </cell>
          <cell r="E2283" t="str">
            <v>OMBS2181</v>
          </cell>
          <cell r="F2283" t="str">
            <v>No</v>
          </cell>
          <cell r="G2283" t="str">
            <v>AbaliS_3G</v>
          </cell>
          <cell r="H2283" t="str">
            <v>Greenfield</v>
          </cell>
          <cell r="I2283">
            <v>30</v>
          </cell>
          <cell r="J2283" t="str">
            <v>Indoor</v>
          </cell>
          <cell r="K2283">
            <v>23.766590000000001</v>
          </cell>
          <cell r="L2283">
            <v>57.680390000000003</v>
          </cell>
          <cell r="M2283" t="str">
            <v>AL BATINAH SOUTH</v>
          </cell>
          <cell r="N2283" t="str">
            <v>AL MUSANAAH</v>
          </cell>
          <cell r="O2283" t="str">
            <v>Abo abali</v>
          </cell>
        </row>
        <row r="2284">
          <cell r="D2284" t="str">
            <v>T0035</v>
          </cell>
          <cell r="E2284" t="str">
            <v>OMBS1079</v>
          </cell>
          <cell r="F2284" t="str">
            <v>No</v>
          </cell>
          <cell r="G2284" t="str">
            <v>ABU_ABALI_2_3G</v>
          </cell>
          <cell r="H2284" t="str">
            <v>Greenfield</v>
          </cell>
          <cell r="I2284">
            <v>25</v>
          </cell>
          <cell r="J2284" t="str">
            <v>Indoor</v>
          </cell>
          <cell r="K2284">
            <v>23.764462000000002</v>
          </cell>
          <cell r="L2284">
            <v>57.696244</v>
          </cell>
          <cell r="M2284" t="str">
            <v>AL BATINAH SOUTH</v>
          </cell>
          <cell r="N2284" t="str">
            <v>AL MUSANAAH</v>
          </cell>
          <cell r="O2284" t="str">
            <v>Abo abali</v>
          </cell>
        </row>
        <row r="2285">
          <cell r="D2285" t="str">
            <v>T0036</v>
          </cell>
          <cell r="E2285" t="str">
            <v>OMBS2523</v>
          </cell>
          <cell r="F2285" t="str">
            <v>No</v>
          </cell>
          <cell r="G2285" t="str">
            <v>ABU_ABALI_3_3G</v>
          </cell>
          <cell r="H2285" t="str">
            <v>Greenfield</v>
          </cell>
          <cell r="I2285">
            <v>20</v>
          </cell>
          <cell r="J2285" t="str">
            <v>Indoor</v>
          </cell>
          <cell r="K2285">
            <v>23.773095000000001</v>
          </cell>
          <cell r="L2285">
            <v>57.664031999999999</v>
          </cell>
          <cell r="M2285" t="str">
            <v>AL BATINAH SOUTH</v>
          </cell>
          <cell r="N2285" t="str">
            <v>AL MUSANAAH</v>
          </cell>
          <cell r="O2285" t="str">
            <v>Abo abali</v>
          </cell>
        </row>
        <row r="2286">
          <cell r="D2286" t="str">
            <v>T0152</v>
          </cell>
          <cell r="E2286" t="str">
            <v>OMBS2883</v>
          </cell>
          <cell r="F2286" t="str">
            <v>No</v>
          </cell>
          <cell r="G2286" t="str">
            <v>ABUMAHARAH_3G@ABUMAHARAH_GU</v>
          </cell>
          <cell r="H2286" t="str">
            <v>Greenfield</v>
          </cell>
          <cell r="I2286">
            <v>29</v>
          </cell>
          <cell r="J2286" t="str">
            <v>Indoor</v>
          </cell>
          <cell r="K2286">
            <v>23.700410000000002</v>
          </cell>
          <cell r="L2286">
            <v>57.774075000000003</v>
          </cell>
          <cell r="M2286" t="str">
            <v>AL BATINAH SOUTH</v>
          </cell>
          <cell r="N2286" t="str">
            <v>BARKA</v>
          </cell>
          <cell r="O2286" t="str">
            <v>Barka</v>
          </cell>
        </row>
        <row r="2287">
          <cell r="D2287" t="str">
            <v>T0177</v>
          </cell>
          <cell r="E2287" t="str">
            <v>OMBS2182</v>
          </cell>
          <cell r="F2287" t="str">
            <v>No</v>
          </cell>
          <cell r="G2287" t="str">
            <v>Abyad_3G@Abyad_GU</v>
          </cell>
          <cell r="H2287" t="str">
            <v>Greenfield</v>
          </cell>
          <cell r="I2287">
            <v>17</v>
          </cell>
          <cell r="J2287" t="str">
            <v>Indoor</v>
          </cell>
          <cell r="K2287">
            <v>23.469612999999999</v>
          </cell>
          <cell r="L2287">
            <v>57.671081000000001</v>
          </cell>
          <cell r="M2287" t="str">
            <v>AL BATINAH SOUTH</v>
          </cell>
          <cell r="N2287" t="str">
            <v>NAKHAL</v>
          </cell>
          <cell r="O2287" t="str">
            <v>Abyad</v>
          </cell>
        </row>
        <row r="2288">
          <cell r="D2288" t="str">
            <v>T0121</v>
          </cell>
          <cell r="E2288" t="str">
            <v>OMBS2884</v>
          </cell>
          <cell r="F2288" t="str">
            <v>No</v>
          </cell>
          <cell r="G2288" t="str">
            <v>Abyad2_3G@Abyad2_GU</v>
          </cell>
          <cell r="H2288" t="str">
            <v>Greenfield</v>
          </cell>
          <cell r="I2288">
            <v>42</v>
          </cell>
          <cell r="J2288" t="str">
            <v>Indoor</v>
          </cell>
          <cell r="K2288">
            <v>23.661505999999999</v>
          </cell>
          <cell r="L2288">
            <v>57.771965000000002</v>
          </cell>
          <cell r="M2288" t="str">
            <v>AL BATINAH SOUTH</v>
          </cell>
          <cell r="N2288" t="str">
            <v>BARKA</v>
          </cell>
          <cell r="O2288" t="str">
            <v>Abyad</v>
          </cell>
        </row>
        <row r="2289">
          <cell r="D2289" t="str">
            <v>T0439</v>
          </cell>
          <cell r="E2289" t="str">
            <v>OMBS1080</v>
          </cell>
          <cell r="F2289" t="str">
            <v>No</v>
          </cell>
          <cell r="G2289" t="str">
            <v>ABYADH_3_3G</v>
          </cell>
          <cell r="H2289" t="str">
            <v>Greenfield</v>
          </cell>
          <cell r="I2289">
            <v>30.6</v>
          </cell>
          <cell r="J2289" t="str">
            <v>Indoor</v>
          </cell>
          <cell r="K2289">
            <v>23.488</v>
          </cell>
          <cell r="L2289">
            <v>57.685000000000002</v>
          </cell>
          <cell r="M2289" t="str">
            <v>AL BATINAH SOUTH</v>
          </cell>
          <cell r="N2289" t="str">
            <v>NAKHAL</v>
          </cell>
          <cell r="O2289" t="str">
            <v>Abyad</v>
          </cell>
        </row>
        <row r="2290">
          <cell r="D2290" t="str">
            <v>T0142</v>
          </cell>
          <cell r="E2290" t="str">
            <v>OMBS2885</v>
          </cell>
          <cell r="F2290" t="str">
            <v>No</v>
          </cell>
          <cell r="G2290" t="str">
            <v>AL_ABAR_VLG_3G</v>
          </cell>
          <cell r="H2290" t="str">
            <v>Greenfield</v>
          </cell>
          <cell r="I2290">
            <v>30</v>
          </cell>
          <cell r="J2290" t="str">
            <v>Indoor</v>
          </cell>
          <cell r="K2290">
            <v>23.690389</v>
          </cell>
          <cell r="L2290">
            <v>57.822221999999996</v>
          </cell>
          <cell r="M2290" t="str">
            <v>AL BATINAH SOUTH</v>
          </cell>
          <cell r="N2290" t="str">
            <v>BARKA</v>
          </cell>
          <cell r="O2290" t="str">
            <v>Barka</v>
          </cell>
        </row>
        <row r="2291">
          <cell r="D2291" t="str">
            <v>T0133</v>
          </cell>
          <cell r="E2291" t="str">
            <v>OMBS2183</v>
          </cell>
          <cell r="F2291" t="str">
            <v>No</v>
          </cell>
          <cell r="G2291" t="str">
            <v>AL_AQEER_VILLAGE_3G</v>
          </cell>
          <cell r="H2291" t="str">
            <v>Rooftop</v>
          </cell>
          <cell r="I2291">
            <v>6</v>
          </cell>
          <cell r="J2291" t="str">
            <v>Indoor</v>
          </cell>
          <cell r="K2291">
            <v>23.676600000000001</v>
          </cell>
          <cell r="L2291">
            <v>57.840899999999998</v>
          </cell>
          <cell r="M2291" t="str">
            <v>AL BATINAH SOUTH</v>
          </cell>
          <cell r="N2291" t="str">
            <v>BARKA</v>
          </cell>
          <cell r="O2291" t="str">
            <v>Barka</v>
          </cell>
        </row>
        <row r="2292">
          <cell r="D2292" t="str">
            <v>T0440</v>
          </cell>
          <cell r="E2292" t="str">
            <v>OMBS1809</v>
          </cell>
          <cell r="F2292" t="str">
            <v>No</v>
          </cell>
          <cell r="G2292" t="str">
            <v>Al_Aquer_2_3G</v>
          </cell>
          <cell r="H2292" t="str">
            <v>Greenfield</v>
          </cell>
          <cell r="I2292">
            <v>30</v>
          </cell>
          <cell r="J2292" t="str">
            <v>Indoor</v>
          </cell>
          <cell r="K2292">
            <v>23.674513999999999</v>
          </cell>
          <cell r="L2292">
            <v>57.824157999999997</v>
          </cell>
          <cell r="M2292" t="str">
            <v>AL BATINAH SOUTH</v>
          </cell>
          <cell r="N2292" t="str">
            <v>BARKA</v>
          </cell>
          <cell r="O2292" t="str">
            <v>Barka</v>
          </cell>
        </row>
        <row r="2293">
          <cell r="D2293" t="str">
            <v>T0030</v>
          </cell>
          <cell r="E2293" t="str">
            <v>OMBS1081</v>
          </cell>
          <cell r="F2293" t="str">
            <v>No</v>
          </cell>
          <cell r="G2293" t="str">
            <v>AL_MARAGAH_3G</v>
          </cell>
          <cell r="H2293" t="str">
            <v>Greenfield</v>
          </cell>
          <cell r="I2293">
            <v>35.5</v>
          </cell>
          <cell r="J2293" t="str">
            <v>Indoor</v>
          </cell>
          <cell r="K2293">
            <v>23.754069999999999</v>
          </cell>
          <cell r="L2293">
            <v>57.665840000000003</v>
          </cell>
          <cell r="M2293" t="str">
            <v>AL BATINAH SOUTH</v>
          </cell>
          <cell r="N2293" t="str">
            <v>AL MUSANAAH</v>
          </cell>
          <cell r="O2293" t="str">
            <v>Musannah</v>
          </cell>
        </row>
        <row r="2294">
          <cell r="D2294" t="str">
            <v>T0023</v>
          </cell>
          <cell r="E2294" t="str">
            <v>OMBS2184</v>
          </cell>
          <cell r="F2294" t="str">
            <v>No</v>
          </cell>
          <cell r="G2294" t="str">
            <v>AL_SHAIBAH_SOUTH_3G</v>
          </cell>
          <cell r="H2294" t="str">
            <v>Greenfield</v>
          </cell>
          <cell r="I2294">
            <v>35</v>
          </cell>
          <cell r="J2294" t="str">
            <v>Indoor</v>
          </cell>
          <cell r="K2294">
            <v>23.735997999999999</v>
          </cell>
          <cell r="L2294">
            <v>57.624977000000001</v>
          </cell>
          <cell r="M2294" t="str">
            <v>AL BATINAH SOUTH</v>
          </cell>
          <cell r="N2294" t="str">
            <v>AL MUSANAAH</v>
          </cell>
          <cell r="O2294" t="str">
            <v>Musannah</v>
          </cell>
        </row>
        <row r="2295">
          <cell r="D2295" t="str">
            <v>T0475</v>
          </cell>
          <cell r="E2295" t="str">
            <v>OMBS2886</v>
          </cell>
          <cell r="F2295" t="str">
            <v>No</v>
          </cell>
          <cell r="G2295" t="str">
            <v>Al_Uadah_3G</v>
          </cell>
          <cell r="H2295" t="str">
            <v>Greenfield</v>
          </cell>
          <cell r="I2295">
            <v>35</v>
          </cell>
          <cell r="J2295" t="str">
            <v>Indoor</v>
          </cell>
          <cell r="K2295">
            <v>23.709719</v>
          </cell>
          <cell r="L2295">
            <v>57.783462999999998</v>
          </cell>
          <cell r="M2295" t="str">
            <v>AL BATINAH SOUTH</v>
          </cell>
          <cell r="N2295" t="str">
            <v>BARKA</v>
          </cell>
          <cell r="O2295" t="str">
            <v>Barka</v>
          </cell>
        </row>
        <row r="2296">
          <cell r="D2296" t="str">
            <v>T0162</v>
          </cell>
          <cell r="E2296" t="str">
            <v>OMBS1429</v>
          </cell>
          <cell r="F2296" t="str">
            <v>No</v>
          </cell>
          <cell r="G2296" t="str">
            <v>AL_UQDAH_3G</v>
          </cell>
          <cell r="H2296" t="str">
            <v>Greenfield</v>
          </cell>
          <cell r="I2296">
            <v>31</v>
          </cell>
          <cell r="J2296" t="str">
            <v>Indoor</v>
          </cell>
          <cell r="K2296">
            <v>23.716294000000001</v>
          </cell>
          <cell r="L2296">
            <v>57.801411000000002</v>
          </cell>
          <cell r="M2296" t="str">
            <v>AL BATINAH SOUTH</v>
          </cell>
          <cell r="N2296" t="str">
            <v>BARKA</v>
          </cell>
          <cell r="O2296" t="str">
            <v>Barka</v>
          </cell>
        </row>
        <row r="2297">
          <cell r="D2297" t="str">
            <v>T0163</v>
          </cell>
          <cell r="E2297" t="str">
            <v>OMBS2524</v>
          </cell>
          <cell r="F2297" t="str">
            <v>No</v>
          </cell>
          <cell r="G2297" t="str">
            <v>AlBelah_3G@AlBelah_GU</v>
          </cell>
          <cell r="H2297" t="str">
            <v>Greenfield</v>
          </cell>
          <cell r="I2297">
            <v>30</v>
          </cell>
          <cell r="J2297" t="str">
            <v>Indoor</v>
          </cell>
          <cell r="K2297">
            <v>23.718029999999999</v>
          </cell>
          <cell r="L2297">
            <v>57.760980000000004</v>
          </cell>
          <cell r="M2297" t="str">
            <v>AL BATINAH SOUTH</v>
          </cell>
          <cell r="N2297" t="str">
            <v>BARKA</v>
          </cell>
          <cell r="O2297" t="str">
            <v>Barka</v>
          </cell>
        </row>
        <row r="2298">
          <cell r="D2298" t="str">
            <v>T0452</v>
          </cell>
          <cell r="E2298" t="str">
            <v>OMBS2887</v>
          </cell>
          <cell r="F2298" t="str">
            <v>No</v>
          </cell>
          <cell r="G2298" t="str">
            <v>AlBelah2_3G</v>
          </cell>
          <cell r="H2298" t="str">
            <v>Greenfield</v>
          </cell>
          <cell r="I2298">
            <v>20</v>
          </cell>
          <cell r="J2298" t="str">
            <v>Indoor</v>
          </cell>
          <cell r="K2298">
            <v>23.714158000000001</v>
          </cell>
          <cell r="L2298">
            <v>57.747545000000002</v>
          </cell>
          <cell r="M2298" t="str">
            <v>AL BATINAH SOUTH</v>
          </cell>
          <cell r="N2298" t="str">
            <v>BARKA</v>
          </cell>
          <cell r="O2298" t="str">
            <v>Sawadi</v>
          </cell>
        </row>
        <row r="2299">
          <cell r="D2299" t="str">
            <v>T0027</v>
          </cell>
          <cell r="E2299" t="str">
            <v>OMBS1810</v>
          </cell>
          <cell r="F2299" t="str">
            <v>No</v>
          </cell>
          <cell r="G2299" t="str">
            <v>AlShuaibah_3G</v>
          </cell>
          <cell r="H2299" t="str">
            <v>Rooftop</v>
          </cell>
          <cell r="I2299">
            <v>6</v>
          </cell>
          <cell r="J2299" t="str">
            <v>Indoor</v>
          </cell>
          <cell r="K2299">
            <v>23.742716000000001</v>
          </cell>
          <cell r="L2299">
            <v>57.645822000000003</v>
          </cell>
          <cell r="M2299" t="str">
            <v>AL BATINAH SOUTH</v>
          </cell>
          <cell r="N2299" t="str">
            <v>AL MUSANAAH</v>
          </cell>
          <cell r="O2299" t="str">
            <v>Musannah</v>
          </cell>
        </row>
        <row r="2300">
          <cell r="D2300" t="str">
            <v>T0033</v>
          </cell>
          <cell r="E2300" t="str">
            <v>OMBS2185</v>
          </cell>
          <cell r="F2300" t="str">
            <v>No</v>
          </cell>
          <cell r="G2300" t="str">
            <v>AlShuaibah2_3G</v>
          </cell>
          <cell r="H2300" t="str">
            <v>Greenfield</v>
          </cell>
          <cell r="I2300">
            <v>30</v>
          </cell>
          <cell r="J2300" t="str">
            <v>Indoor</v>
          </cell>
          <cell r="K2300">
            <v>23.762360000000001</v>
          </cell>
          <cell r="L2300">
            <v>57.643079999999998</v>
          </cell>
          <cell r="M2300" t="str">
            <v>AL BATINAH SOUTH</v>
          </cell>
          <cell r="N2300" t="str">
            <v>AL MUSANAAH</v>
          </cell>
          <cell r="O2300" t="str">
            <v>Musannah</v>
          </cell>
        </row>
        <row r="2301">
          <cell r="D2301" t="str">
            <v>T0134</v>
          </cell>
          <cell r="E2301" t="str">
            <v>OMBS2525</v>
          </cell>
          <cell r="F2301" t="str">
            <v>No</v>
          </cell>
          <cell r="G2301" t="str">
            <v>BARKA_AL_JANENA_4_3G</v>
          </cell>
          <cell r="H2301" t="str">
            <v>Greenfield</v>
          </cell>
          <cell r="I2301">
            <v>40</v>
          </cell>
          <cell r="J2301" t="str">
            <v>Indoor</v>
          </cell>
          <cell r="K2301">
            <v>23.676970000000001</v>
          </cell>
          <cell r="L2301">
            <v>57.877400000000002</v>
          </cell>
          <cell r="M2301" t="str">
            <v>AL BATINAH SOUTH</v>
          </cell>
          <cell r="N2301" t="str">
            <v>BARKA</v>
          </cell>
          <cell r="O2301" t="str">
            <v>Barka</v>
          </cell>
        </row>
        <row r="2302">
          <cell r="D2302" t="str">
            <v>T0153</v>
          </cell>
          <cell r="E2302" t="str">
            <v>OMBS1082</v>
          </cell>
          <cell r="F2302" t="str">
            <v>No</v>
          </cell>
          <cell r="G2302" t="str">
            <v>BARKA_AL_JENAINA_1_3G</v>
          </cell>
          <cell r="H2302" t="str">
            <v>Greenfield</v>
          </cell>
          <cell r="I2302">
            <v>40</v>
          </cell>
          <cell r="J2302" t="str">
            <v>Indoor</v>
          </cell>
          <cell r="K2302">
            <v>23.702203999999998</v>
          </cell>
          <cell r="L2302">
            <v>57.849645000000002</v>
          </cell>
          <cell r="M2302" t="str">
            <v>AL BATINAH SOUTH</v>
          </cell>
          <cell r="N2302" t="str">
            <v>BARKA</v>
          </cell>
          <cell r="O2302" t="str">
            <v>Barka</v>
          </cell>
        </row>
        <row r="2303">
          <cell r="D2303" t="str">
            <v>T0144</v>
          </cell>
          <cell r="E2303" t="str">
            <v>OMBS2526</v>
          </cell>
          <cell r="F2303" t="str">
            <v>No</v>
          </cell>
          <cell r="G2303" t="str">
            <v>Barka_Jeninah_2_3G</v>
          </cell>
          <cell r="H2303" t="str">
            <v>Greenfield</v>
          </cell>
          <cell r="I2303">
            <v>40</v>
          </cell>
          <cell r="J2303" t="str">
            <v>Indoor</v>
          </cell>
          <cell r="K2303">
            <v>23.691389999999998</v>
          </cell>
          <cell r="L2303">
            <v>57.8735</v>
          </cell>
          <cell r="M2303" t="str">
            <v>AL BATINAH SOUTH</v>
          </cell>
          <cell r="N2303" t="str">
            <v>BARKA</v>
          </cell>
          <cell r="O2303" t="str">
            <v>Barka</v>
          </cell>
        </row>
        <row r="2304">
          <cell r="D2304" t="str">
            <v>T0131</v>
          </cell>
          <cell r="E2304" t="str">
            <v>OMBS2889</v>
          </cell>
          <cell r="F2304" t="str">
            <v>No</v>
          </cell>
          <cell r="G2304" t="str">
            <v>BARKA_RND_ABOUT_3G</v>
          </cell>
          <cell r="H2304" t="str">
            <v>Rooftop</v>
          </cell>
          <cell r="I2304">
            <v>6</v>
          </cell>
          <cell r="J2304" t="str">
            <v>Indoor</v>
          </cell>
          <cell r="K2304">
            <v>23.671188999999998</v>
          </cell>
          <cell r="L2304">
            <v>57.885635999999998</v>
          </cell>
          <cell r="M2304" t="str">
            <v>AL BATINAH SOUTH</v>
          </cell>
          <cell r="N2304" t="str">
            <v>BARKA</v>
          </cell>
          <cell r="O2304" t="str">
            <v>Barka</v>
          </cell>
        </row>
        <row r="2305">
          <cell r="D2305" t="str">
            <v>T0165</v>
          </cell>
          <cell r="E2305" t="str">
            <v>OMBS2186</v>
          </cell>
          <cell r="F2305" t="str">
            <v>No</v>
          </cell>
          <cell r="G2305" t="str">
            <v>Hadheeb_3G</v>
          </cell>
          <cell r="H2305" t="str">
            <v>Greenfield</v>
          </cell>
          <cell r="I2305">
            <v>40</v>
          </cell>
          <cell r="J2305" t="str">
            <v>Indoor</v>
          </cell>
          <cell r="K2305">
            <v>23.725604000000001</v>
          </cell>
          <cell r="L2305">
            <v>57.745260000000002</v>
          </cell>
          <cell r="M2305" t="str">
            <v>AL BATINAH SOUTH</v>
          </cell>
          <cell r="N2305" t="str">
            <v>BARKA</v>
          </cell>
          <cell r="O2305" t="str">
            <v>Barka</v>
          </cell>
        </row>
        <row r="2306">
          <cell r="D2306" t="str">
            <v>T0164</v>
          </cell>
          <cell r="E2306" t="str">
            <v>OMBS2890</v>
          </cell>
          <cell r="F2306" t="str">
            <v>No</v>
          </cell>
          <cell r="G2306" t="str">
            <v>Hufri1_3G</v>
          </cell>
          <cell r="H2306" t="str">
            <v>Greenfield</v>
          </cell>
          <cell r="I2306">
            <v>30</v>
          </cell>
          <cell r="J2306" t="str">
            <v>Indoor</v>
          </cell>
          <cell r="K2306">
            <v>23.72523</v>
          </cell>
          <cell r="L2306">
            <v>57.837879999999998</v>
          </cell>
          <cell r="M2306" t="str">
            <v>AL BATINAH SOUTH</v>
          </cell>
          <cell r="N2306" t="str">
            <v>BARKA</v>
          </cell>
          <cell r="O2306" t="str">
            <v>Barka</v>
          </cell>
        </row>
        <row r="2307">
          <cell r="D2307" t="str">
            <v>T0039</v>
          </cell>
          <cell r="E2307" t="str">
            <v>OMBS1083</v>
          </cell>
          <cell r="F2307" t="str">
            <v>No</v>
          </cell>
          <cell r="G2307" t="str">
            <v>HUSN_3G@HUSN_GU</v>
          </cell>
          <cell r="H2307" t="str">
            <v>Greenfield</v>
          </cell>
          <cell r="I2307">
            <v>30</v>
          </cell>
          <cell r="J2307" t="str">
            <v>Indoor</v>
          </cell>
          <cell r="K2307">
            <v>23.777232000000001</v>
          </cell>
          <cell r="L2307">
            <v>57.645620999999998</v>
          </cell>
          <cell r="M2307" t="str">
            <v>AL BATINAH SOUTH</v>
          </cell>
          <cell r="N2307" t="str">
            <v>AL MUSANAAH</v>
          </cell>
          <cell r="O2307" t="str">
            <v>Musannah</v>
          </cell>
        </row>
        <row r="2308">
          <cell r="D2308" t="str">
            <v>T0029</v>
          </cell>
          <cell r="E2308" t="str">
            <v>OMBS1084</v>
          </cell>
          <cell r="F2308" t="str">
            <v>No</v>
          </cell>
          <cell r="G2308" t="str">
            <v>MAHARA_3G</v>
          </cell>
          <cell r="H2308" t="str">
            <v>Greenfield</v>
          </cell>
          <cell r="I2308">
            <v>30</v>
          </cell>
          <cell r="J2308" t="str">
            <v>Indoor</v>
          </cell>
          <cell r="K2308">
            <v>23.751058</v>
          </cell>
          <cell r="L2308">
            <v>57.706296999999999</v>
          </cell>
          <cell r="M2308" t="str">
            <v>AL BATINAH SOUTH</v>
          </cell>
          <cell r="N2308" t="str">
            <v>AL MUSANAAH</v>
          </cell>
          <cell r="O2308" t="str">
            <v>Musannah</v>
          </cell>
        </row>
        <row r="2309">
          <cell r="D2309" t="str">
            <v>T0025</v>
          </cell>
          <cell r="E2309" t="str">
            <v>OMBS1085</v>
          </cell>
          <cell r="F2309" t="str">
            <v>No</v>
          </cell>
          <cell r="G2309" t="str">
            <v>MUGASSAR_3G@MUGASSAR_GU</v>
          </cell>
          <cell r="H2309" t="str">
            <v>Greenfield</v>
          </cell>
          <cell r="I2309">
            <v>30</v>
          </cell>
          <cell r="J2309" t="str">
            <v>Indoor</v>
          </cell>
          <cell r="K2309">
            <v>23.742609999999999</v>
          </cell>
          <cell r="L2309">
            <v>57.682980000000001</v>
          </cell>
          <cell r="M2309" t="str">
            <v>AL BATINAH SOUTH</v>
          </cell>
          <cell r="N2309" t="str">
            <v>AL MUSANAAH</v>
          </cell>
          <cell r="O2309" t="str">
            <v>Musannah</v>
          </cell>
        </row>
        <row r="2310">
          <cell r="D2310" t="str">
            <v>T0445</v>
          </cell>
          <cell r="E2310" t="str">
            <v>OMBS1714</v>
          </cell>
          <cell r="F2310" t="str">
            <v>No</v>
          </cell>
          <cell r="G2310" t="str">
            <v>Mughassar_south_3G</v>
          </cell>
          <cell r="H2310" t="str">
            <v>Greenfield</v>
          </cell>
          <cell r="I2310">
            <v>40</v>
          </cell>
          <cell r="J2310" t="str">
            <v>Indoor</v>
          </cell>
          <cell r="K2310">
            <v>23.720479999999998</v>
          </cell>
          <cell r="L2310">
            <v>57.691209999999998</v>
          </cell>
          <cell r="M2310" t="str">
            <v>AL BATINAH SOUTH</v>
          </cell>
          <cell r="N2310" t="str">
            <v>AL MUSANAAH</v>
          </cell>
          <cell r="O2310" t="str">
            <v>Musannah</v>
          </cell>
        </row>
        <row r="2311">
          <cell r="D2311" t="str">
            <v>T0022</v>
          </cell>
          <cell r="E2311" t="str">
            <v>OMBS0988</v>
          </cell>
          <cell r="F2311" t="str">
            <v>No</v>
          </cell>
          <cell r="G2311" t="str">
            <v>Mughasser2_3G@Mughasser2_GU</v>
          </cell>
          <cell r="H2311" t="str">
            <v>Greenfield</v>
          </cell>
          <cell r="I2311">
            <v>30</v>
          </cell>
          <cell r="J2311" t="str">
            <v>Indoor</v>
          </cell>
          <cell r="K2311">
            <v>23.72541</v>
          </cell>
          <cell r="L2311">
            <v>57.676490000000001</v>
          </cell>
          <cell r="M2311" t="str">
            <v>AL BATINAH SOUTH</v>
          </cell>
          <cell r="N2311" t="str">
            <v>AL MUSANAAH</v>
          </cell>
          <cell r="O2311" t="str">
            <v>Musannah</v>
          </cell>
        </row>
        <row r="2312">
          <cell r="D2312" t="str">
            <v>T0161</v>
          </cell>
          <cell r="E2312" t="str">
            <v>OMBS1325</v>
          </cell>
          <cell r="F2312" t="str">
            <v>No</v>
          </cell>
          <cell r="G2312" t="str">
            <v>MURAISY_BARKA_W_3G</v>
          </cell>
          <cell r="H2312" t="str">
            <v>Greenfield</v>
          </cell>
          <cell r="I2312">
            <v>25</v>
          </cell>
          <cell r="J2312" t="str">
            <v>Indoor</v>
          </cell>
          <cell r="K2312">
            <v>23.713425999999998</v>
          </cell>
          <cell r="L2312">
            <v>57.852924999999999</v>
          </cell>
          <cell r="M2312" t="str">
            <v>AL BATINAH SOUTH</v>
          </cell>
          <cell r="N2312" t="str">
            <v>BARKA</v>
          </cell>
          <cell r="O2312" t="str">
            <v>Barka</v>
          </cell>
        </row>
        <row r="2313">
          <cell r="D2313" t="str">
            <v>T0037</v>
          </cell>
          <cell r="E2313" t="str">
            <v>OMBS0266</v>
          </cell>
          <cell r="F2313" t="str">
            <v>No</v>
          </cell>
          <cell r="G2313" t="str">
            <v>MUSANAH_2_3G</v>
          </cell>
          <cell r="H2313" t="str">
            <v>Greenfield</v>
          </cell>
          <cell r="I2313">
            <v>20</v>
          </cell>
          <cell r="J2313" t="str">
            <v>Indoor</v>
          </cell>
          <cell r="K2313">
            <v>23.775839999999999</v>
          </cell>
          <cell r="L2313">
            <v>57.621130000000001</v>
          </cell>
          <cell r="M2313" t="str">
            <v>AL BATINAH SOUTH</v>
          </cell>
          <cell r="N2313" t="str">
            <v>AL MUSANAAH</v>
          </cell>
          <cell r="O2313" t="str">
            <v>Musannah</v>
          </cell>
        </row>
        <row r="2314">
          <cell r="D2314" t="str">
            <v>T0003</v>
          </cell>
          <cell r="E2314" t="str">
            <v>OMBS2085</v>
          </cell>
          <cell r="F2314" t="str">
            <v>Yes</v>
          </cell>
          <cell r="G2314" t="str">
            <v>Musanah_3G@Musanah_GU</v>
          </cell>
          <cell r="H2314" t="str">
            <v>Greenfield</v>
          </cell>
          <cell r="I2314">
            <v>60</v>
          </cell>
          <cell r="J2314" t="str">
            <v>Indoor</v>
          </cell>
          <cell r="K2314">
            <v>23.749600000000001</v>
          </cell>
          <cell r="L2314">
            <v>57.624099999999999</v>
          </cell>
          <cell r="M2314" t="str">
            <v>AL BATINAH SOUTH</v>
          </cell>
          <cell r="N2314" t="str">
            <v>AL MUSANAAH</v>
          </cell>
          <cell r="O2314" t="str">
            <v>Musannah</v>
          </cell>
        </row>
        <row r="2315">
          <cell r="D2315" t="str">
            <v>T0195</v>
          </cell>
          <cell r="E2315" t="str">
            <v>OMBS0989</v>
          </cell>
          <cell r="F2315" t="str">
            <v>No</v>
          </cell>
          <cell r="G2315" t="str">
            <v>Nakhal_Road_3G</v>
          </cell>
          <cell r="H2315" t="str">
            <v>Greenfield</v>
          </cell>
          <cell r="I2315">
            <v>25</v>
          </cell>
          <cell r="J2315" t="str">
            <v>Indoor</v>
          </cell>
          <cell r="K2315">
            <v>23.594028000000002</v>
          </cell>
          <cell r="L2315">
            <v>57.864593999999997</v>
          </cell>
          <cell r="M2315" t="str">
            <v>AL BATINAH SOUTH</v>
          </cell>
          <cell r="N2315" t="str">
            <v>BARKA</v>
          </cell>
          <cell r="O2315" t="str">
            <v>Barka</v>
          </cell>
        </row>
        <row r="2316">
          <cell r="D2316" t="str">
            <v>T0159</v>
          </cell>
          <cell r="E2316" t="str">
            <v>OMBS0990</v>
          </cell>
          <cell r="F2316" t="str">
            <v>No</v>
          </cell>
          <cell r="G2316" t="str">
            <v>QARHAT_BALUSH_3G</v>
          </cell>
          <cell r="H2316" t="str">
            <v>Rooftop</v>
          </cell>
          <cell r="I2316">
            <v>12.05</v>
          </cell>
          <cell r="J2316" t="str">
            <v>Indoor</v>
          </cell>
          <cell r="K2316">
            <v>23.707716999999999</v>
          </cell>
          <cell r="L2316">
            <v>57.883384999999997</v>
          </cell>
          <cell r="M2316" t="str">
            <v>AL BATINAH SOUTH</v>
          </cell>
          <cell r="N2316" t="str">
            <v>BARKA</v>
          </cell>
          <cell r="O2316" t="str">
            <v>Barka</v>
          </cell>
        </row>
        <row r="2317">
          <cell r="D2317" t="str">
            <v>T0154</v>
          </cell>
          <cell r="E2317" t="str">
            <v>OMBS2086</v>
          </cell>
          <cell r="F2317" t="str">
            <v>No</v>
          </cell>
          <cell r="G2317" t="str">
            <v>QARHAT_BALUSH2_3G</v>
          </cell>
          <cell r="H2317" t="str">
            <v>Greenfield</v>
          </cell>
          <cell r="I2317">
            <v>25</v>
          </cell>
          <cell r="J2317" t="str">
            <v>Indoor</v>
          </cell>
          <cell r="K2317">
            <v>23.704750000000001</v>
          </cell>
          <cell r="L2317">
            <v>57.870388890000001</v>
          </cell>
          <cell r="M2317" t="str">
            <v>AL BATINAH SOUTH</v>
          </cell>
          <cell r="N2317" t="str">
            <v>BARKA</v>
          </cell>
          <cell r="O2317" t="str">
            <v>Barka</v>
          </cell>
        </row>
        <row r="2318">
          <cell r="D2318" t="str">
            <v>T0143</v>
          </cell>
          <cell r="E2318" t="str">
            <v>OMBS0267</v>
          </cell>
          <cell r="F2318" t="str">
            <v>No</v>
          </cell>
          <cell r="G2318" t="str">
            <v>Quraiha_3G</v>
          </cell>
          <cell r="H2318" t="str">
            <v>Greenfield</v>
          </cell>
          <cell r="I2318">
            <v>30</v>
          </cell>
          <cell r="J2318" t="str">
            <v>Indoor</v>
          </cell>
          <cell r="K2318">
            <v>23.690818</v>
          </cell>
          <cell r="L2318">
            <v>57.742337999999997</v>
          </cell>
          <cell r="M2318" t="str">
            <v>AL BATINAH SOUTH</v>
          </cell>
          <cell r="N2318" t="str">
            <v>BARKA</v>
          </cell>
          <cell r="O2318" t="str">
            <v>Barka</v>
          </cell>
        </row>
        <row r="2319">
          <cell r="D2319" t="str">
            <v>T0160</v>
          </cell>
          <cell r="E2319" t="str">
            <v>OMBS0268</v>
          </cell>
          <cell r="F2319" t="str">
            <v>No</v>
          </cell>
          <cell r="G2319" t="str">
            <v>Salwa_3G</v>
          </cell>
          <cell r="H2319" t="str">
            <v>Greenfield</v>
          </cell>
          <cell r="I2319">
            <v>40</v>
          </cell>
          <cell r="J2319" t="str">
            <v>Indoor</v>
          </cell>
          <cell r="K2319">
            <v>23.709620999999999</v>
          </cell>
          <cell r="L2319">
            <v>57.828671999999997</v>
          </cell>
          <cell r="M2319" t="str">
            <v>AL BATINAH SOUTH</v>
          </cell>
          <cell r="N2319" t="str">
            <v>BARKA</v>
          </cell>
          <cell r="O2319" t="str">
            <v>Barka</v>
          </cell>
        </row>
        <row r="2320">
          <cell r="D2320" t="str">
            <v>T0004</v>
          </cell>
          <cell r="E2320" t="str">
            <v>OMBS2087</v>
          </cell>
          <cell r="F2320" t="str">
            <v>Yes</v>
          </cell>
          <cell r="G2320" t="str">
            <v>SAWADI_3G</v>
          </cell>
          <cell r="H2320" t="str">
            <v>Greenfield</v>
          </cell>
          <cell r="I2320">
            <v>41</v>
          </cell>
          <cell r="J2320" t="str">
            <v>Indoor</v>
          </cell>
          <cell r="K2320">
            <v>23.724726</v>
          </cell>
          <cell r="L2320">
            <v>57.734475000000003</v>
          </cell>
          <cell r="M2320" t="str">
            <v>AL BATINAH SOUTH</v>
          </cell>
          <cell r="N2320" t="str">
            <v>BARKA</v>
          </cell>
          <cell r="O2320" t="str">
            <v>Sawadi</v>
          </cell>
        </row>
        <row r="2321">
          <cell r="D2321" t="str">
            <v>T0168</v>
          </cell>
          <cell r="E2321" t="str">
            <v>OMBS1715</v>
          </cell>
          <cell r="F2321" t="str">
            <v>No</v>
          </cell>
          <cell r="G2321" t="str">
            <v>Sawadi_Hotel_3G</v>
          </cell>
          <cell r="H2321" t="str">
            <v>Greenfield</v>
          </cell>
          <cell r="I2321">
            <v>20</v>
          </cell>
          <cell r="J2321" t="str">
            <v>Indoor</v>
          </cell>
          <cell r="K2321">
            <v>23.768986999999999</v>
          </cell>
          <cell r="L2321">
            <v>57.775019</v>
          </cell>
          <cell r="M2321" t="str">
            <v>AL BATINAH SOUTH</v>
          </cell>
          <cell r="N2321" t="str">
            <v>BARKA</v>
          </cell>
          <cell r="O2321" t="str">
            <v>Sawadi</v>
          </cell>
        </row>
        <row r="2322">
          <cell r="D2322" t="str">
            <v>T0167</v>
          </cell>
          <cell r="E2322" t="str">
            <v>OMBS0991</v>
          </cell>
          <cell r="F2322" t="str">
            <v>No</v>
          </cell>
          <cell r="G2322" t="str">
            <v>SAWADI2_3G</v>
          </cell>
          <cell r="H2322" t="str">
            <v>Greenfield</v>
          </cell>
          <cell r="I2322">
            <v>30</v>
          </cell>
          <cell r="J2322" t="str">
            <v>Indoor</v>
          </cell>
          <cell r="K2322">
            <v>23.763017000000001</v>
          </cell>
          <cell r="L2322">
            <v>57.762391999999998</v>
          </cell>
          <cell r="M2322" t="str">
            <v>AL BATINAH SOUTH</v>
          </cell>
          <cell r="N2322" t="str">
            <v>BARKA</v>
          </cell>
          <cell r="O2322" t="str">
            <v>Sawadi</v>
          </cell>
        </row>
        <row r="2323">
          <cell r="D2323" t="str">
            <v>T0166</v>
          </cell>
          <cell r="E2323" t="str">
            <v>OMBS0649</v>
          </cell>
          <cell r="F2323" t="str">
            <v>No</v>
          </cell>
          <cell r="G2323" t="str">
            <v>Sawadi3_3G@Sawadi3_GU</v>
          </cell>
          <cell r="H2323" t="str">
            <v>Greenfield</v>
          </cell>
          <cell r="I2323">
            <v>30.2</v>
          </cell>
          <cell r="J2323" t="str">
            <v>Indoor</v>
          </cell>
          <cell r="K2323">
            <v>23.743371</v>
          </cell>
          <cell r="L2323">
            <v>57.734433000000003</v>
          </cell>
          <cell r="M2323" t="str">
            <v>AL BATINAH SOUTH</v>
          </cell>
          <cell r="N2323" t="str">
            <v>BARKA</v>
          </cell>
          <cell r="O2323" t="str">
            <v>Sawadi</v>
          </cell>
        </row>
        <row r="2324">
          <cell r="D2324" t="str">
            <v>T0141</v>
          </cell>
          <cell r="E2324" t="str">
            <v>OMBS0269</v>
          </cell>
          <cell r="F2324" t="str">
            <v>No</v>
          </cell>
          <cell r="G2324" t="str">
            <v>TawoosFarm_3G</v>
          </cell>
          <cell r="H2324" t="str">
            <v>Rooftop</v>
          </cell>
          <cell r="I2324">
            <v>6</v>
          </cell>
          <cell r="J2324" t="str">
            <v>Outdoor</v>
          </cell>
          <cell r="K2324">
            <v>23.690010000000001</v>
          </cell>
          <cell r="L2324">
            <v>57.709879999999998</v>
          </cell>
          <cell r="M2324" t="str">
            <v>AL BATINAH SOUTH</v>
          </cell>
          <cell r="N2324" t="str">
            <v>BARKA</v>
          </cell>
          <cell r="O2324" t="str">
            <v>Barka</v>
          </cell>
        </row>
        <row r="2325">
          <cell r="D2325" t="str">
            <v>T0225</v>
          </cell>
          <cell r="E2325" t="str">
            <v>OMBS2088</v>
          </cell>
          <cell r="F2325" t="str">
            <v>No</v>
          </cell>
          <cell r="G2325" t="str">
            <v>U9_AlMahamdFarm_3G@AlMahamdFarm_GU</v>
          </cell>
          <cell r="H2325" t="str">
            <v>Rooftop</v>
          </cell>
          <cell r="I2325">
            <v>6</v>
          </cell>
          <cell r="J2325" t="str">
            <v>Indoor</v>
          </cell>
          <cell r="K2325">
            <v>23.613848000000001</v>
          </cell>
          <cell r="L2325">
            <v>57.731208000000002</v>
          </cell>
          <cell r="M2325" t="str">
            <v>AL BATINAH SOUTH</v>
          </cell>
          <cell r="N2325" t="str">
            <v>BARKA</v>
          </cell>
          <cell r="O2325" t="str">
            <v>Abyad</v>
          </cell>
        </row>
        <row r="2326">
          <cell r="D2326" t="str">
            <v>M0274</v>
          </cell>
          <cell r="E2326" t="str">
            <v>OMMA1326</v>
          </cell>
          <cell r="F2326" t="str">
            <v>No</v>
          </cell>
          <cell r="G2326" t="str">
            <v>Al_Hail_Hotel_3G</v>
          </cell>
          <cell r="H2326" t="str">
            <v>Rooftop</v>
          </cell>
          <cell r="I2326">
            <v>6</v>
          </cell>
          <cell r="J2326" t="str">
            <v>Indoor</v>
          </cell>
          <cell r="K2326">
            <v>23.65042</v>
          </cell>
          <cell r="L2326">
            <v>58.216009999999997</v>
          </cell>
          <cell r="M2326" t="str">
            <v>MUSCAT</v>
          </cell>
          <cell r="N2326" t="str">
            <v>AL SEEB</v>
          </cell>
          <cell r="O2326" t="str">
            <v>Al Hayl</v>
          </cell>
        </row>
        <row r="2327">
          <cell r="D2327" t="str">
            <v>M0239</v>
          </cell>
          <cell r="E2327" t="str">
            <v>OMMA0992</v>
          </cell>
          <cell r="F2327" t="str">
            <v>No</v>
          </cell>
          <cell r="G2327" t="str">
            <v>AL_KHOD_3_3G</v>
          </cell>
          <cell r="H2327" t="str">
            <v>Greenfield</v>
          </cell>
          <cell r="I2327">
            <v>25</v>
          </cell>
          <cell r="J2327" t="str">
            <v>Indoor</v>
          </cell>
          <cell r="K2327">
            <v>23.632289</v>
          </cell>
          <cell r="L2327">
            <v>58.195602999999998</v>
          </cell>
          <cell r="M2327" t="str">
            <v>MUSCAT</v>
          </cell>
          <cell r="N2327" t="str">
            <v>AL SEEB</v>
          </cell>
          <cell r="O2327" t="str">
            <v>Al Khoud</v>
          </cell>
        </row>
        <row r="2328">
          <cell r="D2328" t="str">
            <v>M0187</v>
          </cell>
          <cell r="E2328" t="str">
            <v>OMMA0270</v>
          </cell>
          <cell r="F2328" t="str">
            <v>No</v>
          </cell>
          <cell r="G2328" t="str">
            <v>AL_KHOD_4_3G</v>
          </cell>
          <cell r="H2328" t="str">
            <v>Greenfield</v>
          </cell>
          <cell r="I2328">
            <v>25</v>
          </cell>
          <cell r="J2328" t="str">
            <v>Indoor</v>
          </cell>
          <cell r="K2328">
            <v>23.614694</v>
          </cell>
          <cell r="L2328">
            <v>58.198721999999997</v>
          </cell>
          <cell r="M2328" t="str">
            <v>MUSCAT</v>
          </cell>
          <cell r="N2328" t="str">
            <v>AL SEEB</v>
          </cell>
          <cell r="O2328" t="str">
            <v>Al Khoud</v>
          </cell>
        </row>
        <row r="2329">
          <cell r="D2329" t="str">
            <v>M0261</v>
          </cell>
          <cell r="E2329" t="str">
            <v>OMMA2089</v>
          </cell>
          <cell r="F2329" t="str">
            <v>No</v>
          </cell>
          <cell r="G2329" t="str">
            <v>AL_KHOD_5_3G</v>
          </cell>
          <cell r="H2329" t="str">
            <v>Greenfield</v>
          </cell>
          <cell r="I2329">
            <v>25</v>
          </cell>
          <cell r="J2329" t="str">
            <v>Indoor</v>
          </cell>
          <cell r="K2329">
            <v>23.642703999999998</v>
          </cell>
          <cell r="L2329">
            <v>58.202433999999997</v>
          </cell>
          <cell r="M2329" t="str">
            <v>MUSCAT</v>
          </cell>
          <cell r="N2329" t="str">
            <v>AL SEEB</v>
          </cell>
          <cell r="O2329" t="str">
            <v>Al Khoud</v>
          </cell>
        </row>
        <row r="2330">
          <cell r="D2330" t="str">
            <v>M0236</v>
          </cell>
          <cell r="E2330" t="str">
            <v>OMMA0271</v>
          </cell>
          <cell r="F2330" t="str">
            <v>No</v>
          </cell>
          <cell r="G2330" t="str">
            <v>AL_KHOD_6_3G</v>
          </cell>
          <cell r="H2330" t="str">
            <v>Rooftop</v>
          </cell>
          <cell r="I2330">
            <v>6</v>
          </cell>
          <cell r="J2330" t="str">
            <v>Outdoor</v>
          </cell>
          <cell r="K2330">
            <v>23.630410000000001</v>
          </cell>
          <cell r="L2330">
            <v>58.198059999999998</v>
          </cell>
          <cell r="M2330" t="str">
            <v>MUSCAT</v>
          </cell>
          <cell r="N2330" t="str">
            <v>AL SEEB</v>
          </cell>
          <cell r="O2330" t="str">
            <v>Al Khoud</v>
          </cell>
        </row>
        <row r="2331">
          <cell r="D2331" t="str">
            <v>M0205</v>
          </cell>
          <cell r="E2331" t="str">
            <v>OMMA0650</v>
          </cell>
          <cell r="F2331" t="str">
            <v>No</v>
          </cell>
          <cell r="G2331" t="str">
            <v>AL_KHOD_7_3G</v>
          </cell>
          <cell r="H2331" t="str">
            <v>Rooftop</v>
          </cell>
          <cell r="I2331">
            <v>6</v>
          </cell>
          <cell r="J2331" t="str">
            <v>Outdoor</v>
          </cell>
          <cell r="K2331">
            <v>23.621680999999999</v>
          </cell>
          <cell r="L2331">
            <v>58.200786000000001</v>
          </cell>
          <cell r="M2331" t="str">
            <v>MUSCAT</v>
          </cell>
          <cell r="N2331" t="str">
            <v>AL SEEB</v>
          </cell>
          <cell r="O2331" t="str">
            <v>Al Khoud</v>
          </cell>
        </row>
        <row r="2332">
          <cell r="D2332" t="str">
            <v>M0196</v>
          </cell>
          <cell r="E2332" t="str">
            <v>OMMA2090</v>
          </cell>
          <cell r="F2332" t="str">
            <v>No</v>
          </cell>
          <cell r="G2332" t="str">
            <v>AL_KHOD_8_3G</v>
          </cell>
          <cell r="H2332" t="str">
            <v>Rooftop</v>
          </cell>
          <cell r="I2332">
            <v>6</v>
          </cell>
          <cell r="J2332" t="str">
            <v>Outdoor</v>
          </cell>
          <cell r="K2332">
            <v>23.61711</v>
          </cell>
          <cell r="L2332">
            <v>58.206980000000001</v>
          </cell>
          <cell r="M2332" t="str">
            <v>MUSCAT</v>
          </cell>
          <cell r="N2332" t="str">
            <v>AL SEEB</v>
          </cell>
          <cell r="O2332" t="str">
            <v>Al Khoud</v>
          </cell>
        </row>
        <row r="2333">
          <cell r="D2333" t="str">
            <v>M0206</v>
          </cell>
          <cell r="E2333" t="str">
            <v>OMMA0993</v>
          </cell>
          <cell r="F2333" t="str">
            <v>No</v>
          </cell>
          <cell r="G2333" t="str">
            <v>AL_KHOD_EAST_3G</v>
          </cell>
          <cell r="H2333" t="str">
            <v>Greenfield</v>
          </cell>
          <cell r="I2333">
            <v>30</v>
          </cell>
          <cell r="J2333" t="str">
            <v>Indoor</v>
          </cell>
          <cell r="K2333">
            <v>23.621870999999999</v>
          </cell>
          <cell r="L2333">
            <v>58.212175999999999</v>
          </cell>
          <cell r="M2333" t="str">
            <v>MUSCAT</v>
          </cell>
          <cell r="N2333" t="str">
            <v>AL SEEB</v>
          </cell>
          <cell r="O2333" t="str">
            <v>Al Khoud</v>
          </cell>
        </row>
        <row r="2334">
          <cell r="D2334" t="str">
            <v>M0004</v>
          </cell>
          <cell r="E2334" t="str">
            <v>OMMA0994</v>
          </cell>
          <cell r="F2334" t="str">
            <v>Yes</v>
          </cell>
          <cell r="G2334" t="str">
            <v>AL_KHOD_EXCHG_3G</v>
          </cell>
          <cell r="H2334" t="str">
            <v>Greenfield</v>
          </cell>
          <cell r="I2334">
            <v>32</v>
          </cell>
          <cell r="J2334" t="str">
            <v>Indoor</v>
          </cell>
          <cell r="K2334">
            <v>23.625775999999998</v>
          </cell>
          <cell r="L2334">
            <v>58.197342999999996</v>
          </cell>
          <cell r="M2334" t="str">
            <v>MUSCAT</v>
          </cell>
          <cell r="N2334" t="str">
            <v>AL SEEB</v>
          </cell>
          <cell r="O2334" t="str">
            <v>Al Khoud</v>
          </cell>
        </row>
        <row r="2335">
          <cell r="D2335" t="str">
            <v>M0243</v>
          </cell>
          <cell r="E2335" t="str">
            <v>OMMA2795</v>
          </cell>
          <cell r="F2335" t="str">
            <v>No</v>
          </cell>
          <cell r="G2335" t="str">
            <v>AL_KHOD_EXT_1_3G</v>
          </cell>
          <cell r="H2335" t="str">
            <v>Rooftop</v>
          </cell>
          <cell r="I2335">
            <v>6</v>
          </cell>
          <cell r="J2335" t="str">
            <v>Outdoor</v>
          </cell>
          <cell r="K2335">
            <v>23.634858000000001</v>
          </cell>
          <cell r="L2335">
            <v>58.186</v>
          </cell>
          <cell r="M2335" t="str">
            <v>MUSCAT</v>
          </cell>
          <cell r="N2335" t="str">
            <v>AL SEEB</v>
          </cell>
          <cell r="O2335" t="str">
            <v>Al Khoud</v>
          </cell>
        </row>
        <row r="2336">
          <cell r="D2336" t="str">
            <v>M0264</v>
          </cell>
          <cell r="E2336" t="str">
            <v>OMMA1716</v>
          </cell>
          <cell r="F2336" t="str">
            <v>No</v>
          </cell>
          <cell r="G2336" t="str">
            <v>AL_KHOD_EXT_3_3G</v>
          </cell>
          <cell r="H2336" t="str">
            <v>Rooftop</v>
          </cell>
          <cell r="I2336">
            <v>6</v>
          </cell>
          <cell r="J2336" t="str">
            <v>Indoor</v>
          </cell>
          <cell r="K2336">
            <v>23.645199999999999</v>
          </cell>
          <cell r="L2336">
            <v>58.192979999999999</v>
          </cell>
          <cell r="M2336" t="str">
            <v>MUSCAT</v>
          </cell>
          <cell r="N2336" t="str">
            <v>AL SEEB</v>
          </cell>
          <cell r="O2336" t="str">
            <v>Al Khoud</v>
          </cell>
        </row>
        <row r="2337">
          <cell r="D2337" t="str">
            <v>M0174</v>
          </cell>
          <cell r="E2337" t="str">
            <v>OMMA0995</v>
          </cell>
          <cell r="F2337" t="str">
            <v>No</v>
          </cell>
          <cell r="G2337" t="str">
            <v>AL_KHOD_FARM_3G</v>
          </cell>
          <cell r="H2337" t="str">
            <v>Rooftop</v>
          </cell>
          <cell r="I2337">
            <v>6</v>
          </cell>
          <cell r="J2337" t="str">
            <v>Indoor</v>
          </cell>
          <cell r="K2337">
            <v>23.608968999999998</v>
          </cell>
          <cell r="L2337">
            <v>58.204281999999999</v>
          </cell>
          <cell r="M2337" t="str">
            <v>MUSCAT</v>
          </cell>
          <cell r="N2337" t="str">
            <v>AL SEEB</v>
          </cell>
          <cell r="O2337" t="str">
            <v>Al Khoud</v>
          </cell>
        </row>
        <row r="2338">
          <cell r="D2338" t="str">
            <v>M0179</v>
          </cell>
          <cell r="E2338" t="str">
            <v>OMMA2451</v>
          </cell>
          <cell r="F2338" t="str">
            <v>No</v>
          </cell>
          <cell r="G2338" t="str">
            <v>AL_KHOD_FARM2_3G</v>
          </cell>
          <cell r="H2338" t="str">
            <v>Rooftop</v>
          </cell>
          <cell r="I2338">
            <v>6</v>
          </cell>
          <cell r="J2338" t="str">
            <v>Indoor</v>
          </cell>
          <cell r="K2338">
            <v>23.608968999999998</v>
          </cell>
          <cell r="L2338">
            <v>58.204281999999999</v>
          </cell>
          <cell r="M2338" t="str">
            <v>MUSCAT</v>
          </cell>
          <cell r="N2338" t="str">
            <v>AL SEEB</v>
          </cell>
          <cell r="O2338" t="str">
            <v>Al Khoud</v>
          </cell>
        </row>
        <row r="2339">
          <cell r="D2339" t="str">
            <v>M0210</v>
          </cell>
          <cell r="E2339" t="str">
            <v>OMMA2796</v>
          </cell>
          <cell r="F2339" t="str">
            <v>No</v>
          </cell>
          <cell r="G2339" t="str">
            <v>AL_KHOD_HEALTH_CENTRE_3G</v>
          </cell>
          <cell r="H2339" t="str">
            <v>Rooftop</v>
          </cell>
          <cell r="I2339">
            <v>6</v>
          </cell>
          <cell r="J2339" t="str">
            <v>Indoor</v>
          </cell>
          <cell r="K2339">
            <v>23.622769999999999</v>
          </cell>
          <cell r="L2339">
            <v>58.204810000000002</v>
          </cell>
          <cell r="M2339" t="str">
            <v>MUSCAT</v>
          </cell>
          <cell r="N2339" t="str">
            <v>AL SEEB</v>
          </cell>
          <cell r="O2339" t="str">
            <v>Al Khoud</v>
          </cell>
        </row>
        <row r="2340">
          <cell r="D2340" t="str">
            <v>M0219</v>
          </cell>
          <cell r="E2340" t="str">
            <v>OMMA1717</v>
          </cell>
          <cell r="F2340" t="str">
            <v>No</v>
          </cell>
          <cell r="G2340" t="str">
            <v>AL_KHOD_MACRO_3G</v>
          </cell>
          <cell r="H2340" t="str">
            <v>Rooftop</v>
          </cell>
          <cell r="I2340">
            <v>6</v>
          </cell>
          <cell r="J2340" t="str">
            <v>Indoor</v>
          </cell>
          <cell r="K2340">
            <v>23.62604</v>
          </cell>
          <cell r="L2340">
            <v>58.200470000000003</v>
          </cell>
          <cell r="M2340" t="str">
            <v>MUSCAT</v>
          </cell>
          <cell r="N2340" t="str">
            <v>AL SEEB</v>
          </cell>
          <cell r="O2340" t="str">
            <v>Al Khoud</v>
          </cell>
        </row>
        <row r="2341">
          <cell r="D2341" t="str">
            <v>M0250</v>
          </cell>
          <cell r="E2341" t="str">
            <v>OMMA0651</v>
          </cell>
          <cell r="F2341" t="str">
            <v>No</v>
          </cell>
          <cell r="G2341" t="str">
            <v>AL_KHOD_NEW_1_3G</v>
          </cell>
          <cell r="H2341" t="str">
            <v>Rooftop</v>
          </cell>
          <cell r="I2341">
            <v>6</v>
          </cell>
          <cell r="J2341" t="str">
            <v>Outdoor</v>
          </cell>
          <cell r="K2341">
            <v>23.639230000000001</v>
          </cell>
          <cell r="L2341">
            <v>58.205660000000002</v>
          </cell>
          <cell r="M2341" t="str">
            <v>MUSCAT</v>
          </cell>
          <cell r="N2341" t="str">
            <v>AL SEEB</v>
          </cell>
          <cell r="O2341" t="str">
            <v>Al Khoud</v>
          </cell>
        </row>
        <row r="2342">
          <cell r="D2342" t="str">
            <v>M0191</v>
          </cell>
          <cell r="E2342" t="str">
            <v>OMMA0652</v>
          </cell>
          <cell r="F2342" t="str">
            <v>No</v>
          </cell>
          <cell r="G2342" t="str">
            <v>AL_KHOD_NEW_10_3G</v>
          </cell>
          <cell r="H2342" t="str">
            <v>Rooftop</v>
          </cell>
          <cell r="I2342">
            <v>6</v>
          </cell>
          <cell r="J2342" t="str">
            <v>Outdoor</v>
          </cell>
          <cell r="K2342">
            <v>23.617239999999999</v>
          </cell>
          <cell r="L2342">
            <v>58.195611999999997</v>
          </cell>
          <cell r="M2342" t="str">
            <v>MUSCAT</v>
          </cell>
          <cell r="N2342" t="str">
            <v>AL SEEB</v>
          </cell>
          <cell r="O2342" t="str">
            <v>Al Khoud</v>
          </cell>
        </row>
        <row r="2343">
          <cell r="D2343" t="str">
            <v>M0181</v>
          </cell>
          <cell r="E2343" t="str">
            <v>OMMA1334</v>
          </cell>
          <cell r="F2343" t="str">
            <v>No</v>
          </cell>
          <cell r="G2343" t="str">
            <v>AL_Khod_New_7_3G</v>
          </cell>
          <cell r="H2343" t="str">
            <v>Rooftop</v>
          </cell>
          <cell r="I2343">
            <v>6</v>
          </cell>
          <cell r="J2343" t="str">
            <v>Outdoor</v>
          </cell>
          <cell r="K2343">
            <v>23.61168</v>
          </cell>
          <cell r="L2343">
            <v>58.183709999999998</v>
          </cell>
          <cell r="M2343" t="str">
            <v>MUSCAT</v>
          </cell>
          <cell r="N2343" t="str">
            <v>AL SEEB</v>
          </cell>
          <cell r="O2343" t="str">
            <v>Al Khoud</v>
          </cell>
        </row>
        <row r="2344">
          <cell r="D2344" t="str">
            <v>M0246</v>
          </cell>
          <cell r="E2344" t="str">
            <v>OMMA1724</v>
          </cell>
          <cell r="F2344" t="str">
            <v>No</v>
          </cell>
          <cell r="G2344" t="str">
            <v>AL_KHOD_NEW_8_3G</v>
          </cell>
          <cell r="H2344" t="str">
            <v>Rooftop</v>
          </cell>
          <cell r="I2344">
            <v>6</v>
          </cell>
          <cell r="J2344" t="str">
            <v>Outdoor</v>
          </cell>
          <cell r="K2344">
            <v>23.636420000000001</v>
          </cell>
          <cell r="L2344">
            <v>58.19679</v>
          </cell>
          <cell r="M2344" t="str">
            <v>MUSCAT</v>
          </cell>
          <cell r="N2344" t="str">
            <v>AL SEEB</v>
          </cell>
          <cell r="O2344" t="str">
            <v>Al Khoud</v>
          </cell>
        </row>
        <row r="2345">
          <cell r="D2345" t="str">
            <v>M0242</v>
          </cell>
          <cell r="E2345" t="str">
            <v>OMMA0274</v>
          </cell>
          <cell r="F2345" t="str">
            <v>No</v>
          </cell>
          <cell r="G2345" t="str">
            <v>AL_KHOD_New_9_3G</v>
          </cell>
          <cell r="H2345" t="str">
            <v>Rooftop</v>
          </cell>
          <cell r="I2345">
            <v>6</v>
          </cell>
          <cell r="J2345" t="str">
            <v>Indoor</v>
          </cell>
          <cell r="K2345">
            <v>23.63316</v>
          </cell>
          <cell r="L2345">
            <v>58.204349999999998</v>
          </cell>
          <cell r="M2345" t="str">
            <v>MUSCAT</v>
          </cell>
          <cell r="N2345" t="str">
            <v>AL SEEB</v>
          </cell>
          <cell r="O2345" t="str">
            <v>Al Khoud</v>
          </cell>
        </row>
        <row r="2346">
          <cell r="D2346" t="str">
            <v>M1016</v>
          </cell>
          <cell r="E2346" t="str">
            <v>OMMA2093</v>
          </cell>
          <cell r="F2346" t="str">
            <v>No</v>
          </cell>
          <cell r="G2346" t="str">
            <v>AL_KHOD_ROP_3G</v>
          </cell>
          <cell r="H2346" t="str">
            <v>Greenfield</v>
          </cell>
          <cell r="I2346">
            <v>20</v>
          </cell>
          <cell r="J2346" t="str">
            <v>Outdoor</v>
          </cell>
          <cell r="K2346">
            <v>23.648174999999998</v>
          </cell>
          <cell r="L2346">
            <v>58.181973999999997</v>
          </cell>
          <cell r="M2346" t="str">
            <v>MUSCAT</v>
          </cell>
          <cell r="N2346" t="str">
            <v>AL SEEB</v>
          </cell>
          <cell r="O2346" t="str">
            <v>Al Khoud</v>
          </cell>
        </row>
        <row r="2347">
          <cell r="D2347" t="str">
            <v>M0204</v>
          </cell>
          <cell r="E2347" t="str">
            <v>OMMA2801</v>
          </cell>
          <cell r="F2347" t="str">
            <v>No</v>
          </cell>
          <cell r="G2347" t="str">
            <v>AL_KHOD_SOCIAL_3G</v>
          </cell>
          <cell r="H2347" t="str">
            <v>Greenfield</v>
          </cell>
          <cell r="I2347">
            <v>30</v>
          </cell>
          <cell r="J2347" t="str">
            <v>Indoor</v>
          </cell>
          <cell r="K2347">
            <v>23.621580000000002</v>
          </cell>
          <cell r="L2347">
            <v>58.190778000000002</v>
          </cell>
          <cell r="M2347" t="str">
            <v>MUSCAT</v>
          </cell>
          <cell r="N2347" t="str">
            <v>AL SEEB</v>
          </cell>
          <cell r="O2347" t="str">
            <v>Al Khoud</v>
          </cell>
        </row>
        <row r="2348">
          <cell r="D2348" t="str">
            <v>M0227</v>
          </cell>
          <cell r="E2348" t="str">
            <v>OMMA2457</v>
          </cell>
          <cell r="F2348" t="str">
            <v>No</v>
          </cell>
          <cell r="G2348" t="str">
            <v>AL_KHOD_SOCIAL2_3G</v>
          </cell>
          <cell r="H2348" t="str">
            <v>Greenfield</v>
          </cell>
          <cell r="I2348">
            <v>30</v>
          </cell>
          <cell r="J2348" t="str">
            <v>Indoor</v>
          </cell>
          <cell r="K2348">
            <v>23.628858999999999</v>
          </cell>
          <cell r="L2348">
            <v>58.192464999999999</v>
          </cell>
          <cell r="M2348" t="str">
            <v>MUSCAT</v>
          </cell>
          <cell r="N2348" t="str">
            <v>AL SEEB</v>
          </cell>
          <cell r="O2348" t="str">
            <v>Al Khoud</v>
          </cell>
        </row>
        <row r="2349">
          <cell r="D2349" t="str">
            <v>M0194</v>
          </cell>
          <cell r="E2349" t="str">
            <v>OMMA0275</v>
          </cell>
          <cell r="F2349" t="str">
            <v>No</v>
          </cell>
          <cell r="G2349" t="str">
            <v>AL_KHOD_SOUTH_3G</v>
          </cell>
          <cell r="H2349" t="str">
            <v>Greenfield</v>
          </cell>
          <cell r="I2349">
            <v>30</v>
          </cell>
          <cell r="J2349" t="str">
            <v>Indoor</v>
          </cell>
          <cell r="K2349">
            <v>23.61788</v>
          </cell>
          <cell r="L2349">
            <v>58.187640000000002</v>
          </cell>
          <cell r="M2349" t="str">
            <v>MUSCAT</v>
          </cell>
          <cell r="N2349" t="str">
            <v>AL SEEB</v>
          </cell>
          <cell r="O2349" t="str">
            <v>Al Khoud</v>
          </cell>
        </row>
        <row r="2350">
          <cell r="D2350" t="str">
            <v>M0270</v>
          </cell>
          <cell r="E2350" t="str">
            <v>OMMA1725</v>
          </cell>
          <cell r="F2350" t="str">
            <v>No</v>
          </cell>
          <cell r="G2350" t="str">
            <v>Al_Khoud_New_5_3G</v>
          </cell>
          <cell r="H2350" t="str">
            <v>Rooftop</v>
          </cell>
          <cell r="I2350">
            <v>6</v>
          </cell>
          <cell r="J2350" t="str">
            <v>Indoor</v>
          </cell>
          <cell r="K2350">
            <v>23.648783000000002</v>
          </cell>
          <cell r="L2350">
            <v>58.194519999999997</v>
          </cell>
          <cell r="M2350" t="str">
            <v>MUSCAT</v>
          </cell>
          <cell r="N2350" t="str">
            <v>AL SEEB</v>
          </cell>
          <cell r="O2350" t="str">
            <v>Al Khoud</v>
          </cell>
        </row>
        <row r="2351">
          <cell r="D2351" t="str">
            <v>M0283</v>
          </cell>
          <cell r="E2351" t="str">
            <v>OMMA0276</v>
          </cell>
          <cell r="F2351" t="str">
            <v>No</v>
          </cell>
          <cell r="G2351" t="str">
            <v>Al_Khoud_Rameez_3G</v>
          </cell>
          <cell r="H2351" t="str">
            <v>Rooftop</v>
          </cell>
          <cell r="I2351">
            <v>6</v>
          </cell>
          <cell r="J2351" t="str">
            <v>Indoor</v>
          </cell>
          <cell r="K2351">
            <v>23.656635999999999</v>
          </cell>
          <cell r="L2351">
            <v>58.205764000000002</v>
          </cell>
          <cell r="M2351" t="str">
            <v>MUSCAT</v>
          </cell>
          <cell r="N2351" t="str">
            <v>AL SEEB</v>
          </cell>
          <cell r="O2351" t="str">
            <v>Al Khoud</v>
          </cell>
        </row>
        <row r="2352">
          <cell r="D2352" t="str">
            <v>M0260</v>
          </cell>
          <cell r="E2352" t="str">
            <v>OMMA1726</v>
          </cell>
          <cell r="F2352" t="str">
            <v>No</v>
          </cell>
          <cell r="G2352" t="str">
            <v>AL_MAYAR_COMPLEX_3G</v>
          </cell>
          <cell r="H2352" t="str">
            <v>Rooftop</v>
          </cell>
          <cell r="I2352">
            <v>15</v>
          </cell>
          <cell r="J2352" t="str">
            <v>Indoor</v>
          </cell>
          <cell r="K2352">
            <v>23.642340000000001</v>
          </cell>
          <cell r="L2352">
            <v>58.186450000000001</v>
          </cell>
          <cell r="M2352" t="str">
            <v>MUSCAT</v>
          </cell>
          <cell r="N2352" t="str">
            <v>AL SEEB</v>
          </cell>
          <cell r="O2352" t="str">
            <v>Al Khoud</v>
          </cell>
        </row>
        <row r="2353">
          <cell r="D2353" t="str">
            <v>M0233</v>
          </cell>
          <cell r="E2353" t="str">
            <v>OMMA2094</v>
          </cell>
          <cell r="F2353" t="str">
            <v>No</v>
          </cell>
          <cell r="G2353" t="str">
            <v>ALKHOD_2_3G</v>
          </cell>
          <cell r="H2353" t="str">
            <v>Greenfield</v>
          </cell>
          <cell r="I2353">
            <v>25</v>
          </cell>
          <cell r="J2353" t="str">
            <v>Indoor</v>
          </cell>
          <cell r="K2353">
            <v>23.62914</v>
          </cell>
          <cell r="L2353">
            <v>58.20478</v>
          </cell>
          <cell r="M2353" t="str">
            <v>MUSCAT</v>
          </cell>
          <cell r="N2353" t="str">
            <v>AL SEEB</v>
          </cell>
          <cell r="O2353" t="str">
            <v>Al Khoud</v>
          </cell>
        </row>
        <row r="2354">
          <cell r="D2354" t="str">
            <v>M0311</v>
          </cell>
          <cell r="E2354" t="str">
            <v>OMMA1727</v>
          </cell>
          <cell r="F2354" t="str">
            <v>No</v>
          </cell>
          <cell r="G2354" t="str">
            <v>BHJA_HOTLSEEB_3G</v>
          </cell>
          <cell r="H2354" t="str">
            <v>Rooftop</v>
          </cell>
          <cell r="I2354">
            <v>6</v>
          </cell>
          <cell r="J2354" t="str">
            <v>Indoor</v>
          </cell>
          <cell r="K2354">
            <v>23.679525000000002</v>
          </cell>
          <cell r="L2354">
            <v>58.187969000000002</v>
          </cell>
          <cell r="M2354" t="str">
            <v>MUSCAT</v>
          </cell>
          <cell r="N2354" t="str">
            <v>AL SEEB</v>
          </cell>
          <cell r="O2354" t="str">
            <v>Seeb</v>
          </cell>
        </row>
        <row r="2355">
          <cell r="D2355" t="str">
            <v>M0255</v>
          </cell>
          <cell r="E2355" t="str">
            <v>OMMA2096</v>
          </cell>
          <cell r="F2355" t="str">
            <v>No</v>
          </cell>
          <cell r="G2355" t="str">
            <v>CALDONIAN_COLLG_3G</v>
          </cell>
          <cell r="H2355" t="str">
            <v>Rooftop</v>
          </cell>
          <cell r="I2355">
            <v>6</v>
          </cell>
          <cell r="J2355" t="str">
            <v>Indoor</v>
          </cell>
          <cell r="K2355">
            <v>23.640820000000001</v>
          </cell>
          <cell r="L2355">
            <v>58.220260000000003</v>
          </cell>
          <cell r="M2355" t="str">
            <v>MUSCAT</v>
          </cell>
          <cell r="N2355" t="str">
            <v>AL SEEB</v>
          </cell>
          <cell r="O2355" t="str">
            <v>Al Hayl</v>
          </cell>
        </row>
        <row r="2356">
          <cell r="D2356" t="str">
            <v>M0284</v>
          </cell>
          <cell r="E2356" t="str">
            <v>OMMA0277</v>
          </cell>
          <cell r="F2356" t="str">
            <v>No</v>
          </cell>
          <cell r="G2356" t="str">
            <v>Diwan_Clinic_3G</v>
          </cell>
          <cell r="H2356" t="str">
            <v>Greenfield</v>
          </cell>
          <cell r="I2356">
            <v>20</v>
          </cell>
          <cell r="J2356" t="str">
            <v>Indoor</v>
          </cell>
          <cell r="K2356">
            <v>23.658677000000001</v>
          </cell>
          <cell r="L2356">
            <v>58.186363</v>
          </cell>
          <cell r="M2356" t="str">
            <v>MUSCAT</v>
          </cell>
          <cell r="N2356" t="str">
            <v>AL SEEB</v>
          </cell>
          <cell r="O2356" t="str">
            <v>Seeb</v>
          </cell>
        </row>
        <row r="2357">
          <cell r="D2357" t="str">
            <v>M0248</v>
          </cell>
          <cell r="E2357" t="str">
            <v>OMMA1335</v>
          </cell>
          <cell r="F2357" t="str">
            <v>No</v>
          </cell>
          <cell r="G2357" t="str">
            <v>Khod_Bustan_Bakery_3G</v>
          </cell>
          <cell r="H2357" t="str">
            <v>Rooftop</v>
          </cell>
          <cell r="I2357">
            <v>6</v>
          </cell>
          <cell r="J2357" t="str">
            <v>Indoor</v>
          </cell>
          <cell r="K2357">
            <v>23.636859999999999</v>
          </cell>
          <cell r="L2357">
            <v>58.201329999999999</v>
          </cell>
          <cell r="M2357" t="str">
            <v>MUSCAT</v>
          </cell>
          <cell r="N2357" t="str">
            <v>AL SEEB</v>
          </cell>
          <cell r="O2357" t="str">
            <v>Al Khoud</v>
          </cell>
        </row>
        <row r="2358">
          <cell r="D2358" t="str">
            <v>M0281</v>
          </cell>
          <cell r="E2358" t="str">
            <v>OMMA1336</v>
          </cell>
          <cell r="F2358" t="str">
            <v>No</v>
          </cell>
          <cell r="G2358" t="str">
            <v>KHRAIS_SHAMAL_2_3G</v>
          </cell>
          <cell r="H2358" t="str">
            <v>Rooftop</v>
          </cell>
          <cell r="I2358">
            <v>15</v>
          </cell>
          <cell r="J2358" t="str">
            <v>Indoor</v>
          </cell>
          <cell r="K2358">
            <v>23.655139999999999</v>
          </cell>
          <cell r="L2358">
            <v>58.221510000000002</v>
          </cell>
          <cell r="M2358" t="str">
            <v>MUSCAT</v>
          </cell>
          <cell r="N2358" t="str">
            <v>AL SEEB</v>
          </cell>
          <cell r="O2358" t="str">
            <v>Al Hayl</v>
          </cell>
        </row>
        <row r="2359">
          <cell r="D2359" t="str">
            <v>M0289</v>
          </cell>
          <cell r="E2359" t="str">
            <v>OMMA0657</v>
          </cell>
          <cell r="F2359" t="str">
            <v>No</v>
          </cell>
          <cell r="G2359" t="str">
            <v>KHURAIS_SHMAL_1_3G</v>
          </cell>
          <cell r="H2359" t="str">
            <v>Greenfield</v>
          </cell>
          <cell r="I2359">
            <v>30</v>
          </cell>
          <cell r="J2359" t="str">
            <v>Indoor</v>
          </cell>
          <cell r="K2359">
            <v>23.661570000000001</v>
          </cell>
          <cell r="L2359">
            <v>58.211320000000001</v>
          </cell>
          <cell r="M2359" t="str">
            <v>MUSCAT</v>
          </cell>
          <cell r="N2359" t="str">
            <v>AL SEEB</v>
          </cell>
          <cell r="O2359" t="str">
            <v>Seeb</v>
          </cell>
        </row>
        <row r="2360">
          <cell r="D2360" t="str">
            <v>M0266</v>
          </cell>
          <cell r="E2360" t="str">
            <v>OMMA1337</v>
          </cell>
          <cell r="F2360" t="str">
            <v>No</v>
          </cell>
          <cell r="G2360" t="str">
            <v>KHURAYS_JANUBIA_3G</v>
          </cell>
          <cell r="H2360" t="str">
            <v>Greenfield</v>
          </cell>
          <cell r="I2360">
            <v>30</v>
          </cell>
          <cell r="J2360" t="str">
            <v>Indoor</v>
          </cell>
          <cell r="K2360">
            <v>23.647570000000002</v>
          </cell>
          <cell r="L2360">
            <v>58.209290000000003</v>
          </cell>
          <cell r="M2360" t="str">
            <v>MUSCAT</v>
          </cell>
          <cell r="N2360" t="str">
            <v>AL SEEB</v>
          </cell>
          <cell r="O2360" t="str">
            <v>Al Hayl</v>
          </cell>
        </row>
        <row r="2361">
          <cell r="D2361" t="str">
            <v>M0253</v>
          </cell>
          <cell r="E2361" t="str">
            <v>OMMA1338</v>
          </cell>
          <cell r="F2361" t="str">
            <v>No</v>
          </cell>
          <cell r="G2361" t="str">
            <v>MAJID_SCHOOL_3G</v>
          </cell>
          <cell r="H2361" t="str">
            <v>Greenfield</v>
          </cell>
          <cell r="I2361">
            <v>25</v>
          </cell>
          <cell r="J2361" t="str">
            <v>Indoor</v>
          </cell>
          <cell r="K2361">
            <v>23.640129999999999</v>
          </cell>
          <cell r="L2361">
            <v>58.196102000000003</v>
          </cell>
          <cell r="M2361" t="str">
            <v>MUSCAT</v>
          </cell>
          <cell r="N2361" t="str">
            <v>AL SEEB</v>
          </cell>
          <cell r="O2361" t="str">
            <v>Al Khoud</v>
          </cell>
        </row>
        <row r="2362">
          <cell r="D2362" t="str">
            <v>M0201</v>
          </cell>
          <cell r="E2362" t="str">
            <v>OMMA1728</v>
          </cell>
          <cell r="F2362" t="str">
            <v>No</v>
          </cell>
          <cell r="G2362" t="str">
            <v>Mezoon_RA_3G</v>
          </cell>
          <cell r="H2362" t="str">
            <v>Rooftop</v>
          </cell>
          <cell r="I2362">
            <v>6</v>
          </cell>
          <cell r="J2362" t="str">
            <v>Indoor</v>
          </cell>
          <cell r="K2362">
            <v>23.620635</v>
          </cell>
          <cell r="L2362">
            <v>58.182834</v>
          </cell>
          <cell r="M2362" t="str">
            <v>MUSCAT</v>
          </cell>
          <cell r="N2362" t="str">
            <v>AL SEEB</v>
          </cell>
          <cell r="O2362" t="str">
            <v>Al Khoud</v>
          </cell>
        </row>
        <row r="2363">
          <cell r="D2363" t="str">
            <v>M0189</v>
          </cell>
          <cell r="E2363" t="str">
            <v>OMMA2905</v>
          </cell>
          <cell r="F2363" t="str">
            <v>No</v>
          </cell>
          <cell r="G2363" t="str">
            <v>Minister_House_Micro2_3G</v>
          </cell>
          <cell r="H2363" t="str">
            <v>Rooftop</v>
          </cell>
          <cell r="I2363">
            <v>3</v>
          </cell>
          <cell r="J2363" t="str">
            <v>Indoor</v>
          </cell>
          <cell r="K2363" t="str">
            <v>23.617056</v>
          </cell>
          <cell r="L2363" t="str">
            <v>58.173380</v>
          </cell>
          <cell r="M2363" t="str">
            <v>MUSCAT</v>
          </cell>
          <cell r="N2363" t="str">
            <v>AL SEEB</v>
          </cell>
          <cell r="O2363" t="str">
            <v>Al Khoud</v>
          </cell>
        </row>
        <row r="2364">
          <cell r="D2364" t="str">
            <v>M0286</v>
          </cell>
          <cell r="E2364" t="str">
            <v>OMMA0278</v>
          </cell>
          <cell r="F2364" t="str">
            <v>No</v>
          </cell>
          <cell r="G2364" t="str">
            <v>ROYAL_GUARD2_3G</v>
          </cell>
          <cell r="H2364" t="str">
            <v>Greenfield</v>
          </cell>
          <cell r="I2364">
            <v>30</v>
          </cell>
          <cell r="J2364" t="str">
            <v>Indoor</v>
          </cell>
          <cell r="K2364">
            <v>23.658899999999999</v>
          </cell>
          <cell r="L2364">
            <v>58.1708</v>
          </cell>
          <cell r="M2364" t="str">
            <v>MUSCAT</v>
          </cell>
          <cell r="N2364" t="str">
            <v>AL SEEB</v>
          </cell>
          <cell r="O2364" t="str">
            <v>Al Khoud</v>
          </cell>
        </row>
        <row r="2365">
          <cell r="D2365" t="str">
            <v>M0316</v>
          </cell>
          <cell r="E2365" t="str">
            <v>OMMA2097</v>
          </cell>
          <cell r="F2365" t="str">
            <v>No</v>
          </cell>
          <cell r="G2365" t="str">
            <v>SEEB_2_3G</v>
          </cell>
          <cell r="H2365" t="str">
            <v>Rooftop</v>
          </cell>
          <cell r="I2365">
            <v>12</v>
          </cell>
          <cell r="J2365" t="str">
            <v>Indoor</v>
          </cell>
          <cell r="K2365">
            <v>23.683806000000001</v>
          </cell>
          <cell r="L2365">
            <v>58.184769000000003</v>
          </cell>
          <cell r="M2365" t="str">
            <v>MUSCAT</v>
          </cell>
          <cell r="N2365" t="str">
            <v>AL SEEB</v>
          </cell>
          <cell r="O2365" t="str">
            <v>Seeb</v>
          </cell>
        </row>
        <row r="2366">
          <cell r="D2366" t="str">
            <v>M0318</v>
          </cell>
          <cell r="E2366" t="str">
            <v>OMMA1729</v>
          </cell>
          <cell r="F2366" t="str">
            <v>No</v>
          </cell>
          <cell r="G2366" t="str">
            <v>SEEB_3_3G</v>
          </cell>
          <cell r="H2366" t="str">
            <v>Rooftop</v>
          </cell>
          <cell r="I2366">
            <v>6</v>
          </cell>
          <cell r="J2366" t="str">
            <v>Indoor</v>
          </cell>
          <cell r="K2366">
            <v>23.683399000000001</v>
          </cell>
          <cell r="L2366">
            <v>58.176116999999998</v>
          </cell>
          <cell r="M2366" t="str">
            <v>MUSCAT</v>
          </cell>
          <cell r="N2366" t="str">
            <v>AL SEEB</v>
          </cell>
          <cell r="O2366" t="str">
            <v>Seeb</v>
          </cell>
        </row>
        <row r="2367">
          <cell r="D2367" t="str">
            <v>M0319</v>
          </cell>
          <cell r="E2367" t="str">
            <v>OMMA2458</v>
          </cell>
          <cell r="F2367" t="str">
            <v>No</v>
          </cell>
          <cell r="G2367" t="str">
            <v>SEEB_4_3G</v>
          </cell>
          <cell r="H2367" t="str">
            <v>Rooftop</v>
          </cell>
          <cell r="I2367">
            <v>6</v>
          </cell>
          <cell r="J2367" t="str">
            <v>Indoor</v>
          </cell>
          <cell r="K2367">
            <v>23.683772000000001</v>
          </cell>
          <cell r="L2367">
            <v>58.180388999999998</v>
          </cell>
          <cell r="M2367" t="str">
            <v>MUSCAT</v>
          </cell>
          <cell r="N2367" t="str">
            <v>AL SEEB</v>
          </cell>
          <cell r="O2367" t="str">
            <v>Seeb</v>
          </cell>
        </row>
        <row r="2368">
          <cell r="D2368" t="str">
            <v>M0320</v>
          </cell>
          <cell r="E2368" t="str">
            <v>OMMA1003</v>
          </cell>
          <cell r="F2368" t="str">
            <v>No</v>
          </cell>
          <cell r="G2368" t="str">
            <v>SEEB_5_3G</v>
          </cell>
          <cell r="H2368" t="str">
            <v>Rooftop</v>
          </cell>
          <cell r="I2368">
            <v>20</v>
          </cell>
          <cell r="J2368" t="str">
            <v>Indoor</v>
          </cell>
          <cell r="K2368">
            <v>23.684992999999999</v>
          </cell>
          <cell r="L2368">
            <v>58.172975000000001</v>
          </cell>
          <cell r="M2368" t="str">
            <v>MUSCAT</v>
          </cell>
          <cell r="N2368" t="str">
            <v>AL SEEB</v>
          </cell>
          <cell r="O2368" t="str">
            <v>Seeb</v>
          </cell>
        </row>
        <row r="2369">
          <cell r="D2369" t="str">
            <v>M0323</v>
          </cell>
          <cell r="E2369" t="str">
            <v>OMMA0279</v>
          </cell>
          <cell r="F2369" t="str">
            <v>No</v>
          </cell>
          <cell r="G2369" t="str">
            <v>SEEB_6_3G</v>
          </cell>
          <cell r="H2369" t="str">
            <v>Rooftop</v>
          </cell>
          <cell r="I2369">
            <v>6</v>
          </cell>
          <cell r="J2369" t="str">
            <v>Indoor</v>
          </cell>
          <cell r="K2369">
            <v>23.686416999999999</v>
          </cell>
          <cell r="L2369">
            <v>58.175916999999998</v>
          </cell>
          <cell r="M2369" t="str">
            <v>MUSCAT</v>
          </cell>
          <cell r="N2369" t="str">
            <v>AL SEEB</v>
          </cell>
          <cell r="O2369" t="str">
            <v>Seeb</v>
          </cell>
        </row>
        <row r="2370">
          <cell r="D2370" t="str">
            <v>M0322</v>
          </cell>
          <cell r="E2370" t="str">
            <v>OMMA2459</v>
          </cell>
          <cell r="F2370" t="str">
            <v>No</v>
          </cell>
          <cell r="G2370" t="str">
            <v>SEEB_8_3G</v>
          </cell>
          <cell r="H2370" t="str">
            <v>Rooftop</v>
          </cell>
          <cell r="I2370">
            <v>6</v>
          </cell>
          <cell r="J2370" t="str">
            <v>Outdoor</v>
          </cell>
          <cell r="K2370">
            <v>23.685828000000001</v>
          </cell>
          <cell r="L2370">
            <v>58.181775999999999</v>
          </cell>
          <cell r="M2370" t="str">
            <v>MUSCAT</v>
          </cell>
          <cell r="N2370" t="str">
            <v>AL SEEB</v>
          </cell>
          <cell r="O2370" t="str">
            <v>Seeb</v>
          </cell>
        </row>
        <row r="2371">
          <cell r="D2371" t="str">
            <v>M0312</v>
          </cell>
          <cell r="E2371" t="str">
            <v>OMMA0280</v>
          </cell>
          <cell r="F2371" t="str">
            <v>No</v>
          </cell>
          <cell r="G2371" t="str">
            <v>SEEB_SHAKHAR_3G</v>
          </cell>
          <cell r="H2371" t="str">
            <v>Rooftop</v>
          </cell>
          <cell r="I2371">
            <v>6</v>
          </cell>
          <cell r="J2371" t="str">
            <v>Indoor</v>
          </cell>
          <cell r="K2371">
            <v>23.679338999999999</v>
          </cell>
          <cell r="L2371">
            <v>58.184235999999999</v>
          </cell>
          <cell r="M2371" t="str">
            <v>MUSCAT</v>
          </cell>
          <cell r="N2371" t="str">
            <v>AL SEEB</v>
          </cell>
          <cell r="O2371" t="str">
            <v>Seeb</v>
          </cell>
        </row>
        <row r="2372">
          <cell r="D2372" t="str">
            <v>M0171</v>
          </cell>
          <cell r="E2372" t="str">
            <v>OMMA2098</v>
          </cell>
          <cell r="F2372" t="str">
            <v>No</v>
          </cell>
          <cell r="G2372" t="str">
            <v>SQU_RA_3G</v>
          </cell>
          <cell r="H2372" t="str">
            <v>Greenfield</v>
          </cell>
          <cell r="I2372">
            <v>30</v>
          </cell>
          <cell r="J2372" t="str">
            <v>Indoor</v>
          </cell>
          <cell r="K2372">
            <v>23.60943</v>
          </cell>
          <cell r="L2372">
            <v>58.165039999999998</v>
          </cell>
          <cell r="M2372" t="str">
            <v>MUSCAT</v>
          </cell>
          <cell r="N2372" t="str">
            <v>AL SEEB</v>
          </cell>
          <cell r="O2372" t="str">
            <v>Al Khoud</v>
          </cell>
        </row>
        <row r="2373">
          <cell r="D2373" t="str">
            <v>M0258</v>
          </cell>
          <cell r="E2373" t="str">
            <v>OMMA2802</v>
          </cell>
          <cell r="F2373" t="str">
            <v>No</v>
          </cell>
          <cell r="G2373" t="str">
            <v>SULTAN_PVT_SCOL_3G</v>
          </cell>
          <cell r="H2373" t="str">
            <v>Greenfield</v>
          </cell>
          <cell r="I2373">
            <v>30</v>
          </cell>
          <cell r="J2373" t="str">
            <v>Indoor</v>
          </cell>
          <cell r="K2373">
            <v>23.6416</v>
          </cell>
          <cell r="L2373">
            <v>58.212600000000002</v>
          </cell>
          <cell r="M2373" t="str">
            <v>MUSCAT</v>
          </cell>
          <cell r="N2373" t="str">
            <v>AL SEEB</v>
          </cell>
          <cell r="O2373" t="str">
            <v>Al Khoud</v>
          </cell>
        </row>
        <row r="2374">
          <cell r="D2374" t="str">
            <v>M0290</v>
          </cell>
          <cell r="E2374" t="str">
            <v>OMMA0281</v>
          </cell>
          <cell r="F2374" t="str">
            <v>No</v>
          </cell>
          <cell r="G2374" t="str">
            <v>WADI_AL_LAWAMI_3G</v>
          </cell>
          <cell r="H2374" t="str">
            <v>Greenfield</v>
          </cell>
          <cell r="I2374">
            <v>30</v>
          </cell>
          <cell r="J2374" t="str">
            <v>Indoor</v>
          </cell>
          <cell r="K2374">
            <v>23.66235</v>
          </cell>
          <cell r="L2374">
            <v>58.203330000000001</v>
          </cell>
          <cell r="M2374" t="str">
            <v>MUSCAT</v>
          </cell>
          <cell r="N2374" t="str">
            <v>AL SEEB</v>
          </cell>
          <cell r="O2374" t="str">
            <v>Seeb</v>
          </cell>
        </row>
        <row r="2375">
          <cell r="D2375" t="str">
            <v>M0300</v>
          </cell>
          <cell r="E2375" t="str">
            <v>OMMA0282</v>
          </cell>
          <cell r="F2375" t="str">
            <v>No</v>
          </cell>
          <cell r="G2375" t="str">
            <v>WADI_BAHAIS_CORNICHE_3G</v>
          </cell>
          <cell r="H2375" t="str">
            <v>Greenfield</v>
          </cell>
          <cell r="I2375">
            <v>25</v>
          </cell>
          <cell r="J2375" t="str">
            <v>Indoor</v>
          </cell>
          <cell r="K2375">
            <v>23.669839</v>
          </cell>
          <cell r="L2375">
            <v>58.209614999999999</v>
          </cell>
          <cell r="M2375" t="str">
            <v>MUSCAT</v>
          </cell>
          <cell r="N2375" t="str">
            <v>AL SEEB</v>
          </cell>
          <cell r="O2375" t="str">
            <v>Seeb</v>
          </cell>
        </row>
        <row r="2376">
          <cell r="D2376" t="str">
            <v>M0309</v>
          </cell>
          <cell r="E2376" t="str">
            <v>OMMA2804</v>
          </cell>
          <cell r="F2376" t="str">
            <v>No</v>
          </cell>
          <cell r="G2376" t="str">
            <v>WADI_BUHAYSI_3G</v>
          </cell>
          <cell r="H2376" t="str">
            <v>Rooftop</v>
          </cell>
          <cell r="I2376">
            <v>6</v>
          </cell>
          <cell r="J2376" t="str">
            <v>Indoor</v>
          </cell>
          <cell r="K2376">
            <v>23.677</v>
          </cell>
          <cell r="L2376">
            <v>58.189599999999999</v>
          </cell>
          <cell r="M2376" t="str">
            <v>MUSCAT</v>
          </cell>
          <cell r="N2376" t="str">
            <v>AL SEEB</v>
          </cell>
          <cell r="O2376" t="str">
            <v>Seeb</v>
          </cell>
        </row>
        <row r="2377">
          <cell r="D2377" t="str">
            <v>M0296</v>
          </cell>
          <cell r="E2377" t="str">
            <v>OMMA2805</v>
          </cell>
          <cell r="F2377" t="str">
            <v>No</v>
          </cell>
          <cell r="G2377" t="str">
            <v>WADI_LWAMI_VILG_3G</v>
          </cell>
          <cell r="H2377" t="str">
            <v>Rooftop</v>
          </cell>
          <cell r="I2377">
            <v>6</v>
          </cell>
          <cell r="J2377" t="str">
            <v>Indoor</v>
          </cell>
          <cell r="K2377">
            <v>23.6678</v>
          </cell>
          <cell r="L2377">
            <v>58.2014</v>
          </cell>
          <cell r="M2377" t="str">
            <v>MUSCAT</v>
          </cell>
          <cell r="N2377" t="str">
            <v>AL SEEB</v>
          </cell>
          <cell r="O2377" t="str">
            <v>Seeb</v>
          </cell>
        </row>
        <row r="2378">
          <cell r="D2378" t="str">
            <v>M0636</v>
          </cell>
          <cell r="E2378" t="str">
            <v>OMMA1348</v>
          </cell>
          <cell r="F2378" t="str">
            <v>No</v>
          </cell>
          <cell r="G2378" t="str">
            <v>AL_FARAHIDI_STR_3G</v>
          </cell>
          <cell r="H2378" t="str">
            <v>Rooftop</v>
          </cell>
          <cell r="I2378">
            <v>6</v>
          </cell>
          <cell r="J2378" t="str">
            <v>Indoor</v>
          </cell>
          <cell r="K2378">
            <v>23.598800000000001</v>
          </cell>
          <cell r="L2378">
            <v>58.535299999999999</v>
          </cell>
          <cell r="M2378" t="str">
            <v>MUSCAT</v>
          </cell>
          <cell r="N2378" t="str">
            <v>GREATER MUTTRAH</v>
          </cell>
          <cell r="O2378" t="str">
            <v>Mumtaz</v>
          </cell>
        </row>
        <row r="2379">
          <cell r="D2379" t="str">
            <v>M0648</v>
          </cell>
          <cell r="E2379" t="str">
            <v>OMMA2806</v>
          </cell>
          <cell r="F2379" t="str">
            <v>No</v>
          </cell>
          <cell r="G2379" t="str">
            <v>BAIT_AL_FLAJ_RA_3G</v>
          </cell>
          <cell r="H2379" t="str">
            <v>Rooftop</v>
          </cell>
          <cell r="I2379">
            <v>6</v>
          </cell>
          <cell r="J2379" t="str">
            <v>Indoor</v>
          </cell>
          <cell r="K2379">
            <v>23.604859999999999</v>
          </cell>
          <cell r="L2379">
            <v>58.536369999999998</v>
          </cell>
          <cell r="M2379" t="str">
            <v>MUSCAT</v>
          </cell>
          <cell r="N2379" t="str">
            <v>GREATER MUTTRAH</v>
          </cell>
          <cell r="O2379" t="str">
            <v>Darsait</v>
          </cell>
        </row>
        <row r="2380">
          <cell r="D2380" t="str">
            <v>M0642</v>
          </cell>
          <cell r="E2380" t="str">
            <v>OMMA1736</v>
          </cell>
          <cell r="F2380" t="str">
            <v>No</v>
          </cell>
          <cell r="G2380" t="str">
            <v>BUSINESS_AREA_1_3G</v>
          </cell>
          <cell r="H2380" t="str">
            <v>Rooftop</v>
          </cell>
          <cell r="I2380">
            <v>6</v>
          </cell>
          <cell r="J2380" t="str">
            <v>Outdoor</v>
          </cell>
          <cell r="K2380">
            <v>23.602450000000001</v>
          </cell>
          <cell r="L2380">
            <v>58.534669999999998</v>
          </cell>
          <cell r="M2380" t="str">
            <v>MUSCAT</v>
          </cell>
          <cell r="N2380" t="str">
            <v>GREATER MUTTRAH</v>
          </cell>
          <cell r="O2380" t="str">
            <v>Mumtaz</v>
          </cell>
        </row>
        <row r="2381">
          <cell r="D2381" t="str">
            <v>M0667</v>
          </cell>
          <cell r="E2381" t="str">
            <v>OMMA1008</v>
          </cell>
          <cell r="F2381" t="str">
            <v>No</v>
          </cell>
          <cell r="G2381" t="str">
            <v>COLGE_ADM_SCINS_3G</v>
          </cell>
          <cell r="H2381" t="str">
            <v>Rooftop</v>
          </cell>
          <cell r="I2381">
            <v>4</v>
          </cell>
          <cell r="J2381" t="str">
            <v>Indoor</v>
          </cell>
          <cell r="K2381">
            <v>23.615130000000001</v>
          </cell>
          <cell r="L2381">
            <v>58.547669999999997</v>
          </cell>
          <cell r="M2381" t="str">
            <v>MUSCAT</v>
          </cell>
          <cell r="N2381" t="str">
            <v>GREATER MUTTRAH</v>
          </cell>
          <cell r="O2381" t="str">
            <v>Darsait</v>
          </cell>
        </row>
        <row r="2382">
          <cell r="D2382" t="str">
            <v>M0657</v>
          </cell>
          <cell r="E2382" t="str">
            <v>OMMA1349</v>
          </cell>
          <cell r="F2382" t="str">
            <v>No</v>
          </cell>
          <cell r="G2382" t="str">
            <v>DARSAIT_HILLS_3G</v>
          </cell>
          <cell r="H2382" t="str">
            <v>Rooftop</v>
          </cell>
          <cell r="I2382">
            <v>6</v>
          </cell>
          <cell r="J2382" t="str">
            <v>Indoor</v>
          </cell>
          <cell r="K2382">
            <v>23.610983999999998</v>
          </cell>
          <cell r="L2382">
            <v>58.539548000000003</v>
          </cell>
          <cell r="M2382" t="str">
            <v>MUSCAT</v>
          </cell>
          <cell r="N2382" t="str">
            <v>GREATER MUTTRAH</v>
          </cell>
          <cell r="O2382" t="str">
            <v>Darsait</v>
          </cell>
        </row>
        <row r="2383">
          <cell r="D2383" t="str">
            <v>M0650</v>
          </cell>
          <cell r="E2383" t="str">
            <v>OMMA0662</v>
          </cell>
          <cell r="F2383" t="str">
            <v>No</v>
          </cell>
          <cell r="G2383" t="str">
            <v>MIN_OF_COM_2_3G</v>
          </cell>
          <cell r="H2383" t="str">
            <v>Rooftop</v>
          </cell>
          <cell r="I2383">
            <v>6</v>
          </cell>
          <cell r="J2383" t="str">
            <v>Outdoor</v>
          </cell>
          <cell r="K2383">
            <v>23.605609999999999</v>
          </cell>
          <cell r="L2383">
            <v>58.540149999999997</v>
          </cell>
          <cell r="M2383" t="str">
            <v>MUSCAT</v>
          </cell>
          <cell r="N2383" t="str">
            <v>GREATER MUTTRAH</v>
          </cell>
          <cell r="O2383" t="str">
            <v>Darsait</v>
          </cell>
        </row>
        <row r="2384">
          <cell r="D2384" t="str">
            <v>M0654</v>
          </cell>
          <cell r="E2384" t="str">
            <v>OMMA2807</v>
          </cell>
          <cell r="F2384" t="str">
            <v>No</v>
          </cell>
          <cell r="G2384" t="str">
            <v>MINISTRY_OF_COM_3G</v>
          </cell>
          <cell r="H2384" t="str">
            <v>Rooftop</v>
          </cell>
          <cell r="I2384">
            <v>6</v>
          </cell>
          <cell r="J2384" t="str">
            <v>Indoor</v>
          </cell>
          <cell r="K2384">
            <v>23.608642</v>
          </cell>
          <cell r="L2384">
            <v>58.540968999999997</v>
          </cell>
          <cell r="M2384" t="str">
            <v>MUSCAT</v>
          </cell>
          <cell r="N2384" t="str">
            <v>GREATER MUTTRAH</v>
          </cell>
          <cell r="O2384" t="str">
            <v>Darsait</v>
          </cell>
        </row>
        <row r="2385">
          <cell r="D2385" t="str">
            <v>M0640</v>
          </cell>
          <cell r="E2385" t="str">
            <v>OMMA2808</v>
          </cell>
          <cell r="F2385" t="str">
            <v>No</v>
          </cell>
          <cell r="G2385" t="str">
            <v>MUMTAZ_3G</v>
          </cell>
          <cell r="H2385" t="str">
            <v>Rooftop</v>
          </cell>
          <cell r="I2385">
            <v>6</v>
          </cell>
          <cell r="J2385" t="str">
            <v>Indoor</v>
          </cell>
          <cell r="K2385">
            <v>23.600493</v>
          </cell>
          <cell r="L2385">
            <v>58.539611999999998</v>
          </cell>
          <cell r="M2385" t="str">
            <v>MUSCAT</v>
          </cell>
          <cell r="N2385" t="str">
            <v>GREATER MUTTRAH</v>
          </cell>
          <cell r="O2385" t="str">
            <v>Mumtaz</v>
          </cell>
        </row>
        <row r="2386">
          <cell r="D2386" t="str">
            <v>M0638</v>
          </cell>
          <cell r="E2386" t="str">
            <v>OMMA2462</v>
          </cell>
          <cell r="F2386" t="str">
            <v>No</v>
          </cell>
          <cell r="G2386" t="str">
            <v>Mumtaz2_3G</v>
          </cell>
          <cell r="H2386" t="str">
            <v>Rooftop</v>
          </cell>
          <cell r="I2386">
            <v>6</v>
          </cell>
          <cell r="J2386" t="str">
            <v>Indoor</v>
          </cell>
          <cell r="K2386">
            <v>23.599959999999999</v>
          </cell>
          <cell r="L2386">
            <v>58.53275</v>
          </cell>
          <cell r="M2386" t="str">
            <v>MUSCAT</v>
          </cell>
          <cell r="N2386" t="str">
            <v>GREATER MUTTRAH</v>
          </cell>
          <cell r="O2386" t="str">
            <v>Mumtaz</v>
          </cell>
        </row>
        <row r="2387">
          <cell r="D2387" t="str">
            <v>M0652</v>
          </cell>
          <cell r="E2387" t="str">
            <v>OMMA0287</v>
          </cell>
          <cell r="F2387" t="str">
            <v>No</v>
          </cell>
          <cell r="G2387" t="str">
            <v>MUTRA_RND_ABOUT_3G</v>
          </cell>
          <cell r="H2387" t="str">
            <v>Rooftop</v>
          </cell>
          <cell r="I2387">
            <v>6</v>
          </cell>
          <cell r="J2387" t="str">
            <v>Indoor</v>
          </cell>
          <cell r="K2387">
            <v>23.606653000000001</v>
          </cell>
          <cell r="L2387">
            <v>58.549345000000002</v>
          </cell>
          <cell r="M2387" t="str">
            <v>MUSCAT</v>
          </cell>
          <cell r="N2387" t="str">
            <v>GREATER MUTTRAH</v>
          </cell>
          <cell r="O2387" t="str">
            <v>Mutrah</v>
          </cell>
        </row>
        <row r="2388">
          <cell r="D2388" t="str">
            <v>M0649</v>
          </cell>
          <cell r="E2388" t="str">
            <v>OMMA1010</v>
          </cell>
          <cell r="F2388" t="str">
            <v>No</v>
          </cell>
          <cell r="G2388" t="str">
            <v>MUTTRAH_WASHAL_STREET_1_3G</v>
          </cell>
          <cell r="H2388" t="str">
            <v>Rooftop</v>
          </cell>
          <cell r="I2388">
            <v>6</v>
          </cell>
          <cell r="J2388" t="str">
            <v>Indoor</v>
          </cell>
          <cell r="K2388">
            <v>23.605399999999999</v>
          </cell>
          <cell r="L2388">
            <v>58.553100000000001</v>
          </cell>
          <cell r="M2388" t="str">
            <v>MUSCAT</v>
          </cell>
          <cell r="N2388" t="str">
            <v>GREATER MUTTRAH</v>
          </cell>
          <cell r="O2388" t="str">
            <v>Mutrah</v>
          </cell>
        </row>
        <row r="2389">
          <cell r="D2389" t="str">
            <v>M0644</v>
          </cell>
          <cell r="E2389" t="str">
            <v>OMMA1011</v>
          </cell>
          <cell r="F2389" t="str">
            <v>No</v>
          </cell>
          <cell r="G2389" t="str">
            <v>NTS_COMPANY_3G</v>
          </cell>
          <cell r="H2389" t="str">
            <v>Rooftop</v>
          </cell>
          <cell r="I2389">
            <v>6</v>
          </cell>
          <cell r="J2389" t="str">
            <v>Indoor</v>
          </cell>
          <cell r="K2389">
            <v>23.602969999999999</v>
          </cell>
          <cell r="L2389">
            <v>58.541179999999997</v>
          </cell>
          <cell r="M2389" t="str">
            <v>MUSCAT</v>
          </cell>
          <cell r="N2389" t="str">
            <v>GREATER MUTTRAH</v>
          </cell>
          <cell r="O2389" t="str">
            <v>Ruwi</v>
          </cell>
        </row>
        <row r="2390">
          <cell r="D2390" t="str">
            <v>M0655</v>
          </cell>
          <cell r="E2390" t="str">
            <v>OMMA0663</v>
          </cell>
          <cell r="F2390" t="str">
            <v>No</v>
          </cell>
          <cell r="G2390" t="str">
            <v>OMAN_HOUSE_3G</v>
          </cell>
          <cell r="H2390" t="str">
            <v>Rooftop</v>
          </cell>
          <cell r="I2390">
            <v>6</v>
          </cell>
          <cell r="J2390" t="str">
            <v>Indoor</v>
          </cell>
          <cell r="K2390">
            <v>23.6099</v>
          </cell>
          <cell r="L2390">
            <v>58.55209</v>
          </cell>
          <cell r="M2390" t="str">
            <v>MUSCAT</v>
          </cell>
          <cell r="N2390" t="str">
            <v>GREATER MUTTRAH</v>
          </cell>
          <cell r="O2390" t="str">
            <v>Mutrah</v>
          </cell>
        </row>
        <row r="2391">
          <cell r="D2391" t="str">
            <v>M0647</v>
          </cell>
          <cell r="E2391" t="str">
            <v>OMMA1737</v>
          </cell>
          <cell r="F2391" t="str">
            <v>No</v>
          </cell>
          <cell r="G2391" t="str">
            <v>SCIENTFIC_CLUB_3G</v>
          </cell>
          <cell r="H2391" t="str">
            <v>Greenfield</v>
          </cell>
          <cell r="I2391">
            <v>30</v>
          </cell>
          <cell r="J2391" t="str">
            <v>Indoor</v>
          </cell>
          <cell r="K2391">
            <v>23.604600000000001</v>
          </cell>
          <cell r="L2391">
            <v>58.533670000000001</v>
          </cell>
          <cell r="M2391" t="str">
            <v>MUSCAT</v>
          </cell>
          <cell r="N2391" t="str">
            <v>GREATER MUTTRAH</v>
          </cell>
          <cell r="O2391" t="str">
            <v>Mumtaz</v>
          </cell>
        </row>
        <row r="2392">
          <cell r="D2392" t="str">
            <v>M0662</v>
          </cell>
          <cell r="E2392" t="str">
            <v>OMMA1738</v>
          </cell>
          <cell r="F2392" t="str">
            <v>No</v>
          </cell>
          <cell r="G2392" t="str">
            <v>UNI_INSURANCE_3G</v>
          </cell>
          <cell r="H2392" t="str">
            <v>Rooftop</v>
          </cell>
          <cell r="I2392">
            <v>6</v>
          </cell>
          <cell r="J2392" t="str">
            <v>Indoor</v>
          </cell>
          <cell r="K2392">
            <v>23.613287</v>
          </cell>
          <cell r="L2392">
            <v>58.544412000000001</v>
          </cell>
          <cell r="M2392" t="str">
            <v>MUSCAT</v>
          </cell>
          <cell r="N2392" t="str">
            <v>GREATER MUTTRAH</v>
          </cell>
          <cell r="O2392" t="str">
            <v>Darsait</v>
          </cell>
        </row>
        <row r="2393">
          <cell r="D2393" t="str">
            <v>M0641</v>
          </cell>
          <cell r="E2393" t="str">
            <v>OMMA0664</v>
          </cell>
          <cell r="F2393" t="str">
            <v>No</v>
          </cell>
          <cell r="G2393" t="str">
            <v>WHITE_NILE_HOTL_3G</v>
          </cell>
          <cell r="H2393" t="str">
            <v>Rooftop</v>
          </cell>
          <cell r="I2393">
            <v>6</v>
          </cell>
          <cell r="J2393" t="str">
            <v>Indoor</v>
          </cell>
          <cell r="K2393">
            <v>23.601980000000001</v>
          </cell>
          <cell r="L2393">
            <v>58.542859999999997</v>
          </cell>
          <cell r="M2393" t="str">
            <v>MUSCAT</v>
          </cell>
          <cell r="N2393" t="str">
            <v>GREATER MUTTRAH</v>
          </cell>
          <cell r="O2393" t="str">
            <v>Ruwi</v>
          </cell>
        </row>
        <row r="2394">
          <cell r="D2394" t="str">
            <v>N0409</v>
          </cell>
          <cell r="E2394" t="str">
            <v>OMMU1012</v>
          </cell>
          <cell r="F2394" t="str">
            <v>No</v>
          </cell>
          <cell r="G2394" t="str">
            <v>OM_USO_91_DASS</v>
          </cell>
          <cell r="H2394" t="str">
            <v>Greenfield</v>
          </cell>
          <cell r="I2394">
            <v>6</v>
          </cell>
          <cell r="J2394" t="str">
            <v>Outdoor</v>
          </cell>
          <cell r="K2394">
            <v>25.914816200000001</v>
          </cell>
          <cell r="L2394">
            <v>56.395074600000001</v>
          </cell>
          <cell r="M2394" t="str">
            <v>Musandam</v>
          </cell>
          <cell r="N2394" t="str">
            <v>DABA</v>
          </cell>
          <cell r="O2394" t="str">
            <v>Daba</v>
          </cell>
        </row>
        <row r="2395">
          <cell r="D2395" t="str">
            <v>T0471</v>
          </cell>
          <cell r="E2395" t="str">
            <v>OMBS1013</v>
          </cell>
          <cell r="F2395" t="str">
            <v>No</v>
          </cell>
          <cell r="G2395" t="str">
            <v>WADI AL ASAMI</v>
          </cell>
          <cell r="H2395" t="str">
            <v>Greenfield</v>
          </cell>
          <cell r="I2395">
            <v>20</v>
          </cell>
          <cell r="J2395" t="str">
            <v>Outdoor</v>
          </cell>
          <cell r="K2395">
            <v>23.33222</v>
          </cell>
          <cell r="L2395">
            <v>57.596850000000003</v>
          </cell>
          <cell r="M2395" t="str">
            <v>AL BATINAH SOUTH</v>
          </cell>
          <cell r="N2395" t="str">
            <v>AL AWABI</v>
          </cell>
          <cell r="O2395" t="str">
            <v>Wadi Al Asami</v>
          </cell>
        </row>
        <row r="2396">
          <cell r="D2396" t="str">
            <v>B0609</v>
          </cell>
          <cell r="E2396" t="str">
            <v>OMBN2894</v>
          </cell>
          <cell r="F2396" t="str">
            <v>No</v>
          </cell>
          <cell r="G2396" t="str">
            <v>Sohar Free Zone</v>
          </cell>
          <cell r="H2396" t="str">
            <v>Greenfield</v>
          </cell>
          <cell r="I2396">
            <v>13</v>
          </cell>
          <cell r="J2396" t="str">
            <v>Indoor</v>
          </cell>
          <cell r="K2396" t="str">
            <v>24.4593501</v>
          </cell>
          <cell r="L2396" t="str">
            <v>56.5510178</v>
          </cell>
          <cell r="M2396" t="str">
            <v>AL BATINAH NORTH</v>
          </cell>
          <cell r="N2396" t="str">
            <v>LIWA</v>
          </cell>
          <cell r="O2396" t="str">
            <v>Sohar Freezone</v>
          </cell>
        </row>
        <row r="2397">
          <cell r="D2397" t="str">
            <v>B0529</v>
          </cell>
          <cell r="E2397" t="str">
            <v>OMBN2809</v>
          </cell>
          <cell r="F2397" t="str">
            <v>No</v>
          </cell>
          <cell r="G2397" t="str">
            <v>USO_103</v>
          </cell>
          <cell r="H2397" t="str">
            <v>Greenfield</v>
          </cell>
          <cell r="I2397">
            <v>20</v>
          </cell>
          <cell r="J2397" t="str">
            <v>Outdoor</v>
          </cell>
          <cell r="K2397">
            <v>23.729735000000002</v>
          </cell>
          <cell r="L2397">
            <v>56.832805999999998</v>
          </cell>
          <cell r="M2397" t="str">
            <v>AL BATINAH NORTH</v>
          </cell>
          <cell r="N2397" t="str">
            <v>AL KHABURAH</v>
          </cell>
          <cell r="O2397" t="str">
            <v>Wadi Bani Omar</v>
          </cell>
        </row>
        <row r="2398">
          <cell r="D2398" t="str">
            <v>T0465</v>
          </cell>
          <cell r="E2398" t="str">
            <v>OMBS1015</v>
          </cell>
          <cell r="F2398" t="str">
            <v>No</v>
          </cell>
          <cell r="G2398" t="str">
            <v>OM_USO_106_AL LASSAB</v>
          </cell>
          <cell r="H2398" t="str">
            <v>Greenfield</v>
          </cell>
          <cell r="I2398">
            <v>30</v>
          </cell>
          <cell r="J2398" t="str">
            <v>Outdoor</v>
          </cell>
          <cell r="K2398">
            <v>23.604710000000001</v>
          </cell>
          <cell r="L2398">
            <v>57.19426</v>
          </cell>
          <cell r="M2398" t="str">
            <v>AL BATINAH SOUTH</v>
          </cell>
          <cell r="N2398" t="str">
            <v>AR RUSTAQ</v>
          </cell>
          <cell r="O2398" t="str">
            <v>Khabourah</v>
          </cell>
        </row>
        <row r="2399">
          <cell r="D2399" t="str">
            <v>B0663</v>
          </cell>
          <cell r="E2399" t="str">
            <v>OMBN2984</v>
          </cell>
          <cell r="F2399" t="str">
            <v>No</v>
          </cell>
          <cell r="G2399" t="str">
            <v>Sohar_MOD</v>
          </cell>
          <cell r="H2399" t="str">
            <v>Greenfield</v>
          </cell>
          <cell r="I2399">
            <v>22</v>
          </cell>
          <cell r="J2399" t="str">
            <v>Indoor</v>
          </cell>
          <cell r="K2399" t="str">
            <v>24.3559394</v>
          </cell>
          <cell r="L2399" t="str">
            <v>56.6072887</v>
          </cell>
          <cell r="M2399" t="str">
            <v>AL BATINAH NORTH</v>
          </cell>
          <cell r="N2399" t="str">
            <v>SOHAR</v>
          </cell>
          <cell r="O2399" t="str">
            <v>Sohar</v>
          </cell>
        </row>
        <row r="2400">
          <cell r="D2400" t="str">
            <v>T0472</v>
          </cell>
          <cell r="E2400" t="str">
            <v>OMBS0665</v>
          </cell>
          <cell r="F2400" t="str">
            <v>No</v>
          </cell>
          <cell r="G2400" t="str">
            <v>OM_USO_142_SULH</v>
          </cell>
          <cell r="H2400" t="str">
            <v>Greenfield</v>
          </cell>
          <cell r="I2400">
            <v>20</v>
          </cell>
          <cell r="J2400" t="str">
            <v>Outdoor</v>
          </cell>
          <cell r="K2400">
            <v>23.537929999999999</v>
          </cell>
          <cell r="L2400">
            <v>57.249079999999999</v>
          </cell>
          <cell r="M2400" t="str">
            <v>AL BATINAH SOUTH</v>
          </cell>
          <cell r="N2400" t="str">
            <v>AR RUSTAQ</v>
          </cell>
          <cell r="O2400" t="str">
            <v>Suwaiq (Wadi Himly)</v>
          </cell>
        </row>
        <row r="2401">
          <cell r="D2401" t="str">
            <v>D0849</v>
          </cell>
          <cell r="E2401" t="str">
            <v>OMJA1351</v>
          </cell>
          <cell r="F2401" t="str">
            <v>No</v>
          </cell>
          <cell r="G2401" t="str">
            <v>AIN_TABRUK</v>
          </cell>
          <cell r="H2401" t="str">
            <v>Greenfield</v>
          </cell>
          <cell r="I2401">
            <v>15</v>
          </cell>
          <cell r="J2401" t="str">
            <v>Indoor</v>
          </cell>
          <cell r="K2401">
            <v>17.093712</v>
          </cell>
          <cell r="L2401">
            <v>54.32499</v>
          </cell>
          <cell r="M2401" t="str">
            <v>DHOFAR</v>
          </cell>
          <cell r="N2401" t="str">
            <v>SALALAH</v>
          </cell>
          <cell r="O2401" t="str">
            <v>Salalah</v>
          </cell>
        </row>
        <row r="2402">
          <cell r="D2402" t="str">
            <v>B0017</v>
          </cell>
          <cell r="E2402" t="str">
            <v>OMBN0666</v>
          </cell>
          <cell r="F2402" t="str">
            <v>No</v>
          </cell>
          <cell r="G2402" t="str">
            <v>FBR1_01_MA5616</v>
          </cell>
          <cell r="H2402" t="str">
            <v>Greenfield</v>
          </cell>
          <cell r="I2402">
            <v>18</v>
          </cell>
          <cell r="J2402" t="str">
            <v>Indoor</v>
          </cell>
          <cell r="K2402">
            <v>23.846958000000001</v>
          </cell>
          <cell r="L2402">
            <v>57.103417999999998</v>
          </cell>
          <cell r="M2402" t="str">
            <v>AL BATINAH NORTH</v>
          </cell>
          <cell r="N2402" t="str">
            <v>AL KHABURAH</v>
          </cell>
          <cell r="O2402" t="str">
            <v>Khabourah</v>
          </cell>
        </row>
        <row r="2403">
          <cell r="D2403" t="str">
            <v>K0731</v>
          </cell>
          <cell r="E2403" t="str">
            <v>OMDA1016</v>
          </cell>
          <cell r="F2403" t="str">
            <v>No</v>
          </cell>
          <cell r="G2403" t="str">
            <v>TNF1_01_IPMB_MAIN</v>
          </cell>
          <cell r="H2403" t="str">
            <v>Rooftop</v>
          </cell>
          <cell r="I2403">
            <v>4</v>
          </cell>
          <cell r="J2403" t="str">
            <v>Outdoor</v>
          </cell>
          <cell r="K2403">
            <v>23.034189999999999</v>
          </cell>
          <cell r="L2403">
            <v>57.45364</v>
          </cell>
          <cell r="M2403" t="str">
            <v>DAKHLIYAH</v>
          </cell>
          <cell r="N2403" t="str">
            <v>NIZWA</v>
          </cell>
          <cell r="O2403" t="str">
            <v>Tanuf</v>
          </cell>
        </row>
        <row r="2404">
          <cell r="D2404" t="str">
            <v>U0441</v>
          </cell>
          <cell r="E2404" t="str">
            <v>OMDH0667</v>
          </cell>
          <cell r="F2404" t="str">
            <v>No</v>
          </cell>
          <cell r="G2404" t="str">
            <v>JUW1_01_MA5616</v>
          </cell>
          <cell r="H2404" t="str">
            <v>Greenfield</v>
          </cell>
          <cell r="I2404">
            <v>12</v>
          </cell>
          <cell r="J2404" t="str">
            <v>Indoor</v>
          </cell>
          <cell r="K2404">
            <v>24.543606</v>
          </cell>
          <cell r="L2404">
            <v>56.089514000000001</v>
          </cell>
          <cell r="M2404" t="str">
            <v>BURAIMI</v>
          </cell>
          <cell r="N2404" t="str">
            <v>MAHADAH</v>
          </cell>
          <cell r="O2404" t="str">
            <v>Al Juwaif</v>
          </cell>
        </row>
        <row r="2405">
          <cell r="D2405" t="str">
            <v>T0473</v>
          </cell>
          <cell r="E2405" t="str">
            <v>OMBS2105</v>
          </cell>
          <cell r="F2405" t="str">
            <v>No</v>
          </cell>
          <cell r="G2405" t="str">
            <v>OM_USO_122_AL HISHAYYAH/TAHAB</v>
          </cell>
          <cell r="H2405" t="str">
            <v>Greenfield</v>
          </cell>
          <cell r="I2405">
            <v>20</v>
          </cell>
          <cell r="J2405" t="str">
            <v>Outdoor</v>
          </cell>
          <cell r="K2405">
            <v>23.316780000000001</v>
          </cell>
          <cell r="L2405">
            <v>57.639200000000002</v>
          </cell>
          <cell r="M2405" t="str">
            <v>AL BATINAH SOUTH</v>
          </cell>
          <cell r="N2405" t="str">
            <v>AL AWABI</v>
          </cell>
          <cell r="O2405" t="str">
            <v>Awabi</v>
          </cell>
        </row>
        <row r="2406">
          <cell r="D2406" t="str">
            <v>B0649</v>
          </cell>
          <cell r="E2406" t="str">
            <v>OMBN1745</v>
          </cell>
          <cell r="F2406" t="str">
            <v>No</v>
          </cell>
          <cell r="G2406" t="str">
            <v>Suwaiq_Omantel_NB4</v>
          </cell>
          <cell r="H2406" t="str">
            <v>Rooftop</v>
          </cell>
          <cell r="I2406">
            <v>6</v>
          </cell>
          <cell r="J2406" t="str">
            <v>Outdoor</v>
          </cell>
          <cell r="K2406">
            <v>23.820833</v>
          </cell>
          <cell r="L2406">
            <v>57.421391</v>
          </cell>
          <cell r="M2406" t="str">
            <v>AL BATINAH NORTH</v>
          </cell>
          <cell r="N2406" t="str">
            <v>AS SUWAYQ</v>
          </cell>
          <cell r="O2406" t="str">
            <v>Suwaiq</v>
          </cell>
        </row>
        <row r="2407">
          <cell r="D2407" t="str">
            <v>W0501</v>
          </cell>
          <cell r="E2407" t="str">
            <v>OMWU0294</v>
          </cell>
          <cell r="F2407" t="str">
            <v>No</v>
          </cell>
          <cell r="G2407" t="str">
            <v>DUQUM REFINERY</v>
          </cell>
          <cell r="H2407" t="str">
            <v>Greenfield</v>
          </cell>
          <cell r="I2407">
            <v>20</v>
          </cell>
          <cell r="J2407" t="str">
            <v>Indoor</v>
          </cell>
          <cell r="K2407">
            <v>19.740100000000002</v>
          </cell>
          <cell r="L2407">
            <v>57.655099999999997</v>
          </cell>
          <cell r="M2407" t="str">
            <v>WUSTA</v>
          </cell>
          <cell r="N2407" t="str">
            <v>DUQM</v>
          </cell>
          <cell r="O2407" t="str">
            <v>Duqum</v>
          </cell>
        </row>
        <row r="2408">
          <cell r="D2408" t="str">
            <v>H0573</v>
          </cell>
          <cell r="E2408" t="str">
            <v>OMZA2112</v>
          </cell>
          <cell r="F2408" t="str">
            <v>No</v>
          </cell>
          <cell r="G2408" t="str">
            <v>Bisat Construction</v>
          </cell>
          <cell r="H2408" t="str">
            <v>Greenfield</v>
          </cell>
          <cell r="I2408">
            <v>20</v>
          </cell>
          <cell r="J2408" t="str">
            <v>Outdoor</v>
          </cell>
          <cell r="K2408">
            <v>21.43845</v>
          </cell>
          <cell r="L2408">
            <v>55.728999999999999</v>
          </cell>
          <cell r="M2408" t="str">
            <v>AD DHAHIRAH</v>
          </cell>
          <cell r="N2408" t="str">
            <v>IBRI</v>
          </cell>
          <cell r="O2408" t="str">
            <v>Block 60</v>
          </cell>
        </row>
        <row r="2409">
          <cell r="D2409" t="str">
            <v>B0533</v>
          </cell>
          <cell r="E2409" t="str">
            <v>OMBN1358</v>
          </cell>
          <cell r="F2409" t="str">
            <v>No</v>
          </cell>
          <cell r="G2409" t="str">
            <v>OM_USO_131_ATH THUQBAH</v>
          </cell>
          <cell r="H2409" t="str">
            <v>Greenfield</v>
          </cell>
          <cell r="I2409">
            <v>20</v>
          </cell>
          <cell r="J2409" t="str">
            <v>Outdoor</v>
          </cell>
          <cell r="K2409">
            <v>24.258541699999999</v>
          </cell>
          <cell r="L2409">
            <v>56.313223299999997</v>
          </cell>
          <cell r="M2409" t="str">
            <v>AL BATINAH NORTH</v>
          </cell>
          <cell r="N2409" t="str">
            <v>SOHAR</v>
          </cell>
          <cell r="O2409" t="str">
            <v>Sohaila</v>
          </cell>
        </row>
        <row r="2410">
          <cell r="D2410" t="str">
            <v>K0532</v>
          </cell>
          <cell r="E2410" t="str">
            <v>OMDA1359</v>
          </cell>
          <cell r="F2410" t="str">
            <v>No</v>
          </cell>
          <cell r="G2410" t="str">
            <v>Badah USO_121</v>
          </cell>
          <cell r="H2410" t="str">
            <v>Greenfield</v>
          </cell>
          <cell r="I2410">
            <v>35</v>
          </cell>
          <cell r="J2410" t="str">
            <v>Outdoor</v>
          </cell>
          <cell r="K2410">
            <v>21.993670999999999</v>
          </cell>
          <cell r="L2410">
            <v>57.8217</v>
          </cell>
          <cell r="M2410" t="str">
            <v>DAKHLIYAH</v>
          </cell>
          <cell r="N2410" t="str">
            <v>ADAM</v>
          </cell>
          <cell r="O2410" t="str">
            <v>BADAH</v>
          </cell>
        </row>
        <row r="2411">
          <cell r="D2411" t="str">
            <v>H0481</v>
          </cell>
          <cell r="E2411" t="str">
            <v>OMZA2818</v>
          </cell>
          <cell r="F2411" t="str">
            <v>No</v>
          </cell>
          <cell r="G2411" t="str">
            <v>HANYA</v>
          </cell>
          <cell r="H2411" t="str">
            <v>Greenfield</v>
          </cell>
          <cell r="I2411">
            <v>50</v>
          </cell>
          <cell r="J2411" t="str">
            <v>Indoor</v>
          </cell>
          <cell r="K2411">
            <v>21.957915</v>
          </cell>
          <cell r="L2411">
            <v>56.430072000000003</v>
          </cell>
          <cell r="M2411" t="str">
            <v>AD DHAHIRAH</v>
          </cell>
          <cell r="N2411" t="str">
            <v>IBRI</v>
          </cell>
          <cell r="O2411" t="str">
            <v>Ibri</v>
          </cell>
        </row>
        <row r="2412">
          <cell r="D2412" t="str">
            <v>W0516</v>
          </cell>
          <cell r="E2412" t="str">
            <v>OMWU0671</v>
          </cell>
          <cell r="F2412" t="str">
            <v>No</v>
          </cell>
          <cell r="G2412" t="str">
            <v>Zawii Power Tech Camp</v>
          </cell>
          <cell r="H2412" t="str">
            <v>Greenfield</v>
          </cell>
          <cell r="I2412">
            <v>20</v>
          </cell>
          <cell r="J2412" t="str">
            <v>Indoor</v>
          </cell>
          <cell r="K2412">
            <v>19.17286</v>
          </cell>
          <cell r="L2412">
            <v>57.737189999999998</v>
          </cell>
          <cell r="M2412" t="str">
            <v>WUSTA</v>
          </cell>
          <cell r="N2412" t="str">
            <v>DUQM</v>
          </cell>
          <cell r="O2412" t="str">
            <v>Ras Markaz</v>
          </cell>
        </row>
        <row r="2413">
          <cell r="D2413" t="str">
            <v>M1605</v>
          </cell>
          <cell r="E2413" t="str">
            <v>OMMA1360</v>
          </cell>
          <cell r="F2413" t="str">
            <v>No</v>
          </cell>
          <cell r="G2413" t="str">
            <v>Bimmah Village</v>
          </cell>
          <cell r="H2413" t="str">
            <v>Greenfield</v>
          </cell>
          <cell r="I2413">
            <v>25</v>
          </cell>
          <cell r="J2413" t="str">
            <v>Indoor</v>
          </cell>
          <cell r="K2413">
            <v>22.989182</v>
          </cell>
          <cell r="L2413">
            <v>59.134087999999998</v>
          </cell>
          <cell r="M2413" t="str">
            <v>MUSCAT</v>
          </cell>
          <cell r="N2413" t="str">
            <v>QURIYAT</v>
          </cell>
          <cell r="O2413" t="str">
            <v>Bammah</v>
          </cell>
        </row>
        <row r="2414">
          <cell r="D2414" t="str">
            <v>K0533</v>
          </cell>
          <cell r="E2414" t="str">
            <v>OMDA2474</v>
          </cell>
          <cell r="F2414" t="str">
            <v>No</v>
          </cell>
          <cell r="G2414" t="str">
            <v>MAKHTA_AS_SARM_USO</v>
          </cell>
          <cell r="H2414" t="str">
            <v>Greenfield</v>
          </cell>
          <cell r="I2414">
            <v>30</v>
          </cell>
          <cell r="J2414" t="str">
            <v>Outdoor</v>
          </cell>
          <cell r="K2414">
            <v>23.137422999999998</v>
          </cell>
          <cell r="L2414">
            <v>57.403785999999997</v>
          </cell>
          <cell r="M2414" t="str">
            <v>DAKHLIYAH</v>
          </cell>
          <cell r="N2414" t="str">
            <v>AL HAMRA</v>
          </cell>
          <cell r="O2414" t="str">
            <v>Al Hamra</v>
          </cell>
        </row>
        <row r="2415">
          <cell r="D2415" t="str">
            <v>M1753</v>
          </cell>
          <cell r="E2415" t="str">
            <v>OMMA0301</v>
          </cell>
          <cell r="F2415" t="str">
            <v>No</v>
          </cell>
          <cell r="G2415" t="str">
            <v>Omantel_HQ_Site_4</v>
          </cell>
          <cell r="H2415" t="str">
            <v>Greenfield</v>
          </cell>
          <cell r="I2415">
            <v>20</v>
          </cell>
          <cell r="J2415" t="str">
            <v>Outdoor</v>
          </cell>
          <cell r="K2415">
            <v>23.571169999999999</v>
          </cell>
          <cell r="L2415">
            <v>58.324100000000001</v>
          </cell>
          <cell r="M2415" t="str">
            <v>MUSCAT</v>
          </cell>
          <cell r="N2415" t="str">
            <v>AL SEEB</v>
          </cell>
          <cell r="O2415" t="str">
            <v>OCEC</v>
          </cell>
        </row>
        <row r="2416">
          <cell r="D2416" t="str">
            <v>D0870</v>
          </cell>
          <cell r="E2416" t="str">
            <v>OMJA2825</v>
          </cell>
          <cell r="F2416" t="str">
            <v>No</v>
          </cell>
          <cell r="G2416" t="str">
            <v>SALALAH_SULTAN_QABOOS_HOSPITAL</v>
          </cell>
          <cell r="H2416" t="str">
            <v>Rooftop</v>
          </cell>
          <cell r="I2416">
            <v>5</v>
          </cell>
          <cell r="J2416" t="str">
            <v>Indoor</v>
          </cell>
          <cell r="K2416">
            <v>17.006236300000001</v>
          </cell>
          <cell r="L2416">
            <v>54.055742600000002</v>
          </cell>
          <cell r="M2416" t="str">
            <v>DHOFAR</v>
          </cell>
          <cell r="N2416" t="str">
            <v>SALALAH</v>
          </cell>
          <cell r="O2416" t="str">
            <v>Salalah</v>
          </cell>
        </row>
        <row r="2417">
          <cell r="D2417" t="str">
            <v>B0766</v>
          </cell>
          <cell r="E2417" t="str">
            <v>OMBN2826</v>
          </cell>
          <cell r="F2417" t="str">
            <v>No</v>
          </cell>
          <cell r="G2417" t="str">
            <v>Saham_New_6_3G</v>
          </cell>
          <cell r="H2417" t="str">
            <v>Rooftop</v>
          </cell>
          <cell r="I2417">
            <v>6</v>
          </cell>
          <cell r="J2417" t="str">
            <v>Outdoor</v>
          </cell>
          <cell r="K2417">
            <v>24.092510999999998</v>
          </cell>
          <cell r="L2417">
            <v>56.960779000000002</v>
          </cell>
          <cell r="M2417" t="str">
            <v>AL BATINAH NORTH</v>
          </cell>
          <cell r="N2417" t="str">
            <v>SAHAM</v>
          </cell>
          <cell r="O2417" t="str">
            <v>Radah</v>
          </cell>
        </row>
        <row r="2418">
          <cell r="D2418" t="str">
            <v>B0765</v>
          </cell>
          <cell r="E2418" t="str">
            <v>OMBN1367</v>
          </cell>
          <cell r="F2418" t="str">
            <v>No</v>
          </cell>
          <cell r="G2418" t="str">
            <v>As Suwayq_New_6_3G</v>
          </cell>
          <cell r="H2418" t="str">
            <v>Rooftop</v>
          </cell>
          <cell r="I2418">
            <v>6</v>
          </cell>
          <cell r="J2418" t="str">
            <v>Outdoor</v>
          </cell>
          <cell r="K2418">
            <v>23.866685</v>
          </cell>
          <cell r="L2418">
            <v>57.186118999999998</v>
          </cell>
          <cell r="M2418" t="str">
            <v>AL BATINAH NORTH</v>
          </cell>
          <cell r="N2418" t="str">
            <v>AS SUWAYQ</v>
          </cell>
          <cell r="O2418" t="str">
            <v>Suwaiq</v>
          </cell>
        </row>
        <row r="2419">
          <cell r="D2419" t="str">
            <v>D0803</v>
          </cell>
          <cell r="E2419" t="str">
            <v>OMJA2827</v>
          </cell>
          <cell r="F2419" t="str">
            <v>No</v>
          </cell>
          <cell r="G2419" t="str">
            <v>RAYSUT_INDUSTRIAL</v>
          </cell>
          <cell r="H2419" t="str">
            <v>Greenfield</v>
          </cell>
          <cell r="I2419">
            <v>40</v>
          </cell>
          <cell r="J2419" t="str">
            <v>Indoor</v>
          </cell>
          <cell r="K2419">
            <v>16.969591000000001</v>
          </cell>
          <cell r="L2419">
            <v>53.972720000000002</v>
          </cell>
          <cell r="M2419" t="str">
            <v>DHOFAR</v>
          </cell>
          <cell r="N2419" t="str">
            <v>SALALAH</v>
          </cell>
          <cell r="O2419" t="str">
            <v>Raysut</v>
          </cell>
        </row>
        <row r="2420">
          <cell r="D2420" t="str">
            <v>D0712</v>
          </cell>
          <cell r="E2420" t="str">
            <v>OMJA1368</v>
          </cell>
          <cell r="F2420" t="str">
            <v>No</v>
          </cell>
          <cell r="G2420" t="str">
            <v>Birba</v>
          </cell>
          <cell r="H2420" t="str">
            <v>Greenfield</v>
          </cell>
          <cell r="I2420">
            <v>50</v>
          </cell>
          <cell r="J2420" t="str">
            <v>Outdoor</v>
          </cell>
          <cell r="K2420">
            <v>18.316199999999998</v>
          </cell>
          <cell r="L2420">
            <v>55.097799999999999</v>
          </cell>
          <cell r="M2420" t="str">
            <v>DHOFAR</v>
          </cell>
          <cell r="N2420" t="str">
            <v>SHALIM WA JUZOR AL HALLANIYAT</v>
          </cell>
          <cell r="O2420" t="str">
            <v>Birba</v>
          </cell>
        </row>
        <row r="2421">
          <cell r="D2421" t="str">
            <v>Q0478</v>
          </cell>
          <cell r="E2421" t="str">
            <v>OMSN2480</v>
          </cell>
          <cell r="F2421" t="str">
            <v>No</v>
          </cell>
          <cell r="G2421" t="str">
            <v>BIDBID SUR ROAD 8</v>
          </cell>
          <cell r="H2421" t="str">
            <v>Greenfield</v>
          </cell>
          <cell r="I2421">
            <v>40</v>
          </cell>
          <cell r="J2421" t="str">
            <v>Indoor</v>
          </cell>
          <cell r="K2421">
            <v>22.720016000000001</v>
          </cell>
          <cell r="L2421">
            <v>58.565013</v>
          </cell>
          <cell r="M2421" t="str">
            <v>ASH SHARQIYAH NORTH</v>
          </cell>
          <cell r="N2421" t="str">
            <v>IBRA</v>
          </cell>
          <cell r="O2421" t="str">
            <v>IBRA</v>
          </cell>
        </row>
        <row r="2422">
          <cell r="D2422" t="str">
            <v>H0546</v>
          </cell>
          <cell r="E2422" t="str">
            <v>OMZA2828</v>
          </cell>
          <cell r="F2422" t="str">
            <v>No</v>
          </cell>
          <cell r="G2422" t="str">
            <v>LEKHWAIR_LPS</v>
          </cell>
          <cell r="H2422" t="str">
            <v>Greenfield</v>
          </cell>
          <cell r="I2422">
            <v>15</v>
          </cell>
          <cell r="J2422" t="str">
            <v>Indoor</v>
          </cell>
          <cell r="K2422">
            <v>22.872828999999999</v>
          </cell>
          <cell r="L2422">
            <v>55.368409</v>
          </cell>
          <cell r="M2422" t="str">
            <v>AD DHAHIRAH</v>
          </cell>
          <cell r="N2422" t="str">
            <v>IBRI</v>
          </cell>
          <cell r="O2422" t="str">
            <v>Ibri</v>
          </cell>
        </row>
        <row r="2423">
          <cell r="D2423" t="str">
            <v>M1814</v>
          </cell>
          <cell r="E2423" t="str">
            <v>OMMA1026</v>
          </cell>
          <cell r="F2423" t="str">
            <v>No</v>
          </cell>
          <cell r="G2423" t="str">
            <v>T-1 _Al_Mouj Facility Management Office</v>
          </cell>
          <cell r="H2423" t="str">
            <v>Greenfield</v>
          </cell>
          <cell r="I2423">
            <v>30</v>
          </cell>
          <cell r="J2423" t="str">
            <v>Outdoor</v>
          </cell>
          <cell r="K2423">
            <v>23.627420000000001</v>
          </cell>
          <cell r="L2423">
            <v>58.263368</v>
          </cell>
          <cell r="M2423" t="str">
            <v>MUSCAT</v>
          </cell>
          <cell r="N2423" t="str">
            <v>AL SEEB</v>
          </cell>
          <cell r="O2423" t="str">
            <v>Wave</v>
          </cell>
        </row>
        <row r="2424">
          <cell r="D2424" t="str">
            <v>B0480</v>
          </cell>
          <cell r="E2424" t="str">
            <v>OMBN1369</v>
          </cell>
          <cell r="F2424" t="str">
            <v>No</v>
          </cell>
          <cell r="G2424" t="str">
            <v>REP HALB</v>
          </cell>
          <cell r="H2424" t="str">
            <v>Greenfield</v>
          </cell>
          <cell r="I2424">
            <v>7</v>
          </cell>
          <cell r="J2424" t="str">
            <v>Not available</v>
          </cell>
          <cell r="K2424">
            <v>24.070830000000001</v>
          </cell>
          <cell r="L2424">
            <v>56.437779999999997</v>
          </cell>
          <cell r="M2424" t="str">
            <v>AL BATINAH NORTH</v>
          </cell>
          <cell r="N2424" t="str">
            <v>SOHAR</v>
          </cell>
          <cell r="O2424" t="str">
            <v>Al Masaqah</v>
          </cell>
        </row>
        <row r="2425">
          <cell r="D2425" t="str">
            <v>B0486</v>
          </cell>
          <cell r="E2425" t="str">
            <v>OMBN2121</v>
          </cell>
          <cell r="F2425" t="str">
            <v>No</v>
          </cell>
          <cell r="G2425" t="str">
            <v>KAREEB ACTIVE REPEATER</v>
          </cell>
          <cell r="H2425" t="str">
            <v>Greenfield</v>
          </cell>
          <cell r="I2425">
            <v>15.6</v>
          </cell>
          <cell r="J2425" t="str">
            <v>Not available</v>
          </cell>
          <cell r="K2425">
            <v>23.685942000000001</v>
          </cell>
          <cell r="L2425">
            <v>56.837288000000001</v>
          </cell>
          <cell r="M2425" t="str">
            <v>AL BATINAH NORTH</v>
          </cell>
          <cell r="N2425" t="str">
            <v>SAHAM</v>
          </cell>
          <cell r="O2425" t="str">
            <v>Liyan</v>
          </cell>
        </row>
        <row r="2426">
          <cell r="D2426" t="str">
            <v>B0487</v>
          </cell>
          <cell r="E2426" t="str">
            <v>OMBN1755</v>
          </cell>
          <cell r="F2426" t="str">
            <v>No</v>
          </cell>
          <cell r="G2426" t="str">
            <v>Wadi Sadaan Active  Repeater</v>
          </cell>
          <cell r="H2426" t="str">
            <v>Greenfield</v>
          </cell>
          <cell r="I2426">
            <v>30</v>
          </cell>
          <cell r="J2426" t="str">
            <v>Not available</v>
          </cell>
          <cell r="K2426">
            <v>23.773612</v>
          </cell>
          <cell r="L2426">
            <v>56.931671999999999</v>
          </cell>
          <cell r="M2426" t="str">
            <v>AL BATINAH NORTH</v>
          </cell>
          <cell r="N2426" t="str">
            <v>AL KHABURAH</v>
          </cell>
          <cell r="O2426" t="str">
            <v>Saddan</v>
          </cell>
        </row>
        <row r="2427">
          <cell r="D2427" t="str">
            <v>T0499</v>
          </cell>
          <cell r="E2427" t="str">
            <v>OMBS1756</v>
          </cell>
          <cell r="F2427" t="str">
            <v>No</v>
          </cell>
          <cell r="G2427" t="str">
            <v>607_RU KHADRA_REP</v>
          </cell>
          <cell r="H2427" t="str">
            <v>Greenfield</v>
          </cell>
          <cell r="I2427">
            <v>15</v>
          </cell>
          <cell r="J2427" t="str">
            <v>Not available</v>
          </cell>
          <cell r="K2427">
            <v>23.369558000000001</v>
          </cell>
          <cell r="L2427">
            <v>57.315150000000003</v>
          </cell>
          <cell r="M2427" t="str">
            <v>AL BATINAH SOUTH</v>
          </cell>
          <cell r="N2427" t="str">
            <v>AR RUSTAQ</v>
          </cell>
          <cell r="O2427" t="str">
            <v>Al Khadra</v>
          </cell>
        </row>
        <row r="2428">
          <cell r="D2428" t="str">
            <v>M1284</v>
          </cell>
          <cell r="E2428" t="str">
            <v>OMMA2122</v>
          </cell>
          <cell r="F2428" t="str">
            <v>No</v>
          </cell>
          <cell r="G2428" t="str">
            <v>AMERAT WATER TANK</v>
          </cell>
          <cell r="H2428" t="str">
            <v>Greenfield</v>
          </cell>
          <cell r="I2428">
            <v>18</v>
          </cell>
          <cell r="J2428" t="str">
            <v>Not available</v>
          </cell>
          <cell r="K2428">
            <v>23.525570999999999</v>
          </cell>
          <cell r="L2428">
            <v>58.519081999999997</v>
          </cell>
          <cell r="M2428" t="str">
            <v>MUSCAT</v>
          </cell>
          <cell r="N2428" t="str">
            <v>AL AMRAT</v>
          </cell>
          <cell r="O2428" t="str">
            <v>Al Mahaj Al Shamaliyya</v>
          </cell>
        </row>
        <row r="2429">
          <cell r="D2429" t="str">
            <v>T0500</v>
          </cell>
          <cell r="E2429" t="str">
            <v>OMBS2123</v>
          </cell>
          <cell r="F2429" t="str">
            <v>No</v>
          </cell>
          <cell r="G2429" t="str">
            <v>AR MIRJI</v>
          </cell>
          <cell r="H2429" t="str">
            <v>Greenfield</v>
          </cell>
          <cell r="I2429">
            <v>30</v>
          </cell>
          <cell r="J2429" t="str">
            <v>Not available</v>
          </cell>
          <cell r="K2429">
            <v>23.392085999999999</v>
          </cell>
          <cell r="L2429">
            <v>57.244715999999997</v>
          </cell>
          <cell r="M2429" t="str">
            <v>AL BATINAH SOUTH</v>
          </cell>
          <cell r="N2429" t="str">
            <v>AR RUSTAQ</v>
          </cell>
          <cell r="O2429" t="str">
            <v>Al Marji</v>
          </cell>
        </row>
        <row r="2430">
          <cell r="D2430" t="str">
            <v>H0518</v>
          </cell>
          <cell r="E2430" t="str">
            <v>OMZA2829</v>
          </cell>
          <cell r="F2430" t="str">
            <v>No</v>
          </cell>
          <cell r="G2430" t="str">
            <v>BILAD SH REP</v>
          </cell>
          <cell r="H2430" t="str">
            <v>Greenfield</v>
          </cell>
          <cell r="I2430">
            <v>12</v>
          </cell>
          <cell r="J2430" t="str">
            <v>Not available</v>
          </cell>
          <cell r="K2430">
            <v>23.356111110000001</v>
          </cell>
          <cell r="L2430">
            <v>57.048888890000001</v>
          </cell>
          <cell r="M2430" t="str">
            <v>AD DHAHIRAH</v>
          </cell>
          <cell r="N2430" t="str">
            <v>IBRI</v>
          </cell>
          <cell r="O2430" t="str">
            <v>Al Qawr</v>
          </cell>
        </row>
        <row r="2431">
          <cell r="D2431" t="str">
            <v>B0569</v>
          </cell>
          <cell r="E2431" t="str">
            <v>OMBN1370</v>
          </cell>
          <cell r="F2431" t="str">
            <v>No</v>
          </cell>
          <cell r="G2431" t="str">
            <v>GHUDAYFAH_REP</v>
          </cell>
          <cell r="H2431" t="str">
            <v>Greenfield</v>
          </cell>
          <cell r="I2431">
            <v>30</v>
          </cell>
          <cell r="J2431" t="str">
            <v>Not available</v>
          </cell>
          <cell r="K2431">
            <v>23.982513000000001</v>
          </cell>
          <cell r="L2431">
            <v>56.437835</v>
          </cell>
          <cell r="M2431" t="str">
            <v>AL BATINAH NORTH</v>
          </cell>
          <cell r="N2431" t="str">
            <v>SOHAR</v>
          </cell>
          <cell r="O2431" t="str">
            <v>Qufays</v>
          </cell>
        </row>
        <row r="2432">
          <cell r="D2432" t="str">
            <v>N0416</v>
          </cell>
          <cell r="E2432" t="str">
            <v>OMMU1757</v>
          </cell>
          <cell r="F2432" t="str">
            <v>No</v>
          </cell>
          <cell r="G2432" t="str">
            <v>JABAL-QAHWA</v>
          </cell>
          <cell r="H2432" t="str">
            <v>Greenfield</v>
          </cell>
          <cell r="I2432">
            <v>18</v>
          </cell>
          <cell r="J2432" t="str">
            <v>Not available</v>
          </cell>
          <cell r="K2432">
            <v>25.792000000000002</v>
          </cell>
          <cell r="L2432">
            <v>56.317</v>
          </cell>
          <cell r="M2432" t="str">
            <v>Musandam</v>
          </cell>
          <cell r="N2432" t="str">
            <v>DABA</v>
          </cell>
          <cell r="O2432" t="str">
            <v>Dfan</v>
          </cell>
        </row>
        <row r="2433">
          <cell r="D2433" t="str">
            <v>H0519</v>
          </cell>
          <cell r="E2433" t="str">
            <v>OMZA1029</v>
          </cell>
          <cell r="F2433" t="str">
            <v>No</v>
          </cell>
          <cell r="G2433" t="str">
            <v>JABAL_SHUWA</v>
          </cell>
          <cell r="H2433" t="str">
            <v>Greenfield</v>
          </cell>
          <cell r="I2433">
            <v>42.4</v>
          </cell>
          <cell r="J2433" t="str">
            <v>Not available</v>
          </cell>
          <cell r="K2433">
            <v>23.351099999999999</v>
          </cell>
          <cell r="L2433">
            <v>56.648600000000002</v>
          </cell>
          <cell r="M2433" t="str">
            <v>AD DHAHIRAH</v>
          </cell>
          <cell r="N2433" t="str">
            <v>IBRI</v>
          </cell>
          <cell r="O2433" t="str">
            <v>Ash Shiab</v>
          </cell>
        </row>
        <row r="2434">
          <cell r="D2434" t="str">
            <v>N0421</v>
          </cell>
          <cell r="E2434" t="str">
            <v>OMMU1758</v>
          </cell>
          <cell r="F2434" t="str">
            <v>No</v>
          </cell>
          <cell r="G2434" t="str">
            <v>KUMZAR REPEATER</v>
          </cell>
          <cell r="H2434" t="str">
            <v>Greenfield</v>
          </cell>
          <cell r="I2434">
            <v>15</v>
          </cell>
          <cell r="J2434" t="str">
            <v>Not available</v>
          </cell>
          <cell r="K2434">
            <v>26.363611110000001</v>
          </cell>
          <cell r="L2434">
            <v>56.411666670000002</v>
          </cell>
          <cell r="M2434" t="str">
            <v>Musandam</v>
          </cell>
          <cell r="N2434" t="str">
            <v>KHASAB</v>
          </cell>
          <cell r="O2434" t="str">
            <v>Al Khuwayr</v>
          </cell>
        </row>
        <row r="2435">
          <cell r="D2435" t="str">
            <v>W0470</v>
          </cell>
          <cell r="E2435" t="str">
            <v>OMWU0681</v>
          </cell>
          <cell r="F2435" t="str">
            <v>No</v>
          </cell>
          <cell r="G2435" t="str">
            <v>REP RAS MADRAKA</v>
          </cell>
          <cell r="H2435" t="str">
            <v>Greenfield</v>
          </cell>
          <cell r="I2435">
            <v>20</v>
          </cell>
          <cell r="J2435" t="str">
            <v>Not available</v>
          </cell>
          <cell r="K2435">
            <v>19.0367</v>
          </cell>
          <cell r="L2435">
            <v>57.754199999999997</v>
          </cell>
          <cell r="M2435" t="str">
            <v>WUSTA</v>
          </cell>
          <cell r="N2435" t="str">
            <v>AD DUQM</v>
          </cell>
          <cell r="O2435" t="str">
            <v>Al Libaytam</v>
          </cell>
        </row>
        <row r="2436">
          <cell r="D2436" t="str">
            <v>B0573</v>
          </cell>
          <cell r="E2436" t="str">
            <v>OMBN2832</v>
          </cell>
          <cell r="F2436" t="str">
            <v>No</v>
          </cell>
          <cell r="G2436" t="str">
            <v>REP-MAJAN</v>
          </cell>
          <cell r="H2436" t="str">
            <v>Greenfield</v>
          </cell>
          <cell r="I2436">
            <v>30</v>
          </cell>
          <cell r="J2436" t="str">
            <v>Not available</v>
          </cell>
          <cell r="K2436">
            <v>24.333055559999998</v>
          </cell>
          <cell r="L2436">
            <v>56.52111111</v>
          </cell>
          <cell r="M2436" t="str">
            <v>AL BATINAH NORTH</v>
          </cell>
          <cell r="N2436" t="str">
            <v>SOHAR</v>
          </cell>
          <cell r="O2436" t="str">
            <v>Willi</v>
          </cell>
        </row>
        <row r="2437">
          <cell r="D2437" t="str">
            <v>D0750</v>
          </cell>
          <cell r="E2437" t="str">
            <v>OMJA0307</v>
          </cell>
          <cell r="F2437" t="str">
            <v>No</v>
          </cell>
          <cell r="G2437" t="str">
            <v>Tx Repeater 1</v>
          </cell>
          <cell r="H2437" t="str">
            <v>Greenfield</v>
          </cell>
          <cell r="I2437">
            <v>15</v>
          </cell>
          <cell r="J2437" t="str">
            <v>Not available</v>
          </cell>
          <cell r="K2437">
            <v>16.817222220000001</v>
          </cell>
          <cell r="L2437">
            <v>53.556944440000002</v>
          </cell>
          <cell r="M2437" t="str">
            <v>DHOFAR</v>
          </cell>
          <cell r="N2437" t="str">
            <v>RAKHYUT</v>
          </cell>
          <cell r="O2437" t="str">
            <v>Ajdarawt</v>
          </cell>
        </row>
        <row r="2438">
          <cell r="D2438" t="str">
            <v>B0574</v>
          </cell>
          <cell r="E2438" t="str">
            <v>OMBN2837</v>
          </cell>
          <cell r="F2438" t="str">
            <v>No</v>
          </cell>
          <cell r="G2438" t="str">
            <v>WADI HAWASNAH MOI</v>
          </cell>
          <cell r="H2438" t="str">
            <v>Greenfield</v>
          </cell>
          <cell r="I2438">
            <v>40</v>
          </cell>
          <cell r="J2438" t="str">
            <v>Not available</v>
          </cell>
          <cell r="K2438">
            <v>23.708593</v>
          </cell>
          <cell r="L2438">
            <v>56.877740000000003</v>
          </cell>
          <cell r="M2438" t="str">
            <v>AL BATINAH NORTH</v>
          </cell>
          <cell r="N2438" t="str">
            <v>SAHAM</v>
          </cell>
          <cell r="O2438" t="str">
            <v>Mutayd</v>
          </cell>
        </row>
        <row r="2439">
          <cell r="D2439" t="str">
            <v>M1285</v>
          </cell>
          <cell r="E2439" t="str">
            <v>OMMA0308</v>
          </cell>
          <cell r="F2439" t="str">
            <v>No</v>
          </cell>
          <cell r="G2439" t="str">
            <v>Water Tank Repeater</v>
          </cell>
          <cell r="H2439" t="str">
            <v>Greenfield</v>
          </cell>
          <cell r="I2439">
            <v>21</v>
          </cell>
          <cell r="J2439" t="str">
            <v>Not available</v>
          </cell>
          <cell r="K2439">
            <v>23.52563889</v>
          </cell>
          <cell r="L2439">
            <v>58.519361109999998</v>
          </cell>
          <cell r="M2439" t="str">
            <v>MUSCAT</v>
          </cell>
          <cell r="N2439" t="str">
            <v>AL AMRAT</v>
          </cell>
          <cell r="O2439" t="str">
            <v>Al Mahaj Al Shamaliyya</v>
          </cell>
        </row>
        <row r="2440">
          <cell r="D2440" t="str">
            <v>H0469</v>
          </cell>
          <cell r="E2440" t="str">
            <v>OMZA1379</v>
          </cell>
          <cell r="F2440" t="str">
            <v>No</v>
          </cell>
          <cell r="G2440" t="str">
            <v>Yanqul Rep</v>
          </cell>
          <cell r="H2440" t="str">
            <v>Greenfield</v>
          </cell>
          <cell r="I2440">
            <v>25</v>
          </cell>
          <cell r="J2440" t="str">
            <v>Not available</v>
          </cell>
          <cell r="K2440">
            <v>23.588000000000001</v>
          </cell>
          <cell r="L2440">
            <v>56.531199999999998</v>
          </cell>
          <cell r="M2440" t="str">
            <v>AD DHAHIRAH</v>
          </cell>
          <cell r="N2440" t="str">
            <v>YANQUL</v>
          </cell>
          <cell r="O2440" t="str">
            <v>Yanqul</v>
          </cell>
        </row>
        <row r="2441">
          <cell r="D2441" t="str">
            <v>H0475</v>
          </cell>
          <cell r="E2441" t="str">
            <v>OMZA1762</v>
          </cell>
          <cell r="F2441" t="str">
            <v>No</v>
          </cell>
          <cell r="G2441" t="str">
            <v>Qumairah_AR Rep1</v>
          </cell>
          <cell r="H2441" t="str">
            <v>Greenfield</v>
          </cell>
          <cell r="I2441">
            <v>30</v>
          </cell>
          <cell r="J2441" t="str">
            <v>Not available</v>
          </cell>
          <cell r="K2441">
            <v>23.808104</v>
          </cell>
          <cell r="L2441">
            <v>56.185429999999997</v>
          </cell>
          <cell r="M2441" t="str">
            <v>AD DHAHIRAH</v>
          </cell>
          <cell r="N2441" t="str">
            <v>DANK</v>
          </cell>
          <cell r="O2441" t="str">
            <v>Ar Raddah As Sawda</v>
          </cell>
        </row>
        <row r="2442">
          <cell r="D2442" t="str">
            <v>H0509</v>
          </cell>
          <cell r="E2442" t="str">
            <v>OMZA2127</v>
          </cell>
          <cell r="F2442" t="str">
            <v>No</v>
          </cell>
          <cell r="G2442" t="str">
            <v>MURRI AR</v>
          </cell>
          <cell r="H2442" t="str">
            <v>Greenfield</v>
          </cell>
          <cell r="I2442">
            <v>30</v>
          </cell>
          <cell r="J2442" t="str">
            <v>Not available</v>
          </cell>
          <cell r="K2442">
            <v>23.6144</v>
          </cell>
          <cell r="L2442">
            <v>56.4193</v>
          </cell>
          <cell r="M2442" t="str">
            <v>AD DHAHIRAH</v>
          </cell>
          <cell r="N2442" t="str">
            <v>YANQUL</v>
          </cell>
          <cell r="O2442" t="str">
            <v>Mazra Al Jifr</v>
          </cell>
        </row>
        <row r="2443">
          <cell r="D2443" t="str">
            <v>K0527</v>
          </cell>
          <cell r="E2443" t="str">
            <v>OMDA1380</v>
          </cell>
          <cell r="F2443" t="str">
            <v>No</v>
          </cell>
          <cell r="G2443" t="str">
            <v>LUZUGH REPEATER</v>
          </cell>
          <cell r="H2443" t="str">
            <v>Greenfield</v>
          </cell>
          <cell r="I2443">
            <v>20</v>
          </cell>
          <cell r="J2443" t="str">
            <v>Not available</v>
          </cell>
          <cell r="K2443">
            <v>23.313888890000001</v>
          </cell>
          <cell r="L2443">
            <v>58.108055559999997</v>
          </cell>
          <cell r="M2443" t="str">
            <v>DAKHLIYAH</v>
          </cell>
          <cell r="N2443" t="str">
            <v>SAMAIL</v>
          </cell>
          <cell r="O2443" t="str">
            <v>Lizugh</v>
          </cell>
        </row>
        <row r="2444">
          <cell r="D2444" t="str">
            <v>K0530</v>
          </cell>
          <cell r="E2444" t="str">
            <v>OMBS0687</v>
          </cell>
          <cell r="F2444" t="str">
            <v>No</v>
          </cell>
          <cell r="G2444" t="str">
            <v>Jabal Akhdar Repeater</v>
          </cell>
          <cell r="H2444" t="str">
            <v>Greenfield</v>
          </cell>
          <cell r="I2444">
            <v>30</v>
          </cell>
          <cell r="J2444" t="str">
            <v>Not available</v>
          </cell>
          <cell r="K2444">
            <v>23.160419000000001</v>
          </cell>
          <cell r="L2444">
            <v>57.619813000000001</v>
          </cell>
          <cell r="M2444" t="str">
            <v>DAKHLIYAH</v>
          </cell>
          <cell r="N2444" t="str">
            <v>AL AWABI</v>
          </cell>
          <cell r="O2444" t="str">
            <v>Hadas</v>
          </cell>
        </row>
        <row r="2445">
          <cell r="D2445" t="str">
            <v>K0549</v>
          </cell>
          <cell r="E2445" t="str">
            <v>OMDA2486</v>
          </cell>
          <cell r="F2445" t="str">
            <v>No</v>
          </cell>
          <cell r="G2445" t="str">
            <v>Sumrah Hill top site</v>
          </cell>
          <cell r="H2445" t="str">
            <v>Greenfield</v>
          </cell>
          <cell r="I2445">
            <v>10</v>
          </cell>
          <cell r="J2445" t="str">
            <v>Not available</v>
          </cell>
          <cell r="K2445">
            <v>23.07338889</v>
          </cell>
          <cell r="L2445">
            <v>58.098500000000001</v>
          </cell>
          <cell r="M2445" t="str">
            <v>DAKHLIYAH</v>
          </cell>
          <cell r="N2445" t="str">
            <v>SAMAIL</v>
          </cell>
          <cell r="O2445" t="str">
            <v>Sawmra</v>
          </cell>
        </row>
        <row r="2446">
          <cell r="D2446" t="str">
            <v>N0414</v>
          </cell>
          <cell r="E2446" t="str">
            <v>OMMU0309</v>
          </cell>
          <cell r="F2446" t="str">
            <v>No</v>
          </cell>
          <cell r="G2446" t="str">
            <v>Rawdah Repeater Hill Top site</v>
          </cell>
          <cell r="H2446" t="str">
            <v>Greenfield</v>
          </cell>
          <cell r="I2446">
            <v>26</v>
          </cell>
          <cell r="J2446" t="str">
            <v>Not available</v>
          </cell>
          <cell r="K2446">
            <v>25.900914</v>
          </cell>
          <cell r="L2446">
            <v>56.305436</v>
          </cell>
          <cell r="M2446" t="str">
            <v>Musandam</v>
          </cell>
          <cell r="N2446" t="str">
            <v>KHASAB</v>
          </cell>
          <cell r="O2446" t="str">
            <v>Wadi Banah</v>
          </cell>
        </row>
        <row r="2447">
          <cell r="D2447" t="str">
            <v>N0415</v>
          </cell>
          <cell r="E2447" t="str">
            <v>OMMU2968</v>
          </cell>
          <cell r="F2447" t="str">
            <v>No</v>
          </cell>
          <cell r="G2447" t="str">
            <v>Jabal shams Hill Top site</v>
          </cell>
          <cell r="H2447" t="str">
            <v>Greenfield</v>
          </cell>
          <cell r="I2447">
            <v>30</v>
          </cell>
          <cell r="J2447" t="str">
            <v>Indoor</v>
          </cell>
          <cell r="K2447">
            <v>26.218211</v>
          </cell>
          <cell r="L2447">
            <v>56.324550000000002</v>
          </cell>
          <cell r="M2447" t="str">
            <v>Musandam</v>
          </cell>
          <cell r="N2447" t="str">
            <v>KHASAB</v>
          </cell>
          <cell r="O2447" t="str">
            <v>Ghussah</v>
          </cell>
        </row>
        <row r="2448">
          <cell r="D2448" t="str">
            <v>Q0466</v>
          </cell>
          <cell r="E2448" t="str">
            <v>OMSN2838</v>
          </cell>
          <cell r="F2448" t="str">
            <v>No</v>
          </cell>
          <cell r="G2448" t="str">
            <v>GHUBRAT AL TAM_REP</v>
          </cell>
          <cell r="H2448" t="str">
            <v>Greenfield</v>
          </cell>
          <cell r="I2448">
            <v>20</v>
          </cell>
          <cell r="J2448" t="str">
            <v>Not available</v>
          </cell>
          <cell r="K2448">
            <v>23.04669444</v>
          </cell>
          <cell r="L2448">
            <v>58.71088889</v>
          </cell>
          <cell r="M2448" t="str">
            <v>ASH SHARQIYAH NORTH</v>
          </cell>
          <cell r="N2448" t="str">
            <v>DAMA WA AT TAIYIN</v>
          </cell>
          <cell r="O2448" t="str">
            <v>Al Murrah</v>
          </cell>
        </row>
        <row r="2449">
          <cell r="D2449" t="str">
            <v>S0437</v>
          </cell>
          <cell r="E2449" t="str">
            <v>OMSS2839</v>
          </cell>
          <cell r="F2449" t="str">
            <v>No</v>
          </cell>
          <cell r="G2449" t="str">
            <v>WBJ Repeater AR</v>
          </cell>
          <cell r="H2449" t="str">
            <v>Greenfield</v>
          </cell>
          <cell r="I2449">
            <v>20</v>
          </cell>
          <cell r="J2449" t="str">
            <v>Not available</v>
          </cell>
          <cell r="K2449">
            <v>22.542000000000002</v>
          </cell>
          <cell r="L2449">
            <v>59.405777700000002</v>
          </cell>
          <cell r="M2449" t="str">
            <v>ASH SHARQIYAH SOUTH</v>
          </cell>
          <cell r="N2449" t="str">
            <v>SUR</v>
          </cell>
          <cell r="O2449" t="str">
            <v>Maslaq</v>
          </cell>
        </row>
        <row r="2450">
          <cell r="D2450" t="str">
            <v>W0461</v>
          </cell>
          <cell r="E2450" t="str">
            <v>OMWU1381</v>
          </cell>
          <cell r="F2450" t="str">
            <v>No</v>
          </cell>
          <cell r="G2450" t="str">
            <v>AR DUQUM BEACH HOTEL</v>
          </cell>
          <cell r="H2450" t="str">
            <v>Greenfield</v>
          </cell>
          <cell r="I2450">
            <v>6</v>
          </cell>
          <cell r="J2450" t="str">
            <v>Not available</v>
          </cell>
          <cell r="K2450">
            <v>19.592199999999998</v>
          </cell>
          <cell r="L2450">
            <v>57.688600000000001</v>
          </cell>
          <cell r="M2450" t="str">
            <v>WUSTA</v>
          </cell>
          <cell r="N2450" t="str">
            <v>AD DUQM</v>
          </cell>
          <cell r="O2450" t="str">
            <v>An Naamiyah</v>
          </cell>
        </row>
        <row r="2451">
          <cell r="D2451" t="str">
            <v>N0422</v>
          </cell>
          <cell r="E2451" t="str">
            <v>OMMU2986</v>
          </cell>
          <cell r="F2451" t="str">
            <v>No</v>
          </cell>
          <cell r="G2451" t="str">
            <v>JABAL HAREEM TOWER 1</v>
          </cell>
          <cell r="H2451" t="str">
            <v>Greenfield</v>
          </cell>
          <cell r="I2451">
            <v>15</v>
          </cell>
          <cell r="J2451" t="str">
            <v>Indoor</v>
          </cell>
          <cell r="K2451" t="str">
            <v>25.9775821</v>
          </cell>
          <cell r="L2451" t="str">
            <v>56.2320969</v>
          </cell>
          <cell r="M2451" t="str">
            <v>Musandam</v>
          </cell>
          <cell r="N2451" t="str">
            <v>KHASAB</v>
          </cell>
          <cell r="O2451" t="str">
            <v>Jabal Harim</v>
          </cell>
        </row>
        <row r="2452">
          <cell r="D2452" t="str">
            <v>N0006</v>
          </cell>
          <cell r="E2452" t="str">
            <v>OMMU2128</v>
          </cell>
          <cell r="F2452" t="str">
            <v>No</v>
          </cell>
          <cell r="G2452" t="str">
            <v>JERRY EXCHANGE</v>
          </cell>
          <cell r="H2452" t="str">
            <v>Greenfield</v>
          </cell>
          <cell r="I2452">
            <v>6</v>
          </cell>
          <cell r="J2452" t="str">
            <v>Not available</v>
          </cell>
          <cell r="K2452">
            <v>26.214200000000002</v>
          </cell>
          <cell r="L2452">
            <v>56.185000000000002</v>
          </cell>
          <cell r="M2452" t="str">
            <v>Musandam</v>
          </cell>
          <cell r="N2452" t="str">
            <v>KHASAB</v>
          </cell>
          <cell r="O2452" t="str">
            <v>Khasab</v>
          </cell>
        </row>
        <row r="2453">
          <cell r="D2453" t="str">
            <v>Q0450</v>
          </cell>
          <cell r="E2453" t="str">
            <v>OMSN2840</v>
          </cell>
          <cell r="F2453" t="str">
            <v>No</v>
          </cell>
          <cell r="G2453" t="str">
            <v>RAWDAH</v>
          </cell>
          <cell r="H2453" t="str">
            <v>Greenfield</v>
          </cell>
          <cell r="I2453">
            <v>15</v>
          </cell>
          <cell r="J2453" t="str">
            <v>Not available</v>
          </cell>
          <cell r="K2453">
            <v>22.870771000000001</v>
          </cell>
          <cell r="L2453">
            <v>58.218077000000001</v>
          </cell>
          <cell r="M2453" t="str">
            <v>ASH SHARQIYAH NORTH</v>
          </cell>
          <cell r="N2453" t="str">
            <v>Mudhaibi</v>
          </cell>
          <cell r="O2453" t="str">
            <v>Al Mudhaibi</v>
          </cell>
        </row>
        <row r="2454">
          <cell r="D2454" t="str">
            <v>Q0467</v>
          </cell>
          <cell r="E2454" t="str">
            <v>OMSN2487</v>
          </cell>
          <cell r="F2454" t="str">
            <v>No</v>
          </cell>
          <cell r="G2454" t="str">
            <v>ARABIAN ORYX AR</v>
          </cell>
          <cell r="H2454" t="str">
            <v>Greenfield</v>
          </cell>
          <cell r="I2454">
            <v>5</v>
          </cell>
          <cell r="J2454" t="str">
            <v>Not available</v>
          </cell>
          <cell r="K2454">
            <v>22.460611</v>
          </cell>
          <cell r="L2454">
            <v>58.740082999999998</v>
          </cell>
          <cell r="M2454" t="str">
            <v>ASH SHARQIYAH NORTH</v>
          </cell>
          <cell r="N2454" t="str">
            <v>Ibra</v>
          </cell>
          <cell r="O2454" t="str">
            <v>Ibra</v>
          </cell>
        </row>
        <row r="2455">
          <cell r="D2455" t="str">
            <v>H0470</v>
          </cell>
          <cell r="E2455" t="str">
            <v>OMZA2841</v>
          </cell>
          <cell r="F2455" t="str">
            <v>No</v>
          </cell>
          <cell r="G2455" t="str">
            <v>Batt REP</v>
          </cell>
          <cell r="H2455" t="str">
            <v>Greenfield</v>
          </cell>
          <cell r="I2455">
            <v>15</v>
          </cell>
          <cell r="J2455" t="str">
            <v>Not available</v>
          </cell>
          <cell r="K2455">
            <v>23.21403334</v>
          </cell>
          <cell r="L2455">
            <v>56.758433340000003</v>
          </cell>
          <cell r="M2455" t="str">
            <v>AD DHAHIRAH</v>
          </cell>
          <cell r="N2455" t="str">
            <v>IBRI</v>
          </cell>
          <cell r="O2455" t="str">
            <v>Al Bana</v>
          </cell>
        </row>
        <row r="2456">
          <cell r="D2456" t="str">
            <v>H0502</v>
          </cell>
          <cell r="E2456" t="str">
            <v>OMZA1763</v>
          </cell>
          <cell r="F2456" t="str">
            <v>No</v>
          </cell>
          <cell r="G2456" t="str">
            <v>DUT</v>
          </cell>
          <cell r="H2456" t="str">
            <v>Greenfield</v>
          </cell>
          <cell r="I2456">
            <v>12.5</v>
          </cell>
          <cell r="J2456" t="str">
            <v>Not available</v>
          </cell>
          <cell r="K2456">
            <v>23.543800000000001</v>
          </cell>
          <cell r="L2456">
            <v>56.348500000000001</v>
          </cell>
          <cell r="M2456" t="str">
            <v>AD DHAHIRAH</v>
          </cell>
          <cell r="N2456" t="str">
            <v>DANK</v>
          </cell>
          <cell r="O2456" t="str">
            <v>Dhank</v>
          </cell>
        </row>
        <row r="2457">
          <cell r="D2457" t="str">
            <v>T0011</v>
          </cell>
          <cell r="E2457" t="str">
            <v>OMBS2488</v>
          </cell>
          <cell r="F2457" t="str">
            <v>No</v>
          </cell>
          <cell r="G2457" t="str">
            <v>WADI HIMLI EXCHANGE</v>
          </cell>
          <cell r="H2457" t="str">
            <v>Greenfield</v>
          </cell>
          <cell r="I2457">
            <v>6</v>
          </cell>
          <cell r="J2457" t="str">
            <v>Not available</v>
          </cell>
          <cell r="K2457">
            <v>23.578083333333332</v>
          </cell>
          <cell r="L2457">
            <v>57.233805555555556</v>
          </cell>
          <cell r="M2457" t="str">
            <v>AL BATINAH SOUTH</v>
          </cell>
          <cell r="N2457" t="str">
            <v>AR RUSTAQ</v>
          </cell>
          <cell r="O2457" t="str">
            <v>Rustaq</v>
          </cell>
        </row>
        <row r="2458">
          <cell r="D2458" t="str">
            <v>N0423</v>
          </cell>
          <cell r="E2458" t="str">
            <v>OMMU2895</v>
          </cell>
          <cell r="F2458" t="str">
            <v>No</v>
          </cell>
          <cell r="G2458" t="str">
            <v>MADHA_HILL</v>
          </cell>
          <cell r="H2458" t="str">
            <v>Greenfield</v>
          </cell>
          <cell r="I2458">
            <v>40</v>
          </cell>
          <cell r="J2458" t="str">
            <v>Indoor</v>
          </cell>
          <cell r="K2458">
            <v>25.297666650081201</v>
          </cell>
          <cell r="L2458">
            <v>56.340710099145802</v>
          </cell>
          <cell r="M2458" t="str">
            <v>Musandam</v>
          </cell>
          <cell r="N2458" t="str">
            <v>Madha</v>
          </cell>
          <cell r="O2458" t="str">
            <v>Khasab</v>
          </cell>
        </row>
        <row r="2459">
          <cell r="D2459" t="str">
            <v>D0010</v>
          </cell>
          <cell r="E2459" t="str">
            <v>OMJA2842</v>
          </cell>
          <cell r="F2459" t="str">
            <v>Yes</v>
          </cell>
          <cell r="G2459" t="str">
            <v>RAISUT EXCHANGE</v>
          </cell>
          <cell r="H2459" t="str">
            <v>Greenfield</v>
          </cell>
          <cell r="I2459">
            <v>45</v>
          </cell>
          <cell r="J2459" t="str">
            <v>Not available</v>
          </cell>
          <cell r="K2459">
            <v>16.941427999999998</v>
          </cell>
          <cell r="L2459">
            <v>53.981929999999998</v>
          </cell>
          <cell r="M2459" t="str">
            <v>DHOFAR</v>
          </cell>
          <cell r="N2459" t="str">
            <v>SALALAH</v>
          </cell>
          <cell r="O2459" t="str">
            <v>Salalah</v>
          </cell>
        </row>
        <row r="2460">
          <cell r="D2460" t="str">
            <v>Q0452</v>
          </cell>
          <cell r="E2460" t="str">
            <v>OMSN0688</v>
          </cell>
          <cell r="F2460" t="str">
            <v>No</v>
          </cell>
          <cell r="G2460" t="str">
            <v>Samad_Exchange</v>
          </cell>
          <cell r="H2460" t="str">
            <v>Greenfield</v>
          </cell>
          <cell r="I2460">
            <v>30</v>
          </cell>
          <cell r="J2460" t="str">
            <v>Not available</v>
          </cell>
          <cell r="K2460">
            <v>22.7986</v>
          </cell>
          <cell r="L2460">
            <v>58.154200000000003</v>
          </cell>
          <cell r="M2460" t="str">
            <v>ASH SHARQIYAH NORTH</v>
          </cell>
          <cell r="N2460" t="str">
            <v>Mudhaibi</v>
          </cell>
          <cell r="O2460" t="str">
            <v>Al Mudhaibi</v>
          </cell>
        </row>
        <row r="2461">
          <cell r="D2461" t="str">
            <v>M0009</v>
          </cell>
          <cell r="E2461" t="str">
            <v>OMMA2489</v>
          </cell>
          <cell r="F2461" t="str">
            <v>Yes</v>
          </cell>
          <cell r="G2461" t="str">
            <v>WADI KABIR EXCHANGE</v>
          </cell>
          <cell r="H2461" t="str">
            <v>Rooftop</v>
          </cell>
          <cell r="I2461">
            <v>6</v>
          </cell>
          <cell r="J2461" t="str">
            <v>Not available</v>
          </cell>
          <cell r="K2461">
            <v>23.580727</v>
          </cell>
          <cell r="L2461">
            <v>58.565278999999997</v>
          </cell>
          <cell r="M2461" t="str">
            <v>MUSCAT</v>
          </cell>
          <cell r="N2461" t="str">
            <v>GREATER MUTTRAH</v>
          </cell>
          <cell r="O2461" t="str">
            <v>Wadi Kabir</v>
          </cell>
        </row>
        <row r="2462">
          <cell r="D2462" t="str">
            <v>M1158</v>
          </cell>
          <cell r="E2462" t="str">
            <v>OMMA0689</v>
          </cell>
          <cell r="F2462" t="str">
            <v>No</v>
          </cell>
          <cell r="G2462" t="str">
            <v>Wadi Kabir Repeater</v>
          </cell>
          <cell r="H2462" t="str">
            <v>Greenfield</v>
          </cell>
          <cell r="I2462">
            <v>12</v>
          </cell>
          <cell r="J2462" t="str">
            <v>Not available</v>
          </cell>
          <cell r="K2462">
            <v>23.557580000000002</v>
          </cell>
          <cell r="L2462">
            <v>58.582130999999997</v>
          </cell>
          <cell r="M2462" t="str">
            <v>MUSCAT</v>
          </cell>
          <cell r="N2462" t="str">
            <v>GREATER MUTTRAH</v>
          </cell>
          <cell r="O2462" t="str">
            <v>Wadi Kabir</v>
          </cell>
        </row>
        <row r="2463">
          <cell r="D2463" t="str">
            <v>M1340</v>
          </cell>
          <cell r="E2463" t="str">
            <v>OMMA1764</v>
          </cell>
          <cell r="F2463" t="str">
            <v>No</v>
          </cell>
          <cell r="G2463" t="str">
            <v>Wadi kabir TX</v>
          </cell>
          <cell r="H2463" t="str">
            <v>Greenfield</v>
          </cell>
          <cell r="I2463">
            <v>21</v>
          </cell>
          <cell r="J2463" t="str">
            <v>Not available</v>
          </cell>
          <cell r="K2463">
            <v>23.559629000000001</v>
          </cell>
          <cell r="L2463">
            <v>58.578263999999997</v>
          </cell>
          <cell r="M2463" t="str">
            <v>MUSCAT</v>
          </cell>
          <cell r="N2463" t="str">
            <v>GREATER MUTTRAH</v>
          </cell>
          <cell r="O2463" t="str">
            <v>Wadi Kabir</v>
          </cell>
        </row>
        <row r="2464">
          <cell r="D2464" t="str">
            <v>W0500</v>
          </cell>
          <cell r="E2464" t="str">
            <v>OMWU0310</v>
          </cell>
          <cell r="F2464" t="str">
            <v>No</v>
          </cell>
          <cell r="G2464" t="str">
            <v>SAHMA ACTIVE REPEATER</v>
          </cell>
          <cell r="H2464" t="str">
            <v>Greenfield</v>
          </cell>
          <cell r="I2464">
            <v>60</v>
          </cell>
          <cell r="J2464" t="str">
            <v>Not available</v>
          </cell>
          <cell r="K2464">
            <v>20.498008339999998</v>
          </cell>
          <cell r="L2464">
            <v>55.675958340000001</v>
          </cell>
          <cell r="M2464" t="str">
            <v>WUSTA</v>
          </cell>
          <cell r="N2464" t="str">
            <v>HAYMA</v>
          </cell>
          <cell r="O2464" t="str">
            <v>Sahma</v>
          </cell>
        </row>
        <row r="2465">
          <cell r="D2465" t="str">
            <v>H0697</v>
          </cell>
          <cell r="E2465" t="str">
            <v>OMZA2971</v>
          </cell>
          <cell r="F2465" t="str">
            <v>No</v>
          </cell>
          <cell r="G2465" t="str">
            <v xml:space="preserve">Rabba PDO </v>
          </cell>
          <cell r="H2465" t="str">
            <v>Greenfield</v>
          </cell>
          <cell r="I2465">
            <v>20</v>
          </cell>
          <cell r="J2465" t="str">
            <v>Outdoor</v>
          </cell>
          <cell r="K2465">
            <v>21.794969999999999</v>
          </cell>
          <cell r="L2465">
            <v>56.658479999999997</v>
          </cell>
          <cell r="M2465" t="str">
            <v>AD DHAHIRAH</v>
          </cell>
          <cell r="N2465" t="str">
            <v>IBRI</v>
          </cell>
          <cell r="O2465" t="str">
            <v>Fahud</v>
          </cell>
        </row>
        <row r="2466">
          <cell r="D2466" t="str">
            <v>D0911</v>
          </cell>
          <cell r="E2466" t="str">
            <v>OMJA3010</v>
          </cell>
          <cell r="F2466" t="str">
            <v>No</v>
          </cell>
          <cell r="G2466" t="str">
            <v>Red Meat Factory</v>
          </cell>
          <cell r="H2466" t="str">
            <v>Greenfield</v>
          </cell>
          <cell r="I2466">
            <v>30</v>
          </cell>
          <cell r="J2466" t="str">
            <v>Outdoor</v>
          </cell>
          <cell r="K2466">
            <v>17.74062</v>
          </cell>
          <cell r="L2466">
            <v>53.955069999999999</v>
          </cell>
          <cell r="M2466" t="str">
            <v>DHOFAR</v>
          </cell>
          <cell r="N2466" t="str">
            <v>THUMRAYT</v>
          </cell>
          <cell r="O2466" t="str">
            <v>Thumrait</v>
          </cell>
        </row>
        <row r="2467">
          <cell r="D2467" t="str">
            <v>M1713</v>
          </cell>
          <cell r="E2467" t="str">
            <v>OMMA2974</v>
          </cell>
          <cell r="F2467" t="str">
            <v>No</v>
          </cell>
          <cell r="G2467" t="str">
            <v>Misfah</v>
          </cell>
          <cell r="H2467" t="str">
            <v>Rooftop</v>
          </cell>
          <cell r="I2467">
            <v>6</v>
          </cell>
          <cell r="J2467" t="str">
            <v>Indoor</v>
          </cell>
          <cell r="K2467">
            <v>23.484999999999999</v>
          </cell>
          <cell r="L2467">
            <v>58.243333</v>
          </cell>
          <cell r="M2467" t="str">
            <v>MUSCAT</v>
          </cell>
          <cell r="N2467" t="str">
            <v>BOUSHER</v>
          </cell>
          <cell r="O2467" t="str">
            <v>Misfah</v>
          </cell>
        </row>
        <row r="2468">
          <cell r="D2468" t="str">
            <v>M2207</v>
          </cell>
          <cell r="E2468" t="str">
            <v>OMMA2912</v>
          </cell>
          <cell r="F2468" t="str">
            <v>No</v>
          </cell>
          <cell r="G2468" t="str">
            <v>The Pearl Muscat</v>
          </cell>
          <cell r="H2468" t="str">
            <v>Rooftop</v>
          </cell>
          <cell r="I2468">
            <v>6</v>
          </cell>
          <cell r="J2468" t="str">
            <v>Outdoor</v>
          </cell>
          <cell r="K2468">
            <v>23.576699999999999</v>
          </cell>
          <cell r="L2468">
            <v>58.298662999999998</v>
          </cell>
          <cell r="M2468" t="str">
            <v>MUSCAT</v>
          </cell>
          <cell r="N2468" t="str">
            <v>AL SEEB</v>
          </cell>
          <cell r="O2468" t="str">
            <v>Airport Heights</v>
          </cell>
        </row>
        <row r="2469">
          <cell r="D2469" t="str">
            <v>D0625</v>
          </cell>
          <cell r="E2469" t="str">
            <v>OMJA2979</v>
          </cell>
          <cell r="F2469" t="str">
            <v>No</v>
          </cell>
          <cell r="G2469" t="str">
            <v xml:space="preserve">Al Baleed Anantara rooftop </v>
          </cell>
          <cell r="H2469" t="str">
            <v>Rooftop</v>
          </cell>
          <cell r="I2469">
            <v>6</v>
          </cell>
          <cell r="J2469" t="str">
            <v>Indoor</v>
          </cell>
          <cell r="K2469">
            <v>17.007618000000001</v>
          </cell>
          <cell r="L2469">
            <v>54.143551000000002</v>
          </cell>
          <cell r="M2469" t="str">
            <v>DHOFAR</v>
          </cell>
          <cell r="N2469" t="str">
            <v>SALALAH</v>
          </cell>
          <cell r="O2469" t="str">
            <v>Salalah</v>
          </cell>
        </row>
        <row r="2470">
          <cell r="D2470" t="str">
            <v>M1075</v>
          </cell>
          <cell r="E2470" t="str">
            <v>OMMA2947</v>
          </cell>
          <cell r="F2470" t="str">
            <v>No</v>
          </cell>
          <cell r="G2470" t="str">
            <v>Caledonian_College_IBS_3G</v>
          </cell>
          <cell r="H2470" t="str">
            <v>Rooftop</v>
          </cell>
          <cell r="I2470">
            <v>6</v>
          </cell>
          <cell r="J2470" t="str">
            <v>Indoor</v>
          </cell>
          <cell r="K2470">
            <v>23.575406000000001</v>
          </cell>
          <cell r="L2470">
            <v>58.303607999999997</v>
          </cell>
          <cell r="M2470" t="str">
            <v>MUSCAT</v>
          </cell>
          <cell r="N2470" t="str">
            <v>AL SEEB</v>
          </cell>
          <cell r="O2470" t="str">
            <v>Muscat Hills</v>
          </cell>
        </row>
        <row r="2471">
          <cell r="D2471" t="str">
            <v>D1050</v>
          </cell>
          <cell r="E2471" t="str">
            <v>OMJA2975</v>
          </cell>
          <cell r="F2471" t="str">
            <v>No</v>
          </cell>
          <cell r="G2471" t="str">
            <v>SAADAH Outlet</v>
          </cell>
          <cell r="H2471" t="str">
            <v>Rooftop</v>
          </cell>
          <cell r="I2471">
            <v>6</v>
          </cell>
          <cell r="J2471" t="str">
            <v>Indoor</v>
          </cell>
          <cell r="K2471">
            <v>17.052379999999999</v>
          </cell>
          <cell r="L2471">
            <v>54.15504</v>
          </cell>
          <cell r="M2471" t="str">
            <v>DHOFAR</v>
          </cell>
          <cell r="N2471" t="str">
            <v>SALALAH</v>
          </cell>
          <cell r="O2471" t="str">
            <v>SAADAH</v>
          </cell>
        </row>
        <row r="2472">
          <cell r="D2472" t="str">
            <v>K0149</v>
          </cell>
          <cell r="E2472" t="str">
            <v>OMDA2903</v>
          </cell>
          <cell r="F2472" t="str">
            <v>No</v>
          </cell>
          <cell r="G2472" t="str">
            <v>NIZWA_GRAND_MALL</v>
          </cell>
          <cell r="H2472" t="str">
            <v>Rooftop</v>
          </cell>
          <cell r="I2472">
            <v>5</v>
          </cell>
          <cell r="J2472" t="str">
            <v>Indoor</v>
          </cell>
          <cell r="K2472">
            <v>22.871475</v>
          </cell>
          <cell r="L2472">
            <v>57.537755560000001</v>
          </cell>
          <cell r="M2472" t="str">
            <v>DAKHLIYAH</v>
          </cell>
          <cell r="N2472" t="str">
            <v>NIZWA</v>
          </cell>
          <cell r="O2472" t="str">
            <v>Nizwa</v>
          </cell>
        </row>
        <row r="2473">
          <cell r="D2473" t="str">
            <v>M0105</v>
          </cell>
          <cell r="E2473" t="str">
            <v>OMMA2904</v>
          </cell>
          <cell r="F2473" t="str">
            <v>No</v>
          </cell>
          <cell r="G2473" t="str">
            <v>MAZOON_COLLEGE_HOSTEL_3G</v>
          </cell>
          <cell r="H2473" t="str">
            <v>Rooftop</v>
          </cell>
          <cell r="I2473">
            <v>6</v>
          </cell>
          <cell r="J2473" t="str">
            <v>Indoor</v>
          </cell>
          <cell r="K2473">
            <v>23.571570999999999</v>
          </cell>
          <cell r="L2473">
            <v>58.285279000000003</v>
          </cell>
          <cell r="M2473" t="str">
            <v>MUSCAT</v>
          </cell>
          <cell r="N2473" t="str">
            <v>AL SEEB</v>
          </cell>
          <cell r="O2473" t="str">
            <v>Airport Heights</v>
          </cell>
        </row>
        <row r="2474">
          <cell r="D2474" t="str">
            <v>W0541</v>
          </cell>
          <cell r="E2474" t="str">
            <v>OMWU2948</v>
          </cell>
          <cell r="F2474" t="str">
            <v>No</v>
          </cell>
          <cell r="G2474" t="str">
            <v>Duqm Port</v>
          </cell>
          <cell r="H2474" t="str">
            <v>Rooftop</v>
          </cell>
          <cell r="I2474">
            <v>6</v>
          </cell>
          <cell r="J2474" t="str">
            <v>Indoor</v>
          </cell>
          <cell r="K2474">
            <v>19.673400000000001</v>
          </cell>
          <cell r="L2474">
            <v>57.727899999999998</v>
          </cell>
          <cell r="M2474" t="str">
            <v>WUSTA</v>
          </cell>
          <cell r="N2474" t="str">
            <v>DUQM</v>
          </cell>
          <cell r="O2474" t="str">
            <v>Duqum</v>
          </cell>
        </row>
        <row r="2475">
          <cell r="D2475" t="str">
            <v>K0662</v>
          </cell>
          <cell r="E2475" t="str">
            <v>OMDA2995</v>
          </cell>
          <cell r="F2475" t="str">
            <v>No</v>
          </cell>
          <cell r="G2475" t="str">
            <v>NIZWA_HOSPITAL</v>
          </cell>
          <cell r="H2475" t="str">
            <v>Rooftop</v>
          </cell>
          <cell r="I2475">
            <v>5</v>
          </cell>
          <cell r="J2475" t="str">
            <v>Indoor</v>
          </cell>
          <cell r="K2475">
            <v>22.855532</v>
          </cell>
          <cell r="L2475">
            <v>57.521192999999997</v>
          </cell>
          <cell r="M2475" t="str">
            <v>DAKHLIYAH</v>
          </cell>
          <cell r="N2475" t="str">
            <v>NIZWA</v>
          </cell>
          <cell r="O2475" t="str">
            <v>Nizwa</v>
          </cell>
        </row>
        <row r="2476">
          <cell r="D2476" t="str">
            <v>H0702</v>
          </cell>
          <cell r="E2476" t="str">
            <v>OMZA2902</v>
          </cell>
          <cell r="F2476" t="str">
            <v>No</v>
          </cell>
          <cell r="G2476" t="str">
            <v>Wadi_Al_Hareem_3G</v>
          </cell>
          <cell r="H2476" t="str">
            <v>Greenfield</v>
          </cell>
          <cell r="I2476">
            <v>40</v>
          </cell>
          <cell r="J2476" t="str">
            <v>Outdoor</v>
          </cell>
          <cell r="K2476">
            <v>23.844380999999998</v>
          </cell>
          <cell r="L2476">
            <v>56.382401000000002</v>
          </cell>
          <cell r="M2476" t="str">
            <v>AD DHAHIRAH</v>
          </cell>
          <cell r="N2476" t="str">
            <v>YANQUL</v>
          </cell>
          <cell r="O2476" t="str">
            <v>IBRI</v>
          </cell>
        </row>
        <row r="2477">
          <cell r="D2477" t="str">
            <v>H0598</v>
          </cell>
          <cell r="E2477" t="str">
            <v>OMZA2926</v>
          </cell>
          <cell r="F2477" t="str">
            <v>No</v>
          </cell>
          <cell r="G2477" t="str">
            <v>Zubra_Village</v>
          </cell>
          <cell r="H2477" t="str">
            <v>Greenfield</v>
          </cell>
          <cell r="I2477">
            <v>20</v>
          </cell>
          <cell r="J2477" t="str">
            <v>Indoor</v>
          </cell>
          <cell r="K2477">
            <v>22.603864999999999</v>
          </cell>
          <cell r="L2477">
            <v>56.716340000000002</v>
          </cell>
          <cell r="M2477" t="str">
            <v>AD DHAHIRAH</v>
          </cell>
          <cell r="N2477" t="str">
            <v>IBRI</v>
          </cell>
          <cell r="O2477" t="str">
            <v>Ibri</v>
          </cell>
        </row>
        <row r="2478">
          <cell r="D2478" t="str">
            <v>S0449</v>
          </cell>
          <cell r="E2478" t="str">
            <v>OMSS2946</v>
          </cell>
          <cell r="F2478" t="str">
            <v>No</v>
          </cell>
          <cell r="G2478" t="str">
            <v>MUHAYNIYAH_USO</v>
          </cell>
          <cell r="H2478" t="str">
            <v>Greenfield</v>
          </cell>
          <cell r="I2478">
            <v>30</v>
          </cell>
          <cell r="J2478" t="str">
            <v>Outdoor</v>
          </cell>
          <cell r="K2478">
            <v>22.343046999999999</v>
          </cell>
          <cell r="L2478">
            <v>59.715100999999997</v>
          </cell>
          <cell r="M2478" t="str">
            <v>ASH SHARQIYAH SOUTH</v>
          </cell>
          <cell r="N2478" t="str">
            <v>JAALAN BANI BU HASAN</v>
          </cell>
          <cell r="O2478" t="str">
            <v>Sur</v>
          </cell>
        </row>
        <row r="2479">
          <cell r="D2479" t="str">
            <v>T0558</v>
          </cell>
          <cell r="E2479" t="str">
            <v>OMBS2960</v>
          </cell>
          <cell r="F2479" t="str">
            <v>No</v>
          </cell>
          <cell r="G2479" t="str">
            <v>Wadi Bu Dhahabah</v>
          </cell>
          <cell r="H2479" t="str">
            <v>Greenfield</v>
          </cell>
          <cell r="I2479">
            <v>30</v>
          </cell>
          <cell r="J2479" t="str">
            <v>Outdoor</v>
          </cell>
          <cell r="K2479">
            <v>23.463631400000001</v>
          </cell>
          <cell r="L2479">
            <v>57.742560500000003</v>
          </cell>
          <cell r="M2479" t="str">
            <v>AL BATINAH SOUTH</v>
          </cell>
          <cell r="N2479" t="str">
            <v>NAKHAL</v>
          </cell>
          <cell r="O2479" t="str">
            <v>Afy</v>
          </cell>
        </row>
        <row r="2480">
          <cell r="D2480" t="str">
            <v>M1197</v>
          </cell>
          <cell r="E2480" t="str">
            <v>OMMA2927</v>
          </cell>
          <cell r="F2480" t="str">
            <v>No</v>
          </cell>
          <cell r="G2480" t="str">
            <v>Wave_S4</v>
          </cell>
          <cell r="H2480" t="str">
            <v>Rooftop</v>
          </cell>
          <cell r="I2480">
            <v>3</v>
          </cell>
          <cell r="J2480" t="str">
            <v>Outdoor</v>
          </cell>
          <cell r="K2480">
            <v>23.629799999999999</v>
          </cell>
          <cell r="L2480">
            <v>58.268720000000002</v>
          </cell>
          <cell r="M2480" t="str">
            <v>MUSCAT</v>
          </cell>
          <cell r="N2480" t="str">
            <v>AL SEEB</v>
          </cell>
          <cell r="O2480" t="str">
            <v>Wave</v>
          </cell>
        </row>
        <row r="2481">
          <cell r="D2481" t="str">
            <v>H0672</v>
          </cell>
          <cell r="E2481" t="str">
            <v>OMZA2928</v>
          </cell>
          <cell r="F2481" t="str">
            <v>No</v>
          </cell>
          <cell r="G2481" t="str">
            <v>IRAQI NW</v>
          </cell>
          <cell r="H2481" t="str">
            <v>Rooftop</v>
          </cell>
          <cell r="I2481">
            <v>6</v>
          </cell>
          <cell r="J2481" t="str">
            <v>Indoor</v>
          </cell>
          <cell r="K2481">
            <v>23.278376999999999</v>
          </cell>
          <cell r="L2481">
            <v>56.548917000000003</v>
          </cell>
          <cell r="M2481" t="str">
            <v>AD DHAHIRAH</v>
          </cell>
          <cell r="N2481" t="str">
            <v>IBRI</v>
          </cell>
          <cell r="O2481" t="str">
            <v>Ibri</v>
          </cell>
        </row>
        <row r="2482">
          <cell r="D2482" t="str">
            <v>H0635</v>
          </cell>
          <cell r="E2482" t="str">
            <v>OMZA3012</v>
          </cell>
          <cell r="F2482" t="str">
            <v>No</v>
          </cell>
          <cell r="G2482" t="str">
            <v>MAJZI2</v>
          </cell>
          <cell r="H2482" t="str">
            <v>Rooftop</v>
          </cell>
          <cell r="I2482">
            <v>6</v>
          </cell>
          <cell r="J2482" t="str">
            <v>Indoor</v>
          </cell>
          <cell r="K2482">
            <v>23.541353999999998</v>
          </cell>
          <cell r="L2482">
            <v>56.695208000000001</v>
          </cell>
          <cell r="M2482" t="str">
            <v>AD DHAHIRAH</v>
          </cell>
          <cell r="N2482" t="str">
            <v>IBRI</v>
          </cell>
          <cell r="O2482" t="str">
            <v>Ibri</v>
          </cell>
        </row>
        <row r="2483">
          <cell r="D2483" t="str">
            <v>H0675</v>
          </cell>
          <cell r="E2483" t="str">
            <v>OMZA2976</v>
          </cell>
          <cell r="F2483" t="str">
            <v>No</v>
          </cell>
          <cell r="G2483" t="str">
            <v>YANQUL GSM</v>
          </cell>
          <cell r="H2483" t="str">
            <v>Rooftop</v>
          </cell>
          <cell r="I2483">
            <v>6</v>
          </cell>
          <cell r="J2483" t="str">
            <v>Indoor</v>
          </cell>
          <cell r="K2483">
            <v>23.591367000000002</v>
          </cell>
          <cell r="L2483">
            <v>56.549993999999998</v>
          </cell>
          <cell r="M2483" t="str">
            <v>AD DHAHIRAH</v>
          </cell>
          <cell r="N2483" t="str">
            <v>YANQUL</v>
          </cell>
          <cell r="O2483" t="str">
            <v>Yanqul</v>
          </cell>
        </row>
        <row r="2484">
          <cell r="D2484" t="str">
            <v>H0676</v>
          </cell>
          <cell r="E2484" t="str">
            <v>OMZA2929</v>
          </cell>
          <cell r="F2484" t="str">
            <v>No</v>
          </cell>
          <cell r="G2484" t="str">
            <v>BARAKH</v>
          </cell>
          <cell r="H2484" t="str">
            <v>Greenfield</v>
          </cell>
          <cell r="I2484">
            <v>30</v>
          </cell>
          <cell r="J2484" t="str">
            <v>Indoor</v>
          </cell>
          <cell r="K2484">
            <v>23.018844999999999</v>
          </cell>
          <cell r="L2484">
            <v>55.699323</v>
          </cell>
          <cell r="M2484" t="str">
            <v>AD DHAHIRAH</v>
          </cell>
          <cell r="N2484" t="str">
            <v>IBRI</v>
          </cell>
          <cell r="O2484" t="str">
            <v>Ibri</v>
          </cell>
        </row>
        <row r="2485">
          <cell r="D2485" t="str">
            <v>K0145</v>
          </cell>
          <cell r="E2485" t="str">
            <v>OMDA2930</v>
          </cell>
          <cell r="F2485" t="str">
            <v>No</v>
          </cell>
          <cell r="G2485" t="str">
            <v>447113_NIZWA_INDUSTRIAL</v>
          </cell>
          <cell r="H2485" t="str">
            <v>Greenfield</v>
          </cell>
          <cell r="I2485">
            <v>40</v>
          </cell>
          <cell r="J2485" t="str">
            <v>Indoor</v>
          </cell>
          <cell r="K2485">
            <v>22.843252</v>
          </cell>
          <cell r="L2485">
            <v>57.487910999999997</v>
          </cell>
          <cell r="M2485" t="str">
            <v>DAKHLIYAH</v>
          </cell>
          <cell r="N2485" t="str">
            <v>NIZWA</v>
          </cell>
          <cell r="O2485" t="str">
            <v>Nizwa</v>
          </cell>
        </row>
        <row r="2486">
          <cell r="D2486" t="str">
            <v>K0109</v>
          </cell>
          <cell r="E2486" t="str">
            <v>OMDA2977</v>
          </cell>
          <cell r="F2486" t="str">
            <v>No</v>
          </cell>
          <cell r="G2486" t="str">
            <v>445113_SAIH_AL_AHMAR MT</v>
          </cell>
          <cell r="H2486" t="str">
            <v>Greenfield</v>
          </cell>
          <cell r="I2486">
            <v>30</v>
          </cell>
          <cell r="J2486" t="str">
            <v>Indoor</v>
          </cell>
          <cell r="K2486">
            <v>23.455342000000002</v>
          </cell>
          <cell r="L2486">
            <v>58.164417999999998</v>
          </cell>
          <cell r="M2486" t="str">
            <v>DAKHLIYAH</v>
          </cell>
          <cell r="N2486" t="str">
            <v>BIDBID</v>
          </cell>
          <cell r="O2486" t="str">
            <v>Bidbid</v>
          </cell>
        </row>
        <row r="2487">
          <cell r="D2487" t="str">
            <v>W0011</v>
          </cell>
          <cell r="E2487" t="str">
            <v>OMWU2961</v>
          </cell>
          <cell r="F2487" t="str">
            <v>No</v>
          </cell>
          <cell r="G2487" t="str">
            <v>DUQUM_AIRPORT</v>
          </cell>
          <cell r="H2487" t="str">
            <v>Greenfield</v>
          </cell>
          <cell r="I2487">
            <v>30</v>
          </cell>
          <cell r="J2487" t="str">
            <v>Indoor</v>
          </cell>
          <cell r="K2487">
            <v>19.503299999999999</v>
          </cell>
          <cell r="L2487">
            <v>57.630200000000002</v>
          </cell>
          <cell r="M2487" t="str">
            <v>WUSTA</v>
          </cell>
          <cell r="N2487" t="str">
            <v>DUQM</v>
          </cell>
          <cell r="O2487" t="str">
            <v>Duqum</v>
          </cell>
        </row>
        <row r="2488">
          <cell r="D2488" t="str">
            <v>M0297</v>
          </cell>
          <cell r="E2488" t="str">
            <v>OMMA3013</v>
          </cell>
          <cell r="F2488" t="str">
            <v>No</v>
          </cell>
          <cell r="G2488" t="str">
            <v>WAD_BAHAYIS_2_3G</v>
          </cell>
          <cell r="H2488" t="str">
            <v>Greenfield</v>
          </cell>
          <cell r="I2488">
            <v>30</v>
          </cell>
          <cell r="J2488" t="str">
            <v>Indoor</v>
          </cell>
          <cell r="K2488">
            <v>23.66808</v>
          </cell>
          <cell r="L2488">
            <v>58.190620000000003</v>
          </cell>
          <cell r="M2488" t="str">
            <v>MUSCAT</v>
          </cell>
          <cell r="N2488" t="str">
            <v>AL SEEB</v>
          </cell>
          <cell r="O2488" t="str">
            <v>Seeb</v>
          </cell>
        </row>
        <row r="2489">
          <cell r="D2489" t="str">
            <v>D1016</v>
          </cell>
          <cell r="E2489" t="str">
            <v>OMJA2914</v>
          </cell>
          <cell r="F2489" t="str">
            <v>No</v>
          </cell>
          <cell r="G2489" t="str">
            <v>Mirbat5</v>
          </cell>
          <cell r="H2489" t="str">
            <v>Greenfield</v>
          </cell>
          <cell r="I2489">
            <v>25</v>
          </cell>
          <cell r="J2489" t="str">
            <v>Indoor</v>
          </cell>
          <cell r="K2489">
            <v>16.991038</v>
          </cell>
          <cell r="L2489">
            <v>54.717046000000003</v>
          </cell>
          <cell r="M2489" t="str">
            <v>DHOFAR</v>
          </cell>
          <cell r="N2489" t="str">
            <v>MIRBAT</v>
          </cell>
          <cell r="O2489" t="str">
            <v>Mirbat</v>
          </cell>
        </row>
        <row r="2490">
          <cell r="D2490" t="str">
            <v>K0854</v>
          </cell>
          <cell r="E2490" t="str">
            <v>OMDA2978</v>
          </cell>
          <cell r="F2490" t="str">
            <v>No</v>
          </cell>
          <cell r="G2490" t="str">
            <v>AL_BASHAIER</v>
          </cell>
          <cell r="H2490" t="str">
            <v>Rooftop</v>
          </cell>
          <cell r="I2490">
            <v>6</v>
          </cell>
          <cell r="J2490" t="str">
            <v>Outdoor</v>
          </cell>
          <cell r="K2490">
            <v>22.521409999999999</v>
          </cell>
          <cell r="L2490">
            <v>57.605289999999997</v>
          </cell>
          <cell r="M2490" t="str">
            <v>DAKHLIYAH</v>
          </cell>
          <cell r="N2490" t="str">
            <v>ADAM</v>
          </cell>
          <cell r="O2490" t="str">
            <v>Bashyar</v>
          </cell>
        </row>
        <row r="2491">
          <cell r="D2491" t="str">
            <v>M2212</v>
          </cell>
          <cell r="E2491" t="str">
            <v>OMMA2931</v>
          </cell>
          <cell r="F2491" t="str">
            <v>No</v>
          </cell>
          <cell r="G2491" t="str">
            <v>Marina Western Temporary</v>
          </cell>
          <cell r="H2491" t="str">
            <v>Greenfield</v>
          </cell>
          <cell r="I2491">
            <v>20</v>
          </cell>
          <cell r="J2491" t="str">
            <v>Outdoor</v>
          </cell>
          <cell r="K2491">
            <v>23.632812000000001</v>
          </cell>
          <cell r="L2491">
            <v>58.265737999999999</v>
          </cell>
          <cell r="M2491" t="str">
            <v>MUSCAT</v>
          </cell>
          <cell r="N2491" t="str">
            <v>AL SEEB</v>
          </cell>
          <cell r="O2491" t="str">
            <v>Wave</v>
          </cell>
        </row>
        <row r="2492">
          <cell r="D2492" t="str">
            <v>M2311</v>
          </cell>
          <cell r="E2492" t="str">
            <v>OMMA2980</v>
          </cell>
          <cell r="F2492" t="str">
            <v>No</v>
          </cell>
          <cell r="G2492" t="str">
            <v>Strabag Amerat from Batinah Express Way1</v>
          </cell>
          <cell r="H2492" t="str">
            <v>Greenfield</v>
          </cell>
          <cell r="I2492">
            <v>25</v>
          </cell>
          <cell r="J2492" t="str">
            <v>Outdoor</v>
          </cell>
          <cell r="K2492" t="str">
            <v>23.441994</v>
          </cell>
          <cell r="L2492" t="str">
            <v>58.496444</v>
          </cell>
          <cell r="M2492" t="str">
            <v>MUSCAT</v>
          </cell>
          <cell r="N2492" t="str">
            <v>AL AMRAT</v>
          </cell>
          <cell r="O2492" t="str">
            <v>Al Amerat</v>
          </cell>
        </row>
        <row r="2493">
          <cell r="D2493" t="str">
            <v>W0659</v>
          </cell>
          <cell r="E2493" t="str">
            <v>OMDA2915</v>
          </cell>
          <cell r="F2493" t="str">
            <v>No</v>
          </cell>
          <cell r="G2493" t="str">
            <v>CEMS Shell</v>
          </cell>
          <cell r="H2493" t="str">
            <v>Greenfield</v>
          </cell>
          <cell r="I2493">
            <v>40</v>
          </cell>
          <cell r="J2493" t="str">
            <v>Outdoor</v>
          </cell>
          <cell r="K2493">
            <v>21.342372300000001</v>
          </cell>
          <cell r="L2493">
            <v>56.419119600000002</v>
          </cell>
          <cell r="M2493" t="str">
            <v>WUSTA</v>
          </cell>
          <cell r="N2493" t="str">
            <v>HAYMA</v>
          </cell>
          <cell r="O2493" t="str">
            <v>Mabrouk</v>
          </cell>
        </row>
        <row r="2494">
          <cell r="D2494" t="str">
            <v>K0873</v>
          </cell>
          <cell r="E2494" t="str">
            <v>OMDA2932</v>
          </cell>
          <cell r="F2494" t="str">
            <v>No</v>
          </cell>
          <cell r="G2494" t="str">
            <v>SHELL-MABROUK-CAMP</v>
          </cell>
          <cell r="H2494" t="str">
            <v>Greenfield</v>
          </cell>
          <cell r="I2494">
            <v>20</v>
          </cell>
          <cell r="J2494" t="str">
            <v>Indoor</v>
          </cell>
          <cell r="K2494">
            <v>21.255099999999999</v>
          </cell>
          <cell r="L2494">
            <v>56.286200000000001</v>
          </cell>
          <cell r="M2494" t="str">
            <v>DAKHLIYAH</v>
          </cell>
          <cell r="N2494" t="str">
            <v>ADAM</v>
          </cell>
          <cell r="O2494" t="str">
            <v>Mabrouk</v>
          </cell>
        </row>
        <row r="2495">
          <cell r="D2495" t="str">
            <v>H0714</v>
          </cell>
          <cell r="E2495" t="str">
            <v>OMZA3015</v>
          </cell>
          <cell r="F2495" t="str">
            <v>No</v>
          </cell>
          <cell r="G2495" t="str">
            <v>Falaj Haran</v>
          </cell>
          <cell r="H2495" t="str">
            <v>Greenfield</v>
          </cell>
          <cell r="I2495">
            <v>30</v>
          </cell>
          <cell r="J2495" t="str">
            <v>Outdoor</v>
          </cell>
          <cell r="K2495">
            <v>22.704666</v>
          </cell>
          <cell r="L2495">
            <v>56.822349000000003</v>
          </cell>
          <cell r="M2495" t="str">
            <v>AD DHAHIRAH</v>
          </cell>
          <cell r="N2495" t="str">
            <v>IBRI</v>
          </cell>
          <cell r="O2495" t="str">
            <v>Ibri</v>
          </cell>
        </row>
        <row r="2496">
          <cell r="D2496" t="str">
            <v>K0852</v>
          </cell>
          <cell r="E2496" t="str">
            <v>OMDA2997</v>
          </cell>
          <cell r="F2496" t="str">
            <v>No</v>
          </cell>
          <cell r="G2496" t="str">
            <v>Khuwair</v>
          </cell>
          <cell r="H2496" t="str">
            <v>Greenfield</v>
          </cell>
          <cell r="I2496">
            <v>30</v>
          </cell>
          <cell r="J2496" t="str">
            <v>Outdoor</v>
          </cell>
          <cell r="K2496" t="str">
            <v>22.49011</v>
          </cell>
          <cell r="L2496" t="str">
            <v>56.94121</v>
          </cell>
          <cell r="M2496" t="str">
            <v>DAKHLIYAH</v>
          </cell>
          <cell r="N2496" t="str">
            <v>BAHLA</v>
          </cell>
          <cell r="O2496" t="str">
            <v>BAHLA</v>
          </cell>
        </row>
        <row r="2497">
          <cell r="D2497" t="str">
            <v>K0834</v>
          </cell>
          <cell r="E2497" t="str">
            <v>OMDA3016</v>
          </cell>
          <cell r="F2497" t="str">
            <v>No</v>
          </cell>
          <cell r="G2497" t="str">
            <v>Boori</v>
          </cell>
          <cell r="H2497" t="str">
            <v>Greenfield</v>
          </cell>
          <cell r="I2497">
            <v>30</v>
          </cell>
          <cell r="J2497" t="str">
            <v>Outdoor</v>
          </cell>
          <cell r="K2497">
            <v>23.164574630000001</v>
          </cell>
          <cell r="L2497">
            <v>57.922891579999998</v>
          </cell>
          <cell r="M2497" t="str">
            <v>DAKHLIYAH</v>
          </cell>
          <cell r="N2497" t="str">
            <v>SAMAIL</v>
          </cell>
          <cell r="O2497" t="str">
            <v>Sayja</v>
          </cell>
        </row>
        <row r="2498">
          <cell r="D2498" t="str">
            <v>M0011</v>
          </cell>
          <cell r="E2498" t="str">
            <v>OMMA2983</v>
          </cell>
          <cell r="F2498" t="str">
            <v>Yes</v>
          </cell>
          <cell r="G2498" t="str">
            <v>WCS</v>
          </cell>
          <cell r="H2498" t="str">
            <v>Greenfield</v>
          </cell>
          <cell r="I2498">
            <v>70</v>
          </cell>
          <cell r="J2498" t="str">
            <v>Indoor</v>
          </cell>
          <cell r="K2498">
            <v>23.61308</v>
          </cell>
          <cell r="L2498">
            <v>58.503765000000001</v>
          </cell>
          <cell r="M2498" t="str">
            <v>MUSCAT</v>
          </cell>
          <cell r="N2498" t="str">
            <v>BOUSHER</v>
          </cell>
          <cell r="O2498" t="str">
            <v>Wattaya</v>
          </cell>
        </row>
        <row r="2499">
          <cell r="D2499" t="str">
            <v>B0694</v>
          </cell>
          <cell r="E2499" t="str">
            <v>OMBN3053</v>
          </cell>
          <cell r="F2499" t="str">
            <v>No</v>
          </cell>
          <cell r="G2499" t="str">
            <v>Liwa5_3G</v>
          </cell>
          <cell r="H2499" t="str">
            <v>Greenfield</v>
          </cell>
          <cell r="I2499">
            <v>25</v>
          </cell>
          <cell r="J2499" t="str">
            <v>Indoor</v>
          </cell>
          <cell r="K2499">
            <v>24.53257</v>
          </cell>
          <cell r="L2499">
            <v>56.518079999999998</v>
          </cell>
          <cell r="M2499" t="str">
            <v>AL BATINAH NORTH</v>
          </cell>
          <cell r="N2499" t="str">
            <v>Liwa</v>
          </cell>
          <cell r="O2499" t="str">
            <v>Liwa</v>
          </cell>
        </row>
        <row r="2500">
          <cell r="D2500" t="str">
            <v>B0775</v>
          </cell>
          <cell r="E2500" t="str">
            <v>OMBN3051</v>
          </cell>
          <cell r="F2500" t="str">
            <v>No</v>
          </cell>
          <cell r="G2500" t="str">
            <v>RB0775-00-ATN910C</v>
          </cell>
          <cell r="H2500" t="str">
            <v>Greenfield</v>
          </cell>
          <cell r="I2500">
            <v>20</v>
          </cell>
          <cell r="J2500" t="str">
            <v>Indoor</v>
          </cell>
          <cell r="K2500">
            <v>24.073034</v>
          </cell>
          <cell r="L2500">
            <v>56.837350000000001</v>
          </cell>
          <cell r="M2500" t="str">
            <v>AL BATINAH NORTH</v>
          </cell>
          <cell r="N2500" t="str">
            <v>SAHAM</v>
          </cell>
          <cell r="O2500" t="str">
            <v>SAHAM</v>
          </cell>
        </row>
        <row r="2501">
          <cell r="D2501" t="str">
            <v>K0833</v>
          </cell>
          <cell r="E2501" t="str">
            <v>OMDA3029</v>
          </cell>
          <cell r="F2501" t="str">
            <v>No</v>
          </cell>
          <cell r="G2501" t="str">
            <v>MABROUK_2</v>
          </cell>
          <cell r="H2501" t="str">
            <v>Greenfield</v>
          </cell>
          <cell r="I2501">
            <v>20</v>
          </cell>
          <cell r="J2501" t="str">
            <v>Outdoor</v>
          </cell>
          <cell r="K2501">
            <v>21.316780000000001</v>
          </cell>
          <cell r="L2501">
            <v>56.420059999999999</v>
          </cell>
          <cell r="M2501" t="str">
            <v>DAKHLIYAH</v>
          </cell>
          <cell r="N2501" t="str">
            <v>ADAM</v>
          </cell>
          <cell r="O2501" t="str">
            <v>Mabrouk</v>
          </cell>
        </row>
        <row r="2502">
          <cell r="D2502" t="str">
            <v>K0855</v>
          </cell>
          <cell r="E2502" t="str">
            <v>OMDA3052</v>
          </cell>
          <cell r="F2502" t="str">
            <v>No</v>
          </cell>
          <cell r="G2502" t="str">
            <v>BK08550_DUSIT_HOTEL_JABAL_AKHDAR_2G</v>
          </cell>
          <cell r="H2502" t="str">
            <v>Rooftop</v>
          </cell>
          <cell r="I2502">
            <v>3.5</v>
          </cell>
          <cell r="J2502" t="str">
            <v>Indoor</v>
          </cell>
          <cell r="K2502">
            <v>23.088298999999999</v>
          </cell>
          <cell r="L2502">
            <v>57.685336999999997</v>
          </cell>
          <cell r="M2502" t="str">
            <v>DAKHLIYAH</v>
          </cell>
          <cell r="N2502" t="str">
            <v>NIZWA</v>
          </cell>
          <cell r="O2502" t="str">
            <v>Jabal Akhdar</v>
          </cell>
        </row>
        <row r="2503">
          <cell r="D2503" t="str">
            <v>U0473</v>
          </cell>
          <cell r="E2503" t="str">
            <v>OMDH3047</v>
          </cell>
          <cell r="F2503" t="str">
            <v>No</v>
          </cell>
          <cell r="G2503" t="str">
            <v>AL BURAYMI_NEW_2</v>
          </cell>
          <cell r="H2503" t="str">
            <v>Rooftop</v>
          </cell>
          <cell r="I2503">
            <v>6</v>
          </cell>
          <cell r="J2503" t="str">
            <v>Outdoor</v>
          </cell>
          <cell r="K2503">
            <v>24.228173000000002</v>
          </cell>
          <cell r="L2503">
            <v>55.808584000000003</v>
          </cell>
          <cell r="M2503" t="str">
            <v>BURAIMI</v>
          </cell>
          <cell r="N2503" t="str">
            <v>BURAIMI</v>
          </cell>
          <cell r="O2503" t="str">
            <v>BURAIMI</v>
          </cell>
        </row>
        <row r="2504">
          <cell r="D2504" t="str">
            <v>W0561</v>
          </cell>
          <cell r="E2504" t="str">
            <v>OMWU3030</v>
          </cell>
          <cell r="F2504" t="str">
            <v>No</v>
          </cell>
          <cell r="G2504" t="str">
            <v>DUQUM_CRUSHER</v>
          </cell>
          <cell r="H2504" t="str">
            <v>Greenfield</v>
          </cell>
          <cell r="I2504">
            <v>15</v>
          </cell>
          <cell r="J2504" t="str">
            <v>Outdoor</v>
          </cell>
          <cell r="K2504">
            <v>19.933617999999999</v>
          </cell>
          <cell r="L2504">
            <v>57.701673</v>
          </cell>
          <cell r="M2504" t="str">
            <v>WUSTA</v>
          </cell>
          <cell r="N2504" t="str">
            <v>DUQM</v>
          </cell>
          <cell r="O2504" t="str">
            <v>Duqum</v>
          </cell>
        </row>
        <row r="2505">
          <cell r="D2505" t="str">
            <v>D1122</v>
          </cell>
          <cell r="E2505" t="str">
            <v>OMJA3056</v>
          </cell>
          <cell r="F2505" t="str">
            <v>No</v>
          </cell>
          <cell r="G2505" t="str">
            <v>ASHQOOL_GRD</v>
          </cell>
          <cell r="H2505" t="str">
            <v>Greenfield</v>
          </cell>
          <cell r="I2505">
            <v>24.5</v>
          </cell>
          <cell r="J2505" t="str">
            <v>Indoor</v>
          </cell>
          <cell r="K2505">
            <v>16.824141999999998</v>
          </cell>
          <cell r="L2505">
            <v>53.433765000000001</v>
          </cell>
          <cell r="M2505" t="str">
            <v>DHOFAR</v>
          </cell>
          <cell r="N2505" t="str">
            <v>RAKHYUT</v>
          </cell>
          <cell r="O2505" t="str">
            <v>Shahbasaib</v>
          </cell>
        </row>
        <row r="2506">
          <cell r="D2506" t="str">
            <v>D1145</v>
          </cell>
          <cell r="E2506" t="str">
            <v>OMJA3031</v>
          </cell>
          <cell r="F2506" t="str">
            <v>No</v>
          </cell>
          <cell r="G2506" t="str">
            <v>SAHLNOOT_11</v>
          </cell>
          <cell r="H2506" t="str">
            <v>Rooftop</v>
          </cell>
          <cell r="I2506">
            <v>12.5</v>
          </cell>
          <cell r="J2506" t="str">
            <v>Indoor</v>
          </cell>
          <cell r="K2506">
            <v>17.072724999999998</v>
          </cell>
          <cell r="L2506">
            <v>54.202728</v>
          </cell>
          <cell r="M2506" t="str">
            <v>DHOFAR</v>
          </cell>
          <cell r="N2506" t="str">
            <v>SALALAH</v>
          </cell>
          <cell r="O2506" t="str">
            <v>Salalah</v>
          </cell>
        </row>
        <row r="2507">
          <cell r="D2507" t="str">
            <v>D1146</v>
          </cell>
          <cell r="E2507" t="str">
            <v>OMJA3048</v>
          </cell>
          <cell r="F2507" t="str">
            <v>No</v>
          </cell>
          <cell r="G2507" t="str">
            <v>SAHLNOOT_12</v>
          </cell>
          <cell r="H2507" t="str">
            <v>Rooftop</v>
          </cell>
          <cell r="I2507">
            <v>4</v>
          </cell>
          <cell r="J2507" t="str">
            <v>Indoor</v>
          </cell>
          <cell r="K2507">
            <v>17.078136000000001</v>
          </cell>
          <cell r="L2507">
            <v>54.186861</v>
          </cell>
          <cell r="M2507" t="str">
            <v>DHOFAR</v>
          </cell>
          <cell r="N2507" t="str">
            <v>SALALAH</v>
          </cell>
          <cell r="O2507" t="str">
            <v>Salalah</v>
          </cell>
        </row>
        <row r="2508">
          <cell r="D2508" t="str">
            <v>H0729</v>
          </cell>
          <cell r="E2508" t="str">
            <v>OMZA3032</v>
          </cell>
          <cell r="F2508" t="str">
            <v>No</v>
          </cell>
          <cell r="G2508" t="str">
            <v>OQ Camp_FHD</v>
          </cell>
          <cell r="H2508" t="str">
            <v>Rooftop</v>
          </cell>
          <cell r="I2508">
            <v>6</v>
          </cell>
          <cell r="J2508" t="str">
            <v>Outdoor</v>
          </cell>
          <cell r="K2508">
            <v>22.3126994</v>
          </cell>
          <cell r="L2508">
            <v>56.539259800000004</v>
          </cell>
          <cell r="M2508" t="str">
            <v>AD DHAHIRAH</v>
          </cell>
          <cell r="N2508" t="str">
            <v>Fahud</v>
          </cell>
          <cell r="O2508" t="str">
            <v>Fahud</v>
          </cell>
        </row>
        <row r="2509">
          <cell r="D2509" t="str">
            <v>M1361</v>
          </cell>
          <cell r="E2509" t="str">
            <v>OMMA3033</v>
          </cell>
          <cell r="F2509" t="str">
            <v>No</v>
          </cell>
          <cell r="G2509" t="str">
            <v>CWC-1</v>
          </cell>
          <cell r="H2509" t="str">
            <v>Greenfield</v>
          </cell>
          <cell r="I2509">
            <v>30</v>
          </cell>
          <cell r="J2509" t="str">
            <v>Outdoor</v>
          </cell>
          <cell r="K2509">
            <v>23.571000000000002</v>
          </cell>
          <cell r="L2509">
            <v>58.397300000000001</v>
          </cell>
          <cell r="M2509" t="str">
            <v>MUSCAT</v>
          </cell>
          <cell r="N2509" t="str">
            <v>AL AMRAT</v>
          </cell>
          <cell r="O2509" t="str">
            <v>Bawshar</v>
          </cell>
        </row>
        <row r="2510">
          <cell r="D2510" t="str">
            <v>W0482</v>
          </cell>
          <cell r="E2510" t="str">
            <v>OMWU3025</v>
          </cell>
          <cell r="F2510" t="str">
            <v>No</v>
          </cell>
          <cell r="G2510" t="str">
            <v>DUQUM_CROWN_PLAZA_BUILDING</v>
          </cell>
          <cell r="H2510" t="str">
            <v>Rooftop</v>
          </cell>
          <cell r="I2510">
            <v>6</v>
          </cell>
          <cell r="J2510" t="str">
            <v>Outdoor</v>
          </cell>
          <cell r="K2510">
            <v>19.569465999999998</v>
          </cell>
          <cell r="L2510">
            <v>57.701729999999998</v>
          </cell>
          <cell r="M2510" t="str">
            <v>WUSTA</v>
          </cell>
          <cell r="N2510" t="str">
            <v>DUQM</v>
          </cell>
          <cell r="O2510" t="str">
            <v>Duqum</v>
          </cell>
        </row>
        <row r="2511">
          <cell r="D2511" t="str">
            <v>W0658</v>
          </cell>
          <cell r="E2511" t="str">
            <v>OMWU3039</v>
          </cell>
          <cell r="F2511" t="str">
            <v>No</v>
          </cell>
          <cell r="G2511" t="str">
            <v>MBRW-3H1_B</v>
          </cell>
          <cell r="H2511" t="str">
            <v>Greenfield</v>
          </cell>
          <cell r="I2511">
            <v>40</v>
          </cell>
          <cell r="J2511" t="str">
            <v>Indoor</v>
          </cell>
          <cell r="K2511">
            <v>21.380410000000001</v>
          </cell>
          <cell r="L2511">
            <v>56.260730000000002</v>
          </cell>
          <cell r="M2511" t="str">
            <v>WUSTA</v>
          </cell>
          <cell r="N2511" t="str">
            <v>HAYMA</v>
          </cell>
          <cell r="O2511" t="str">
            <v>Mabrouk</v>
          </cell>
        </row>
        <row r="2512">
          <cell r="D2512" t="str">
            <v>M2328</v>
          </cell>
          <cell r="E2512" t="str">
            <v>OMMA3026</v>
          </cell>
          <cell r="F2512" t="str">
            <v>No</v>
          </cell>
          <cell r="G2512" t="str">
            <v xml:space="preserve">Galfar Engineering </v>
          </cell>
          <cell r="H2512" t="str">
            <v>Greenfield</v>
          </cell>
          <cell r="I2512">
            <v>24.5</v>
          </cell>
          <cell r="J2512" t="str">
            <v>Outdoor</v>
          </cell>
          <cell r="K2512">
            <v>23.470382000000001</v>
          </cell>
          <cell r="L2512">
            <v>58.187803000000002</v>
          </cell>
          <cell r="M2512" t="str">
            <v>MUSCAT</v>
          </cell>
          <cell r="N2512" t="str">
            <v>AL SEEB</v>
          </cell>
          <cell r="O2512" t="str">
            <v>JAFNEEN</v>
          </cell>
        </row>
        <row r="2513">
          <cell r="D2513" t="str">
            <v>T0427</v>
          </cell>
          <cell r="E2513" t="str">
            <v>OMBS3057</v>
          </cell>
          <cell r="F2513" t="str">
            <v>No</v>
          </cell>
          <cell r="G2513" t="str">
            <v>Khadr Comp Rustaq</v>
          </cell>
          <cell r="H2513" t="str">
            <v>Rooftop</v>
          </cell>
          <cell r="I2513">
            <v>6</v>
          </cell>
          <cell r="J2513" t="str">
            <v>Outdoor</v>
          </cell>
          <cell r="K2513">
            <v>23.364129999999999</v>
          </cell>
          <cell r="L2513">
            <v>57.307989999999997</v>
          </cell>
          <cell r="M2513" t="str">
            <v>AL BATINAH SOUTH</v>
          </cell>
          <cell r="N2513" t="str">
            <v>AR RUSTAQ</v>
          </cell>
          <cell r="O2513" t="str">
            <v>Rustaq</v>
          </cell>
        </row>
        <row r="2514">
          <cell r="D2514" t="str">
            <v>B0492</v>
          </cell>
          <cell r="E2514" t="str">
            <v>OMBN3023</v>
          </cell>
          <cell r="F2514" t="str">
            <v>No</v>
          </cell>
          <cell r="G2514" t="str">
            <v>HIBI_RPTR</v>
          </cell>
          <cell r="H2514" t="str">
            <v>Greenfield</v>
          </cell>
          <cell r="I2514">
            <v>30</v>
          </cell>
          <cell r="J2514" t="str">
            <v>Indoor</v>
          </cell>
          <cell r="K2514">
            <v>23.859653000000002</v>
          </cell>
          <cell r="L2514">
            <v>56.542701999999998</v>
          </cell>
          <cell r="M2514" t="str">
            <v>AL BATINAH NORTH</v>
          </cell>
          <cell r="N2514" t="str">
            <v>Yanqul</v>
          </cell>
          <cell r="O2514" t="str">
            <v>Al Khaddah</v>
          </cell>
        </row>
        <row r="2515">
          <cell r="D2515" t="str">
            <v>U0021</v>
          </cell>
          <cell r="E2515" t="str">
            <v>OMDH3049</v>
          </cell>
          <cell r="F2515" t="str">
            <v>No</v>
          </cell>
          <cell r="G2515" t="str">
            <v>KHADHRAH_EXCH</v>
          </cell>
          <cell r="H2515" t="str">
            <v>Greenfield</v>
          </cell>
          <cell r="I2515">
            <v>10</v>
          </cell>
          <cell r="J2515" t="str">
            <v>Outdoor</v>
          </cell>
          <cell r="K2515">
            <v>24.480369444444442</v>
          </cell>
          <cell r="L2515">
            <v>56.060772222222219</v>
          </cell>
          <cell r="M2515" t="str">
            <v>BURAIMI</v>
          </cell>
          <cell r="N2515" t="str">
            <v>Wadi Khadra</v>
          </cell>
          <cell r="O2515" t="str">
            <v>Wadi Khadra</v>
          </cell>
        </row>
        <row r="2516">
          <cell r="D2516" t="str">
            <v>H0648</v>
          </cell>
          <cell r="E2516" t="str">
            <v>OMZA3058</v>
          </cell>
          <cell r="F2516" t="str">
            <v>No</v>
          </cell>
          <cell r="G2516" t="str">
            <v>601SU_REPEATER</v>
          </cell>
          <cell r="H2516" t="str">
            <v>Greenfield</v>
          </cell>
          <cell r="I2516">
            <v>25</v>
          </cell>
          <cell r="J2516" t="str">
            <v>Indoor</v>
          </cell>
          <cell r="K2516">
            <v>23.941500000000001</v>
          </cell>
          <cell r="L2516">
            <v>56.349041666666672</v>
          </cell>
          <cell r="M2516" t="str">
            <v>AD DHAHIRAH</v>
          </cell>
          <cell r="N2516" t="str">
            <v>Al Ja'adiyah</v>
          </cell>
          <cell r="O2516" t="str">
            <v>Al Ja'adiyah</v>
          </cell>
        </row>
        <row r="2517">
          <cell r="D2517" t="str">
            <v>K0782</v>
          </cell>
          <cell r="E2517" t="str">
            <v>OMDA3044</v>
          </cell>
          <cell r="F2517" t="str">
            <v>No</v>
          </cell>
          <cell r="G2517" t="str">
            <v>ADAM_ROYAL_CAMP</v>
          </cell>
          <cell r="H2517" t="str">
            <v>Greenfield</v>
          </cell>
          <cell r="I2517">
            <v>20.8</v>
          </cell>
          <cell r="J2517" t="str">
            <v>Indoor</v>
          </cell>
          <cell r="K2517">
            <v>22.488083333333336</v>
          </cell>
          <cell r="L2517">
            <v>57.503138888888891</v>
          </cell>
          <cell r="M2517" t="str">
            <v>DAKHLIYAH</v>
          </cell>
          <cell r="N2517" t="str">
            <v>Adam</v>
          </cell>
          <cell r="O2517" t="str">
            <v>Adam</v>
          </cell>
        </row>
        <row r="2518">
          <cell r="D2518" t="str">
            <v>T0418</v>
          </cell>
          <cell r="E2518" t="str">
            <v>OMBS3041</v>
          </cell>
          <cell r="F2518" t="str">
            <v>No</v>
          </cell>
          <cell r="G2518" t="str">
            <v>RustaqComp_4_U900</v>
          </cell>
          <cell r="H2518" t="str">
            <v>Greenfield</v>
          </cell>
          <cell r="I2518">
            <v>9</v>
          </cell>
          <cell r="J2518" t="str">
            <v>Indoor</v>
          </cell>
          <cell r="K2518">
            <v>23.362909999999999</v>
          </cell>
          <cell r="L2518">
            <v>57.670259999999999</v>
          </cell>
          <cell r="M2518" t="str">
            <v>AL BATINAH SOUTH</v>
          </cell>
          <cell r="N2518" t="str">
            <v>NAKHAL</v>
          </cell>
          <cell r="O2518" t="str">
            <v>Nakhal</v>
          </cell>
        </row>
        <row r="2519">
          <cell r="D2519" t="str">
            <v>W0031</v>
          </cell>
          <cell r="E2519" t="str">
            <v>OMWU3045</v>
          </cell>
          <cell r="F2519" t="str">
            <v>No</v>
          </cell>
          <cell r="G2519" t="str">
            <v>931003_NIMER_3G</v>
          </cell>
          <cell r="H2519" t="str">
            <v>Greenfield</v>
          </cell>
          <cell r="I2519">
            <v>60</v>
          </cell>
          <cell r="J2519" t="str">
            <v>Indoor</v>
          </cell>
          <cell r="K2519">
            <v>18.547819</v>
          </cell>
          <cell r="L2519">
            <v>55.858091000000002</v>
          </cell>
          <cell r="M2519" t="str">
            <v>WUSTA</v>
          </cell>
          <cell r="N2519" t="str">
            <v>AL JAZIR</v>
          </cell>
          <cell r="O2519" t="str">
            <v>Nimer</v>
          </cell>
        </row>
        <row r="2520">
          <cell r="D2520" t="str">
            <v>D0019</v>
          </cell>
          <cell r="E2520" t="str">
            <v>OMJA3046</v>
          </cell>
          <cell r="F2520" t="str">
            <v>No</v>
          </cell>
          <cell r="G2520" t="str">
            <v>310833_SARFAIT</v>
          </cell>
          <cell r="H2520" t="str">
            <v>Rooftop</v>
          </cell>
          <cell r="I2520">
            <v>6</v>
          </cell>
          <cell r="J2520" t="str">
            <v>Outdoor</v>
          </cell>
          <cell r="K2520">
            <v>16.672699999999999</v>
          </cell>
          <cell r="L2520">
            <v>53.102400000000003</v>
          </cell>
          <cell r="M2520" t="str">
            <v>DHOFAR</v>
          </cell>
          <cell r="N2520" t="str">
            <v>DALKUT</v>
          </cell>
          <cell r="O2520" t="str">
            <v>Sarfayt</v>
          </cell>
        </row>
        <row r="2521">
          <cell r="D2521" t="str">
            <v>D0158</v>
          </cell>
          <cell r="E2521" t="str">
            <v>OMJA3035</v>
          </cell>
          <cell r="F2521" t="str">
            <v>No</v>
          </cell>
          <cell r="G2521" t="str">
            <v>347073_AUQADEEN_COMMERCIAL</v>
          </cell>
          <cell r="H2521" t="str">
            <v>Rooftop</v>
          </cell>
          <cell r="I2521">
            <v>5</v>
          </cell>
          <cell r="J2521" t="str">
            <v>Indoor</v>
          </cell>
          <cell r="K2521">
            <v>17.022010000000002</v>
          </cell>
          <cell r="L2521">
            <v>54.035699999999999</v>
          </cell>
          <cell r="M2521" t="str">
            <v>DHOFAR</v>
          </cell>
          <cell r="N2521" t="str">
            <v>SALALAH</v>
          </cell>
          <cell r="O2521" t="str">
            <v>Salalah</v>
          </cell>
        </row>
        <row r="2522">
          <cell r="D2522" t="str">
            <v>Q0108</v>
          </cell>
          <cell r="E2522" t="str">
            <v>OMSN3059</v>
          </cell>
          <cell r="F2522" t="str">
            <v>No</v>
          </cell>
          <cell r="G2522" t="str">
            <v>535503_MUSS_3G</v>
          </cell>
          <cell r="H2522" t="str">
            <v>Greenfield</v>
          </cell>
          <cell r="I2522">
            <v>34.799999999999997</v>
          </cell>
          <cell r="J2522" t="str">
            <v>Indoor</v>
          </cell>
          <cell r="K2522">
            <v>23.132688999999999</v>
          </cell>
          <cell r="L2522">
            <v>58.386752000000001</v>
          </cell>
          <cell r="M2522" t="str">
            <v>ASH SHARQIYAH NORTH</v>
          </cell>
          <cell r="N2522" t="str">
            <v>DAMA WA AT TAIYIN</v>
          </cell>
          <cell r="O2522" t="str">
            <v>Dima Wa At</v>
          </cell>
        </row>
        <row r="2523">
          <cell r="D2523" t="str">
            <v>D0865</v>
          </cell>
          <cell r="E2523" t="str">
            <v>OMJA3060</v>
          </cell>
          <cell r="F2523" t="str">
            <v>No</v>
          </cell>
          <cell r="G2523" t="str">
            <v>SALALAH_CROWN_PLAZA</v>
          </cell>
          <cell r="H2523" t="str">
            <v>Rooftop</v>
          </cell>
          <cell r="I2523">
            <v>4</v>
          </cell>
          <cell r="J2523" t="str">
            <v>Indoor</v>
          </cell>
          <cell r="K2523">
            <v>17.008737499999999</v>
          </cell>
          <cell r="L2523">
            <v>54.1512137</v>
          </cell>
          <cell r="M2523" t="str">
            <v>DHOFAR</v>
          </cell>
          <cell r="N2523" t="str">
            <v>SALALAH</v>
          </cell>
          <cell r="O2523" t="str">
            <v>Salalah</v>
          </cell>
        </row>
        <row r="2524">
          <cell r="K2524"/>
          <cell r="L2524"/>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yle Guidelines"/>
      <sheetName val="Contents"/>
      <sheetName val="Information from other sources"/>
      <sheetName val="Market Scenario 4 - Bundled min"/>
      <sheetName val="Market Scenario 3 - Omantel fig"/>
      <sheetName val="Market Scenario 2 - Price war"/>
      <sheetName val="License Scenario 2- fast rollou"/>
      <sheetName val="Variable Inputs"/>
      <sheetName val="Chart1"/>
      <sheetName val="c_market_share"/>
      <sheetName val="licence cost calculation"/>
      <sheetName val="Ericsson information"/>
      <sheetName val="Market Share"/>
      <sheetName val="Graphics Summary"/>
      <sheetName val="c.segment.development"/>
      <sheetName val="Ericsson detailed costing"/>
      <sheetName val="Depreciation"/>
      <sheetName val="License Scenario 1- slow rollou"/>
      <sheetName val="Cashflow Chart"/>
      <sheetName val="Capex"/>
      <sheetName val="Market Scenario 1 - base case"/>
      <sheetName val="Market"/>
      <sheetName val="c.submix"/>
      <sheetName val="c.SMS"/>
      <sheetName val="c.MoU"/>
      <sheetName val="Revenues"/>
      <sheetName val="OpEx"/>
      <sheetName val="Current Inputs"/>
      <sheetName val="JCF Changes"/>
      <sheetName val="IS hak"/>
      <sheetName val="P and L"/>
      <sheetName val="P &amp; L OM"/>
      <sheetName val="Balance OR"/>
      <sheetName val="Balance"/>
      <sheetName val="Finance hak "/>
      <sheetName val="Cashflow OR"/>
      <sheetName val="BS hak "/>
      <sheetName val="Cashflow"/>
      <sheetName val="Sheet1"/>
      <sheetName val="CF hak "/>
      <sheetName val="Financial Summary"/>
      <sheetName val="Funds and Valuation"/>
      <sheetName val="Geographic Data"/>
      <sheetName val="Erlang table"/>
      <sheetName val="Revenue Chart"/>
      <sheetName val="Financial Chart"/>
      <sheetName val="Financial Chart (2)"/>
      <sheetName val="Market Scenario 8 -spare 5"/>
      <sheetName val="c.data.arpu"/>
      <sheetName val="Cell Site Graphs"/>
      <sheetName val="Cell Sites"/>
      <sheetName val="CapEx Chart"/>
      <sheetName val="CapEx Chart 10yr"/>
      <sheetName val="c.msc"/>
      <sheetName val="c.bsc"/>
      <sheetName val="c.trxs"/>
      <sheetName val="CapEx Chart (2)"/>
      <sheetName val="OpEx Chart"/>
      <sheetName val="Geo Chart"/>
      <sheetName val="Financials per Sub"/>
      <sheetName val="ARPU &amp; Subs"/>
      <sheetName val="c_grossadds_churn"/>
      <sheetName val="c_subscribers"/>
      <sheetName val="c_subscribers (2)"/>
      <sheetName val="c_outgoing minutes"/>
      <sheetName val="c_revenues_total"/>
      <sheetName val="c_ARPU"/>
      <sheetName val="Market Scenario 5 - spare 2"/>
      <sheetName val="Market Scenario 6 - spare 3"/>
      <sheetName val="License Scenario 3- spare 3"/>
      <sheetName val="License Scenario 3- spare 4"/>
      <sheetName val="License Scenario 3- spare 5"/>
      <sheetName val="License Scenario 3- spare 2"/>
      <sheetName val="License Scenario 3- spare 1"/>
      <sheetName val="Market Scenario 9 -spare 6"/>
      <sheetName val="Market Scenario 7 -spare 4"/>
    </sheetNames>
    <sheetDataSet>
      <sheetData sheetId="0" refreshError="1"/>
      <sheetData sheetId="1" refreshError="1"/>
      <sheetData sheetId="2" refreshError="1"/>
      <sheetData sheetId="3" refreshError="1">
        <row r="6">
          <cell r="E6">
            <v>0.86</v>
          </cell>
        </row>
        <row r="7">
          <cell r="E7">
            <v>2000</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11</v>
          </cell>
        </row>
        <row r="74">
          <cell r="E74">
            <v>11</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0.05</v>
          </cell>
          <cell r="F92">
            <v>2.5000000000000001E-2</v>
          </cell>
          <cell r="G92">
            <v>2.5000000000000001E-2</v>
          </cell>
        </row>
        <row r="93">
          <cell r="E93">
            <v>0.1</v>
          </cell>
        </row>
        <row r="94">
          <cell r="E94">
            <v>0.05</v>
          </cell>
        </row>
        <row r="95">
          <cell r="E95">
            <v>0.05</v>
          </cell>
        </row>
        <row r="96">
          <cell r="E96">
            <v>0.05</v>
          </cell>
        </row>
        <row r="97">
          <cell r="E97">
            <v>0.6</v>
          </cell>
        </row>
        <row r="98">
          <cell r="E98">
            <v>-0.05</v>
          </cell>
          <cell r="F98">
            <v>-0.05</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0.13</v>
          </cell>
          <cell r="F99">
            <v>0.14000000000000001</v>
          </cell>
          <cell r="G99">
            <v>0.14000000000000001</v>
          </cell>
        </row>
        <row r="100">
          <cell r="E100">
            <v>0.13</v>
          </cell>
          <cell r="F100">
            <v>0.14000000000000001</v>
          </cell>
          <cell r="G100">
            <v>0.14000000000000001</v>
          </cell>
        </row>
        <row r="101">
          <cell r="E101">
            <v>0.26</v>
          </cell>
        </row>
        <row r="102">
          <cell r="E102">
            <v>0.26</v>
          </cell>
        </row>
        <row r="103">
          <cell r="E103">
            <v>0.13</v>
          </cell>
        </row>
        <row r="104">
          <cell r="E104">
            <v>0.13</v>
          </cell>
        </row>
        <row r="105">
          <cell r="E105">
            <v>0.6</v>
          </cell>
        </row>
        <row r="109">
          <cell r="E109">
            <v>0.05</v>
          </cell>
          <cell r="F109">
            <v>0.05</v>
          </cell>
          <cell r="G109">
            <v>0.05</v>
          </cell>
        </row>
        <row r="110">
          <cell r="E110">
            <v>0.05</v>
          </cell>
          <cell r="F110">
            <v>2.5000000000000001E-2</v>
          </cell>
          <cell r="G110">
            <v>2.5000000000000001E-2</v>
          </cell>
        </row>
        <row r="111">
          <cell r="E111">
            <v>0.1</v>
          </cell>
        </row>
        <row r="112">
          <cell r="E112">
            <v>0.05</v>
          </cell>
        </row>
        <row r="113">
          <cell r="E113">
            <v>0.05</v>
          </cell>
        </row>
        <row r="114">
          <cell r="E114">
            <v>0.05</v>
          </cell>
        </row>
        <row r="115">
          <cell r="E115">
            <v>0.6</v>
          </cell>
        </row>
        <row r="117">
          <cell r="E117">
            <v>0.13</v>
          </cell>
          <cell r="F117">
            <v>0.14000000000000001</v>
          </cell>
          <cell r="G117">
            <v>0.14000000000000001</v>
          </cell>
        </row>
        <row r="118">
          <cell r="E118">
            <v>0.13</v>
          </cell>
          <cell r="F118">
            <v>0.14000000000000001</v>
          </cell>
          <cell r="G118">
            <v>0.14000000000000001</v>
          </cell>
        </row>
        <row r="119">
          <cell r="E119">
            <v>0.26</v>
          </cell>
        </row>
        <row r="120">
          <cell r="E120">
            <v>0.26</v>
          </cell>
        </row>
        <row r="121">
          <cell r="E121">
            <v>0.13</v>
          </cell>
        </row>
        <row r="122">
          <cell r="E122">
            <v>0.13</v>
          </cell>
        </row>
        <row r="123">
          <cell r="E123">
            <v>0.6</v>
          </cell>
        </row>
        <row r="127">
          <cell r="E127">
            <v>0.05</v>
          </cell>
          <cell r="F127">
            <v>0.05</v>
          </cell>
          <cell r="G127">
            <v>0.05</v>
          </cell>
        </row>
        <row r="128">
          <cell r="E128">
            <v>0.05</v>
          </cell>
          <cell r="F128">
            <v>2.5000000000000001E-2</v>
          </cell>
          <cell r="G128">
            <v>2.5000000000000001E-2</v>
          </cell>
        </row>
        <row r="129">
          <cell r="E129">
            <v>0.1</v>
          </cell>
        </row>
        <row r="130">
          <cell r="E130">
            <v>0.05</v>
          </cell>
        </row>
        <row r="131">
          <cell r="E131">
            <v>0.05</v>
          </cell>
        </row>
        <row r="132">
          <cell r="E132">
            <v>0.05</v>
          </cell>
        </row>
        <row r="133">
          <cell r="E133">
            <v>0.6</v>
          </cell>
        </row>
        <row r="135">
          <cell r="E135">
            <v>0.13</v>
          </cell>
          <cell r="F135">
            <v>0.14000000000000001</v>
          </cell>
          <cell r="G135">
            <v>0.14000000000000001</v>
          </cell>
        </row>
        <row r="136">
          <cell r="E136">
            <v>0.13</v>
          </cell>
          <cell r="F136">
            <v>0.14000000000000001</v>
          </cell>
          <cell r="G136">
            <v>0.14000000000000001</v>
          </cell>
        </row>
        <row r="137">
          <cell r="E137">
            <v>0.26</v>
          </cell>
        </row>
        <row r="138">
          <cell r="E138">
            <v>0.26</v>
          </cell>
        </row>
        <row r="139">
          <cell r="E139">
            <v>0.13</v>
          </cell>
        </row>
        <row r="140">
          <cell r="E140">
            <v>0.13</v>
          </cell>
        </row>
        <row r="141">
          <cell r="E141">
            <v>0.6</v>
          </cell>
        </row>
        <row r="147">
          <cell r="E147">
            <v>200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50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50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0.08</v>
          </cell>
        </row>
        <row r="237">
          <cell r="E237">
            <v>0.5</v>
          </cell>
        </row>
        <row r="238">
          <cell r="E238">
            <v>0.19</v>
          </cell>
        </row>
        <row r="240">
          <cell r="E240">
            <v>0.13</v>
          </cell>
        </row>
        <row r="241">
          <cell r="E241">
            <v>0.75</v>
          </cell>
        </row>
        <row r="242">
          <cell r="E242">
            <v>0.27</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0.08</v>
          </cell>
        </row>
        <row r="247">
          <cell r="E247">
            <v>0.5</v>
          </cell>
        </row>
        <row r="248">
          <cell r="E248">
            <v>0.19</v>
          </cell>
        </row>
        <row r="250">
          <cell r="E250">
            <v>0.13</v>
          </cell>
        </row>
        <row r="251">
          <cell r="E251">
            <v>0.75</v>
          </cell>
        </row>
        <row r="252">
          <cell r="E252">
            <v>0.27</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0.08</v>
          </cell>
        </row>
        <row r="257">
          <cell r="E257">
            <v>0.5</v>
          </cell>
        </row>
        <row r="258">
          <cell r="E258">
            <v>0.19</v>
          </cell>
        </row>
        <row r="260">
          <cell r="E260">
            <v>0.13</v>
          </cell>
        </row>
        <row r="261">
          <cell r="E261">
            <v>0.75</v>
          </cell>
        </row>
        <row r="262">
          <cell r="E262">
            <v>0.27</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68">
          <cell r="E268">
            <v>60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8">
          <cell r="E278">
            <v>30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8">
          <cell r="E288">
            <v>30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0.2</v>
          </cell>
          <cell r="Q355">
            <v>0.2</v>
          </cell>
          <cell r="R355">
            <v>0.2</v>
          </cell>
          <cell r="S355">
            <v>0.2</v>
          </cell>
          <cell r="T355">
            <v>0.2</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0.66</v>
          </cell>
          <cell r="F360">
            <v>0.66</v>
          </cell>
          <cell r="G360">
            <v>0.66</v>
          </cell>
          <cell r="H360">
            <v>0.66</v>
          </cell>
          <cell r="I360">
            <v>0.66</v>
          </cell>
          <cell r="J360">
            <v>0.66</v>
          </cell>
          <cell r="K360">
            <v>0.66</v>
          </cell>
          <cell r="L360">
            <v>0.66</v>
          </cell>
          <cell r="M360">
            <v>0.66</v>
          </cell>
          <cell r="N360">
            <v>0.66</v>
          </cell>
          <cell r="O360">
            <v>0.66</v>
          </cell>
          <cell r="P360">
            <v>0.66</v>
          </cell>
          <cell r="Q360">
            <v>0.66</v>
          </cell>
          <cell r="R360">
            <v>0.66</v>
          </cell>
          <cell r="S360">
            <v>0.66</v>
          </cell>
          <cell r="T360">
            <v>0.66</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0.16</v>
          </cell>
          <cell r="Q373">
            <v>0.16</v>
          </cell>
          <cell r="R373">
            <v>0.16</v>
          </cell>
          <cell r="S373">
            <v>0.16</v>
          </cell>
          <cell r="T373">
            <v>0.16</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4" refreshError="1">
        <row r="6">
          <cell r="E6">
            <v>0.82</v>
          </cell>
        </row>
        <row r="7">
          <cell r="E7">
            <v>2000</v>
          </cell>
        </row>
        <row r="8">
          <cell r="E8">
            <v>2001</v>
          </cell>
        </row>
        <row r="15">
          <cell r="E15">
            <v>0.02</v>
          </cell>
          <cell r="F15">
            <v>0.05</v>
          </cell>
          <cell r="G15">
            <v>0.05</v>
          </cell>
          <cell r="H15">
            <v>0.05</v>
          </cell>
          <cell r="I15">
            <v>0.05</v>
          </cell>
          <cell r="J15">
            <v>0.05</v>
          </cell>
          <cell r="K15">
            <v>0.05</v>
          </cell>
          <cell r="L15">
            <v>0.05</v>
          </cell>
          <cell r="M15">
            <v>0.05</v>
          </cell>
          <cell r="N15">
            <v>0.05</v>
          </cell>
          <cell r="O15">
            <v>0.08</v>
          </cell>
          <cell r="P15">
            <v>0.08</v>
          </cell>
          <cell r="Q15">
            <v>0.08</v>
          </cell>
          <cell r="R15">
            <v>0.08</v>
          </cell>
          <cell r="S15">
            <v>0.08</v>
          </cell>
          <cell r="T15">
            <v>0.08</v>
          </cell>
        </row>
        <row r="19">
          <cell r="E19">
            <v>0.02</v>
          </cell>
          <cell r="F19">
            <v>0.05</v>
          </cell>
          <cell r="G19">
            <v>0.05</v>
          </cell>
          <cell r="H19">
            <v>0.05</v>
          </cell>
          <cell r="I19">
            <v>0.05</v>
          </cell>
          <cell r="J19">
            <v>0.05</v>
          </cell>
          <cell r="K19">
            <v>0.05</v>
          </cell>
          <cell r="L19">
            <v>0.05</v>
          </cell>
          <cell r="M19">
            <v>0.05</v>
          </cell>
          <cell r="N19">
            <v>0.05</v>
          </cell>
          <cell r="O19">
            <v>0.08</v>
          </cell>
          <cell r="P19">
            <v>0.08</v>
          </cell>
          <cell r="Q19">
            <v>0.08</v>
          </cell>
          <cell r="R19">
            <v>0.08</v>
          </cell>
          <cell r="S19">
            <v>0.08</v>
          </cell>
          <cell r="T19">
            <v>0.08</v>
          </cell>
        </row>
        <row r="20">
          <cell r="E20">
            <v>0.03</v>
          </cell>
          <cell r="F20">
            <v>0.15</v>
          </cell>
          <cell r="G20">
            <v>0.15</v>
          </cell>
          <cell r="H20">
            <v>0.15</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0.05</v>
          </cell>
          <cell r="G23">
            <v>0.05</v>
          </cell>
          <cell r="H23">
            <v>0.05</v>
          </cell>
          <cell r="I23">
            <v>0.05</v>
          </cell>
          <cell r="J23">
            <v>0.05</v>
          </cell>
          <cell r="K23">
            <v>0.05</v>
          </cell>
          <cell r="L23">
            <v>0.05</v>
          </cell>
          <cell r="M23">
            <v>0.05</v>
          </cell>
          <cell r="N23">
            <v>0.05</v>
          </cell>
          <cell r="O23">
            <v>0.08</v>
          </cell>
          <cell r="P23">
            <v>0.08</v>
          </cell>
          <cell r="Q23">
            <v>0.08</v>
          </cell>
          <cell r="R23">
            <v>0.08</v>
          </cell>
          <cell r="S23">
            <v>0.08</v>
          </cell>
          <cell r="T23">
            <v>0.08</v>
          </cell>
        </row>
        <row r="24">
          <cell r="E24">
            <v>0.03</v>
          </cell>
          <cell r="F24">
            <v>0.15</v>
          </cell>
          <cell r="G24">
            <v>0.15</v>
          </cell>
          <cell r="H24">
            <v>0.15</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0.05</v>
          </cell>
          <cell r="H28">
            <v>0.05</v>
          </cell>
          <cell r="I28">
            <v>0.05</v>
          </cell>
          <cell r="J28">
            <v>0.05</v>
          </cell>
          <cell r="K28">
            <v>0.05</v>
          </cell>
          <cell r="L28">
            <v>0.05</v>
          </cell>
          <cell r="M28">
            <v>0.05</v>
          </cell>
          <cell r="N28">
            <v>0.05</v>
          </cell>
          <cell r="O28">
            <v>0.08</v>
          </cell>
          <cell r="P28">
            <v>0.08</v>
          </cell>
          <cell r="Q28">
            <v>0.08</v>
          </cell>
          <cell r="R28">
            <v>0.08</v>
          </cell>
          <cell r="S28">
            <v>0.08</v>
          </cell>
          <cell r="T28">
            <v>0.08</v>
          </cell>
        </row>
        <row r="32">
          <cell r="F32">
            <v>0.02</v>
          </cell>
          <cell r="G32">
            <v>0.05</v>
          </cell>
          <cell r="H32">
            <v>0.05</v>
          </cell>
          <cell r="I32">
            <v>0.05</v>
          </cell>
          <cell r="J32">
            <v>0.05</v>
          </cell>
          <cell r="K32">
            <v>0.05</v>
          </cell>
          <cell r="L32">
            <v>0.05</v>
          </cell>
          <cell r="M32">
            <v>0.05</v>
          </cell>
          <cell r="N32">
            <v>0.05</v>
          </cell>
          <cell r="O32">
            <v>0.08</v>
          </cell>
          <cell r="P32">
            <v>0.08</v>
          </cell>
          <cell r="Q32">
            <v>0.08</v>
          </cell>
          <cell r="R32">
            <v>0.08</v>
          </cell>
          <cell r="S32">
            <v>0.08</v>
          </cell>
          <cell r="T32">
            <v>0.08</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0.05</v>
          </cell>
          <cell r="H36">
            <v>0.05</v>
          </cell>
          <cell r="I36">
            <v>0.05</v>
          </cell>
          <cell r="J36">
            <v>0.05</v>
          </cell>
          <cell r="K36">
            <v>0.05</v>
          </cell>
          <cell r="L36">
            <v>0.05</v>
          </cell>
          <cell r="M36">
            <v>0.05</v>
          </cell>
          <cell r="N36">
            <v>0.05</v>
          </cell>
          <cell r="O36">
            <v>0.08</v>
          </cell>
          <cell r="P36">
            <v>0.08</v>
          </cell>
          <cell r="Q36">
            <v>0.08</v>
          </cell>
          <cell r="R36">
            <v>0.08</v>
          </cell>
          <cell r="S36">
            <v>0.08</v>
          </cell>
          <cell r="T36">
            <v>0.08</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0.1</v>
          </cell>
          <cell r="G46">
            <v>0.1</v>
          </cell>
          <cell r="H46">
            <v>0.2</v>
          </cell>
          <cell r="I46">
            <v>0.3</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0.1</v>
          </cell>
          <cell r="G50">
            <v>0.1</v>
          </cell>
          <cell r="H50">
            <v>0.2</v>
          </cell>
          <cell r="I50">
            <v>0.3</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2.5000000000000001E-2</v>
          </cell>
          <cell r="F92">
            <v>2.5000000000000001E-2</v>
          </cell>
          <cell r="G92">
            <v>2.5000000000000001E-2</v>
          </cell>
        </row>
        <row r="93">
          <cell r="E93">
            <v>0.1</v>
          </cell>
        </row>
        <row r="94">
          <cell r="E94">
            <v>0.05</v>
          </cell>
        </row>
        <row r="95">
          <cell r="E95">
            <v>0.05</v>
          </cell>
        </row>
        <row r="96">
          <cell r="E96">
            <v>2.5000000000000001E-2</v>
          </cell>
        </row>
        <row r="97">
          <cell r="E97">
            <v>0.6</v>
          </cell>
        </row>
        <row r="98">
          <cell r="E98">
            <v>-0.05</v>
          </cell>
          <cell r="F98">
            <v>-0.05</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0.14000000000000001</v>
          </cell>
          <cell r="F99">
            <v>0.14000000000000001</v>
          </cell>
          <cell r="G99">
            <v>0.14000000000000001</v>
          </cell>
        </row>
        <row r="100">
          <cell r="E100">
            <v>0.14000000000000001</v>
          </cell>
          <cell r="F100">
            <v>0.14000000000000001</v>
          </cell>
          <cell r="G100">
            <v>0.14000000000000001</v>
          </cell>
        </row>
        <row r="101">
          <cell r="E101">
            <v>0.28000000000000003</v>
          </cell>
        </row>
        <row r="102">
          <cell r="E102">
            <v>0.28000000000000003</v>
          </cell>
        </row>
        <row r="103">
          <cell r="E103">
            <v>0.14000000000000001</v>
          </cell>
        </row>
        <row r="104">
          <cell r="E104">
            <v>0.14000000000000001</v>
          </cell>
        </row>
        <row r="105">
          <cell r="E105">
            <v>0.6</v>
          </cell>
        </row>
        <row r="109">
          <cell r="E109">
            <v>0.05</v>
          </cell>
          <cell r="F109">
            <v>0.05</v>
          </cell>
          <cell r="G109">
            <v>0.05</v>
          </cell>
        </row>
        <row r="110">
          <cell r="E110">
            <v>2.5000000000000001E-2</v>
          </cell>
          <cell r="F110">
            <v>2.5000000000000001E-2</v>
          </cell>
          <cell r="G110">
            <v>2.5000000000000001E-2</v>
          </cell>
        </row>
        <row r="111">
          <cell r="E111">
            <v>0.1</v>
          </cell>
        </row>
        <row r="112">
          <cell r="E112">
            <v>0.05</v>
          </cell>
        </row>
        <row r="113">
          <cell r="E113">
            <v>0.05</v>
          </cell>
        </row>
        <row r="114">
          <cell r="E114">
            <v>2.5000000000000001E-2</v>
          </cell>
        </row>
        <row r="115">
          <cell r="E115">
            <v>0.6</v>
          </cell>
        </row>
        <row r="117">
          <cell r="E117">
            <v>0.14000000000000001</v>
          </cell>
          <cell r="F117">
            <v>0.14000000000000001</v>
          </cell>
          <cell r="G117">
            <v>0.14000000000000001</v>
          </cell>
        </row>
        <row r="118">
          <cell r="E118">
            <v>0.14000000000000001</v>
          </cell>
          <cell r="F118">
            <v>0.14000000000000001</v>
          </cell>
          <cell r="G118">
            <v>0.14000000000000001</v>
          </cell>
        </row>
        <row r="119">
          <cell r="E119">
            <v>0.28000000000000003</v>
          </cell>
        </row>
        <row r="120">
          <cell r="E120">
            <v>0.28000000000000003</v>
          </cell>
        </row>
        <row r="121">
          <cell r="E121">
            <v>0.14000000000000001</v>
          </cell>
        </row>
        <row r="122">
          <cell r="E122">
            <v>0.14000000000000001</v>
          </cell>
        </row>
        <row r="123">
          <cell r="E123">
            <v>0.6</v>
          </cell>
        </row>
        <row r="127">
          <cell r="E127">
            <v>0.05</v>
          </cell>
          <cell r="F127">
            <v>0.05</v>
          </cell>
          <cell r="G127">
            <v>0.05</v>
          </cell>
        </row>
        <row r="128">
          <cell r="E128">
            <v>2.5000000000000001E-2</v>
          </cell>
          <cell r="F128">
            <v>2.5000000000000001E-2</v>
          </cell>
          <cell r="G128">
            <v>2.5000000000000001E-2</v>
          </cell>
        </row>
        <row r="129">
          <cell r="E129">
            <v>0.1</v>
          </cell>
        </row>
        <row r="130">
          <cell r="E130">
            <v>0.05</v>
          </cell>
        </row>
        <row r="131">
          <cell r="E131">
            <v>0.05</v>
          </cell>
        </row>
        <row r="132">
          <cell r="E132">
            <v>2.5000000000000001E-2</v>
          </cell>
        </row>
        <row r="133">
          <cell r="E133">
            <v>0.6</v>
          </cell>
        </row>
        <row r="135">
          <cell r="E135">
            <v>0.14000000000000001</v>
          </cell>
          <cell r="F135">
            <v>0.14000000000000001</v>
          </cell>
          <cell r="G135">
            <v>0.14000000000000001</v>
          </cell>
        </row>
        <row r="136">
          <cell r="E136">
            <v>0.14000000000000001</v>
          </cell>
          <cell r="F136">
            <v>0.14000000000000001</v>
          </cell>
          <cell r="G136">
            <v>0.14000000000000001</v>
          </cell>
        </row>
        <row r="137">
          <cell r="E137">
            <v>0.28000000000000003</v>
          </cell>
        </row>
        <row r="138">
          <cell r="E138">
            <v>0.28000000000000003</v>
          </cell>
        </row>
        <row r="139">
          <cell r="E139">
            <v>0.14000000000000001</v>
          </cell>
        </row>
        <row r="140">
          <cell r="E140">
            <v>0.14000000000000001</v>
          </cell>
        </row>
        <row r="141">
          <cell r="E141">
            <v>0.6</v>
          </cell>
        </row>
        <row r="147">
          <cell r="E147">
            <v>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0.02</v>
          </cell>
        </row>
        <row r="237">
          <cell r="E237">
            <v>0.2</v>
          </cell>
        </row>
        <row r="238">
          <cell r="E238">
            <v>0.1</v>
          </cell>
        </row>
        <row r="240">
          <cell r="E240">
            <v>0.02</v>
          </cell>
        </row>
        <row r="241">
          <cell r="E241">
            <v>0.2</v>
          </cell>
        </row>
        <row r="242">
          <cell r="E242">
            <v>0.1</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0.02</v>
          </cell>
        </row>
        <row r="247">
          <cell r="E247">
            <v>0.2</v>
          </cell>
        </row>
        <row r="248">
          <cell r="E248">
            <v>0.1</v>
          </cell>
        </row>
        <row r="250">
          <cell r="E250">
            <v>0.02</v>
          </cell>
        </row>
        <row r="251">
          <cell r="E251">
            <v>0.2</v>
          </cell>
        </row>
        <row r="252">
          <cell r="E252">
            <v>0.1</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0.02</v>
          </cell>
        </row>
        <row r="257">
          <cell r="E257">
            <v>0.2</v>
          </cell>
        </row>
        <row r="258">
          <cell r="E258">
            <v>0.1</v>
          </cell>
        </row>
        <row r="260">
          <cell r="E260">
            <v>0.02</v>
          </cell>
        </row>
        <row r="261">
          <cell r="E261">
            <v>0.2</v>
          </cell>
        </row>
        <row r="262">
          <cell r="E262">
            <v>0.1</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5" refreshError="1">
        <row r="6">
          <cell r="E6">
            <v>0.9</v>
          </cell>
        </row>
        <row r="7">
          <cell r="E7">
            <v>2000</v>
          </cell>
        </row>
        <row r="8">
          <cell r="E8">
            <v>2002</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0.15</v>
          </cell>
          <cell r="H19">
            <v>0.15</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0.2</v>
          </cell>
          <cell r="J20">
            <v>0.15</v>
          </cell>
          <cell r="K20">
            <v>0.1</v>
          </cell>
          <cell r="L20">
            <v>0.1</v>
          </cell>
          <cell r="M20">
            <v>0.1</v>
          </cell>
          <cell r="N20">
            <v>0.1</v>
          </cell>
          <cell r="O20">
            <v>0.1</v>
          </cell>
          <cell r="P20">
            <v>0.1</v>
          </cell>
          <cell r="Q20">
            <v>0.1</v>
          </cell>
          <cell r="R20">
            <v>0.1</v>
          </cell>
          <cell r="S20">
            <v>0.1</v>
          </cell>
          <cell r="T20">
            <v>0.1</v>
          </cell>
        </row>
        <row r="23">
          <cell r="E23">
            <v>0.02</v>
          </cell>
          <cell r="F23">
            <v>0.1</v>
          </cell>
          <cell r="G23">
            <v>0.15</v>
          </cell>
          <cell r="H23">
            <v>0.15</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0.2</v>
          </cell>
          <cell r="J24">
            <v>0.15</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0.25</v>
          </cell>
          <cell r="G33">
            <v>0.25</v>
          </cell>
          <cell r="H33">
            <v>0.25</v>
          </cell>
          <cell r="I33">
            <v>0.2</v>
          </cell>
          <cell r="J33">
            <v>0.15</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0.25</v>
          </cell>
          <cell r="G37">
            <v>0.25</v>
          </cell>
          <cell r="H37">
            <v>0.25</v>
          </cell>
          <cell r="I37">
            <v>0.2</v>
          </cell>
          <cell r="J37">
            <v>0.15</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0.05</v>
          </cell>
          <cell r="G46">
            <v>0.15</v>
          </cell>
          <cell r="H46">
            <v>0.2</v>
          </cell>
          <cell r="I46">
            <v>0.3</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0.05</v>
          </cell>
          <cell r="G50">
            <v>0.15</v>
          </cell>
          <cell r="H50">
            <v>0.2</v>
          </cell>
          <cell r="I50">
            <v>0.3</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0.01</v>
          </cell>
          <cell r="G61">
            <v>0.01</v>
          </cell>
          <cell r="H61">
            <v>0</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-0.3</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2.5000000000000001E-2</v>
          </cell>
          <cell r="F92">
            <v>2.5000000000000001E-2</v>
          </cell>
          <cell r="G92">
            <v>2.5000000000000001E-2</v>
          </cell>
        </row>
        <row r="93">
          <cell r="E93">
            <v>0.1</v>
          </cell>
        </row>
        <row r="94">
          <cell r="E94">
            <v>0.05</v>
          </cell>
        </row>
        <row r="95">
          <cell r="E95">
            <v>0.05</v>
          </cell>
        </row>
        <row r="96">
          <cell r="E96">
            <v>2.5000000000000001E-2</v>
          </cell>
        </row>
        <row r="97">
          <cell r="E97">
            <v>0.6</v>
          </cell>
        </row>
        <row r="98">
          <cell r="E98">
            <v>-0.05</v>
          </cell>
          <cell r="F98">
            <v>-0.3</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0.14000000000000001</v>
          </cell>
          <cell r="F99">
            <v>0.14000000000000001</v>
          </cell>
          <cell r="G99">
            <v>0.14000000000000001</v>
          </cell>
        </row>
        <row r="100">
          <cell r="E100">
            <v>0.14000000000000001</v>
          </cell>
          <cell r="F100">
            <v>0.14000000000000001</v>
          </cell>
          <cell r="G100">
            <v>0.14000000000000001</v>
          </cell>
        </row>
        <row r="101">
          <cell r="E101">
            <v>0.28000000000000003</v>
          </cell>
        </row>
        <row r="102">
          <cell r="E102">
            <v>0.28000000000000003</v>
          </cell>
        </row>
        <row r="103">
          <cell r="E103">
            <v>0.14000000000000001</v>
          </cell>
        </row>
        <row r="104">
          <cell r="E104">
            <v>0.14000000000000001</v>
          </cell>
        </row>
        <row r="105">
          <cell r="E105">
            <v>0.6</v>
          </cell>
        </row>
        <row r="109">
          <cell r="E109">
            <v>0.05</v>
          </cell>
          <cell r="F109">
            <v>0.05</v>
          </cell>
          <cell r="G109">
            <v>0.05</v>
          </cell>
        </row>
        <row r="110">
          <cell r="E110">
            <v>2.5000000000000001E-2</v>
          </cell>
          <cell r="F110">
            <v>2.5000000000000001E-2</v>
          </cell>
          <cell r="G110">
            <v>2.5000000000000001E-2</v>
          </cell>
        </row>
        <row r="111">
          <cell r="E111">
            <v>0.1</v>
          </cell>
        </row>
        <row r="112">
          <cell r="E112">
            <v>0.05</v>
          </cell>
        </row>
        <row r="113">
          <cell r="E113">
            <v>0.05</v>
          </cell>
        </row>
        <row r="114">
          <cell r="E114">
            <v>2.5000000000000001E-2</v>
          </cell>
        </row>
        <row r="115">
          <cell r="E115">
            <v>0.6</v>
          </cell>
        </row>
        <row r="117">
          <cell r="E117">
            <v>0.14000000000000001</v>
          </cell>
          <cell r="F117">
            <v>0.14000000000000001</v>
          </cell>
          <cell r="G117">
            <v>0.14000000000000001</v>
          </cell>
        </row>
        <row r="118">
          <cell r="E118">
            <v>0.14000000000000001</v>
          </cell>
          <cell r="F118">
            <v>0.14000000000000001</v>
          </cell>
          <cell r="G118">
            <v>0.14000000000000001</v>
          </cell>
        </row>
        <row r="119">
          <cell r="E119">
            <v>0.28000000000000003</v>
          </cell>
        </row>
        <row r="120">
          <cell r="E120">
            <v>0.28000000000000003</v>
          </cell>
        </row>
        <row r="121">
          <cell r="E121">
            <v>0.14000000000000001</v>
          </cell>
        </row>
        <row r="122">
          <cell r="E122">
            <v>0.14000000000000001</v>
          </cell>
        </row>
        <row r="123">
          <cell r="E123">
            <v>0.6</v>
          </cell>
        </row>
        <row r="127">
          <cell r="E127">
            <v>0.05</v>
          </cell>
          <cell r="F127">
            <v>0.05</v>
          </cell>
          <cell r="G127">
            <v>0.05</v>
          </cell>
        </row>
        <row r="128">
          <cell r="E128">
            <v>2.5000000000000001E-2</v>
          </cell>
          <cell r="F128">
            <v>2.5000000000000001E-2</v>
          </cell>
          <cell r="G128">
            <v>2.5000000000000001E-2</v>
          </cell>
        </row>
        <row r="129">
          <cell r="E129">
            <v>0.1</v>
          </cell>
        </row>
        <row r="130">
          <cell r="E130">
            <v>0.05</v>
          </cell>
        </row>
        <row r="131">
          <cell r="E131">
            <v>0.05</v>
          </cell>
        </row>
        <row r="132">
          <cell r="E132">
            <v>2.5000000000000001E-2</v>
          </cell>
        </row>
        <row r="133">
          <cell r="E133">
            <v>0.6</v>
          </cell>
        </row>
        <row r="135">
          <cell r="E135">
            <v>0.14000000000000001</v>
          </cell>
          <cell r="F135">
            <v>0.14000000000000001</v>
          </cell>
          <cell r="G135">
            <v>0.14000000000000001</v>
          </cell>
        </row>
        <row r="136">
          <cell r="E136">
            <v>0.14000000000000001</v>
          </cell>
          <cell r="F136">
            <v>0.14000000000000001</v>
          </cell>
          <cell r="G136">
            <v>0.14000000000000001</v>
          </cell>
        </row>
        <row r="137">
          <cell r="E137">
            <v>0.28000000000000003</v>
          </cell>
        </row>
        <row r="138">
          <cell r="E138">
            <v>0.28000000000000003</v>
          </cell>
        </row>
        <row r="139">
          <cell r="E139">
            <v>0.14000000000000001</v>
          </cell>
        </row>
        <row r="140">
          <cell r="E140">
            <v>0.14000000000000001</v>
          </cell>
        </row>
        <row r="141">
          <cell r="E141">
            <v>0.6</v>
          </cell>
        </row>
        <row r="147">
          <cell r="E147">
            <v>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0.02</v>
          </cell>
        </row>
        <row r="237">
          <cell r="E237">
            <v>0.2</v>
          </cell>
        </row>
        <row r="238">
          <cell r="E238">
            <v>0.1</v>
          </cell>
        </row>
        <row r="240">
          <cell r="E240">
            <v>0.02</v>
          </cell>
        </row>
        <row r="241">
          <cell r="E241">
            <v>0.2</v>
          </cell>
        </row>
        <row r="242">
          <cell r="E242">
            <v>0.1</v>
          </cell>
        </row>
        <row r="243">
          <cell r="E243">
            <v>-0.01</v>
          </cell>
          <cell r="F243">
            <v>-0.3</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0.02</v>
          </cell>
        </row>
        <row r="247">
          <cell r="E247">
            <v>0.2</v>
          </cell>
        </row>
        <row r="248">
          <cell r="E248">
            <v>0.1</v>
          </cell>
        </row>
        <row r="250">
          <cell r="E250">
            <v>0.02</v>
          </cell>
        </row>
        <row r="251">
          <cell r="E251">
            <v>0.2</v>
          </cell>
        </row>
        <row r="252">
          <cell r="E252">
            <v>0.1</v>
          </cell>
        </row>
        <row r="253">
          <cell r="E253">
            <v>-0.01</v>
          </cell>
          <cell r="F253">
            <v>-0.3</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0.02</v>
          </cell>
        </row>
        <row r="257">
          <cell r="E257">
            <v>0.2</v>
          </cell>
        </row>
        <row r="258">
          <cell r="E258">
            <v>0.1</v>
          </cell>
        </row>
        <row r="260">
          <cell r="E260">
            <v>0.02</v>
          </cell>
        </row>
        <row r="261">
          <cell r="E261">
            <v>0.2</v>
          </cell>
        </row>
        <row r="262">
          <cell r="E262">
            <v>0.1</v>
          </cell>
        </row>
        <row r="263">
          <cell r="E263">
            <v>-0.01</v>
          </cell>
          <cell r="F263">
            <v>-0.3</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-0.3</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-0.3</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-0.3</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6" refreshError="1">
        <row r="4">
          <cell r="E4" t="str">
            <v>Omantel</v>
          </cell>
          <cell r="O4">
            <v>1E-3</v>
          </cell>
        </row>
        <row r="5">
          <cell r="E5" t="str">
            <v>Batelco</v>
          </cell>
        </row>
        <row r="10">
          <cell r="E10">
            <v>4</v>
          </cell>
        </row>
        <row r="13">
          <cell r="E13">
            <v>0.5</v>
          </cell>
          <cell r="F13">
            <v>0.56000000000000005</v>
          </cell>
          <cell r="G13">
            <v>0.624</v>
          </cell>
          <cell r="H13">
            <v>0.69200000000000006</v>
          </cell>
          <cell r="I13">
            <v>0.77500000000000002</v>
          </cell>
          <cell r="J13">
            <v>0.8</v>
          </cell>
          <cell r="K13">
            <v>0.8</v>
          </cell>
          <cell r="L13">
            <v>0.8</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 refreshError="1">
        <row r="8">
          <cell r="E8">
            <v>0.86</v>
          </cell>
        </row>
        <row r="9">
          <cell r="E9">
            <v>2000</v>
          </cell>
        </row>
        <row r="10">
          <cell r="E10">
            <v>2003</v>
          </cell>
        </row>
        <row r="16">
          <cell r="E16">
            <v>0.02</v>
          </cell>
          <cell r="F16">
            <v>0.1</v>
          </cell>
          <cell r="G16">
            <v>0.1</v>
          </cell>
          <cell r="H16">
            <v>0.1</v>
          </cell>
          <cell r="I16">
            <v>0.08</v>
          </cell>
          <cell r="J16">
            <v>0.08</v>
          </cell>
          <cell r="K16">
            <v>0.08</v>
          </cell>
          <cell r="L16">
            <v>0.08</v>
          </cell>
          <cell r="M16">
            <v>0.08</v>
          </cell>
          <cell r="N16">
            <v>0.08</v>
          </cell>
          <cell r="O16">
            <v>0.08</v>
          </cell>
          <cell r="P16">
            <v>0.08</v>
          </cell>
          <cell r="Q16">
            <v>0.08</v>
          </cell>
          <cell r="R16">
            <v>0.08</v>
          </cell>
          <cell r="S16">
            <v>0.08</v>
          </cell>
          <cell r="T16">
            <v>0.08</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E20">
            <v>0.02</v>
          </cell>
          <cell r="F20">
            <v>0.1</v>
          </cell>
          <cell r="G20">
            <v>0.1</v>
          </cell>
          <cell r="H20">
            <v>0.1</v>
          </cell>
          <cell r="I20">
            <v>0.1</v>
          </cell>
          <cell r="J20">
            <v>0.1</v>
          </cell>
          <cell r="K20">
            <v>0.1</v>
          </cell>
          <cell r="L20">
            <v>0.1</v>
          </cell>
          <cell r="M20">
            <v>0.1</v>
          </cell>
          <cell r="N20">
            <v>0.1</v>
          </cell>
          <cell r="O20">
            <v>0.1</v>
          </cell>
          <cell r="P20">
            <v>0.1</v>
          </cell>
          <cell r="Q20">
            <v>0.1</v>
          </cell>
          <cell r="R20">
            <v>0.1</v>
          </cell>
          <cell r="S20">
            <v>0.1</v>
          </cell>
          <cell r="T20">
            <v>0.1</v>
          </cell>
        </row>
        <row r="21">
          <cell r="E21">
            <v>0.03</v>
          </cell>
          <cell r="F21">
            <v>0.2</v>
          </cell>
          <cell r="G21">
            <v>0.2</v>
          </cell>
          <cell r="H21">
            <v>0.2</v>
          </cell>
          <cell r="I21">
            <v>0.15</v>
          </cell>
          <cell r="J21">
            <v>0.1</v>
          </cell>
          <cell r="K21">
            <v>0.1</v>
          </cell>
          <cell r="L21">
            <v>0.1</v>
          </cell>
          <cell r="M21">
            <v>0.1</v>
          </cell>
          <cell r="N21">
            <v>0.1</v>
          </cell>
          <cell r="O21">
            <v>0.1</v>
          </cell>
          <cell r="P21">
            <v>0.1</v>
          </cell>
          <cell r="Q21">
            <v>0.1</v>
          </cell>
          <cell r="R21">
            <v>0.1</v>
          </cell>
          <cell r="S21">
            <v>0.1</v>
          </cell>
          <cell r="T21">
            <v>0.1</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E24">
            <v>0.02</v>
          </cell>
          <cell r="F24">
            <v>0.1</v>
          </cell>
          <cell r="G24">
            <v>0.1</v>
          </cell>
          <cell r="H24">
            <v>0.1</v>
          </cell>
          <cell r="I24">
            <v>0.1</v>
          </cell>
          <cell r="J24">
            <v>0.1</v>
          </cell>
          <cell r="K24">
            <v>0.1</v>
          </cell>
          <cell r="L24">
            <v>0.1</v>
          </cell>
          <cell r="M24">
            <v>0.1</v>
          </cell>
          <cell r="N24">
            <v>0.1</v>
          </cell>
          <cell r="O24">
            <v>0.1</v>
          </cell>
          <cell r="P24">
            <v>0.1</v>
          </cell>
          <cell r="Q24">
            <v>0.1</v>
          </cell>
          <cell r="R24">
            <v>0.1</v>
          </cell>
          <cell r="S24">
            <v>0.1</v>
          </cell>
          <cell r="T24">
            <v>0.1</v>
          </cell>
        </row>
        <row r="25">
          <cell r="E25">
            <v>0.03</v>
          </cell>
          <cell r="F25">
            <v>0.2</v>
          </cell>
          <cell r="G25">
            <v>0.2</v>
          </cell>
          <cell r="H25">
            <v>0.2</v>
          </cell>
          <cell r="I25">
            <v>0.15</v>
          </cell>
          <cell r="J25">
            <v>0.1</v>
          </cell>
          <cell r="K25">
            <v>0.1</v>
          </cell>
          <cell r="L25">
            <v>0.1</v>
          </cell>
          <cell r="M25">
            <v>0.1</v>
          </cell>
          <cell r="N25">
            <v>0.1</v>
          </cell>
          <cell r="O25">
            <v>0.1</v>
          </cell>
          <cell r="P25">
            <v>0.1</v>
          </cell>
          <cell r="Q25">
            <v>0.1</v>
          </cell>
          <cell r="R25">
            <v>0.1</v>
          </cell>
          <cell r="S25">
            <v>0.1</v>
          </cell>
          <cell r="T25">
            <v>0.1</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E29">
            <v>0</v>
          </cell>
          <cell r="F29">
            <v>0.02</v>
          </cell>
          <cell r="G29">
            <v>0.08</v>
          </cell>
          <cell r="H29">
            <v>0.08</v>
          </cell>
          <cell r="I29">
            <v>0.08</v>
          </cell>
          <cell r="J29">
            <v>0.08</v>
          </cell>
          <cell r="K29">
            <v>0.08</v>
          </cell>
          <cell r="L29">
            <v>0.08</v>
          </cell>
          <cell r="M29">
            <v>0.08</v>
          </cell>
          <cell r="N29">
            <v>0.08</v>
          </cell>
          <cell r="O29">
            <v>0.08</v>
          </cell>
          <cell r="P29">
            <v>0.08</v>
          </cell>
          <cell r="Q29">
            <v>0.08</v>
          </cell>
          <cell r="R29">
            <v>0.08</v>
          </cell>
          <cell r="S29">
            <v>0.08</v>
          </cell>
          <cell r="T29">
            <v>0.08</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E33">
            <v>0</v>
          </cell>
          <cell r="F33">
            <v>0.02</v>
          </cell>
          <cell r="G33">
            <v>0.1</v>
          </cell>
          <cell r="H33">
            <v>0.15</v>
          </cell>
          <cell r="I33">
            <v>0.15</v>
          </cell>
          <cell r="J33">
            <v>0.1</v>
          </cell>
          <cell r="K33">
            <v>0.1</v>
          </cell>
          <cell r="L33">
            <v>0.1</v>
          </cell>
          <cell r="M33">
            <v>0.1</v>
          </cell>
          <cell r="N33">
            <v>0.1</v>
          </cell>
          <cell r="O33">
            <v>0.1</v>
          </cell>
          <cell r="P33">
            <v>0.1</v>
          </cell>
          <cell r="Q33">
            <v>0.1</v>
          </cell>
          <cell r="R33">
            <v>0.1</v>
          </cell>
          <cell r="S33">
            <v>0.1</v>
          </cell>
          <cell r="T33">
            <v>0.1</v>
          </cell>
        </row>
        <row r="34">
          <cell r="E34">
            <v>0</v>
          </cell>
          <cell r="F34">
            <v>0.2</v>
          </cell>
          <cell r="G34">
            <v>0.2</v>
          </cell>
          <cell r="H34">
            <v>0.2</v>
          </cell>
          <cell r="I34">
            <v>0.15</v>
          </cell>
          <cell r="J34">
            <v>0.1</v>
          </cell>
          <cell r="K34">
            <v>0.1</v>
          </cell>
          <cell r="L34">
            <v>0.1</v>
          </cell>
          <cell r="M34">
            <v>0.1</v>
          </cell>
          <cell r="N34">
            <v>0.1</v>
          </cell>
          <cell r="O34">
            <v>0.1</v>
          </cell>
          <cell r="P34">
            <v>0.1</v>
          </cell>
          <cell r="Q34">
            <v>0.1</v>
          </cell>
          <cell r="R34">
            <v>0.1</v>
          </cell>
          <cell r="S34">
            <v>0.1</v>
          </cell>
          <cell r="T34">
            <v>0.1</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E37">
            <v>0</v>
          </cell>
          <cell r="F37">
            <v>0.02</v>
          </cell>
          <cell r="G37">
            <v>0.1</v>
          </cell>
          <cell r="H37">
            <v>0.15</v>
          </cell>
          <cell r="I37">
            <v>0.15</v>
          </cell>
          <cell r="J37">
            <v>0.1</v>
          </cell>
          <cell r="K37">
            <v>0.1</v>
          </cell>
          <cell r="L37">
            <v>0.1</v>
          </cell>
          <cell r="M37">
            <v>0.1</v>
          </cell>
          <cell r="N37">
            <v>0.1</v>
          </cell>
          <cell r="O37">
            <v>0.1</v>
          </cell>
          <cell r="P37">
            <v>0.1</v>
          </cell>
          <cell r="Q37">
            <v>0.1</v>
          </cell>
          <cell r="R37">
            <v>0.1</v>
          </cell>
          <cell r="S37">
            <v>0.1</v>
          </cell>
          <cell r="T37">
            <v>0.1</v>
          </cell>
        </row>
        <row r="38">
          <cell r="E38">
            <v>0</v>
          </cell>
          <cell r="F38">
            <v>0.2</v>
          </cell>
          <cell r="G38">
            <v>0.2</v>
          </cell>
          <cell r="H38">
            <v>0.2</v>
          </cell>
          <cell r="I38">
            <v>0.15</v>
          </cell>
          <cell r="J38">
            <v>0.1</v>
          </cell>
          <cell r="K38">
            <v>0.1</v>
          </cell>
          <cell r="L38">
            <v>0.1</v>
          </cell>
          <cell r="M38">
            <v>0.1</v>
          </cell>
          <cell r="N38">
            <v>0.1</v>
          </cell>
          <cell r="O38">
            <v>0.1</v>
          </cell>
          <cell r="P38">
            <v>0.1</v>
          </cell>
          <cell r="Q38">
            <v>0.1</v>
          </cell>
          <cell r="R38">
            <v>0.1</v>
          </cell>
          <cell r="S38">
            <v>0.1</v>
          </cell>
          <cell r="T38">
            <v>0.1</v>
          </cell>
        </row>
        <row r="44">
          <cell r="E44">
            <v>0.02</v>
          </cell>
          <cell r="F44">
            <v>0.02</v>
          </cell>
          <cell r="G44">
            <v>0.05</v>
          </cell>
          <cell r="H44">
            <v>0.1</v>
          </cell>
          <cell r="I44">
            <v>0.15</v>
          </cell>
          <cell r="J44">
            <v>0.2</v>
          </cell>
          <cell r="K44">
            <v>0.25</v>
          </cell>
          <cell r="L44">
            <v>0.25</v>
          </cell>
          <cell r="M44">
            <v>0.25</v>
          </cell>
          <cell r="N44">
            <v>0.25</v>
          </cell>
          <cell r="O44">
            <v>0.25</v>
          </cell>
          <cell r="P44">
            <v>0.25</v>
          </cell>
          <cell r="Q44">
            <v>0.25</v>
          </cell>
          <cell r="R44">
            <v>0.25</v>
          </cell>
          <cell r="S44">
            <v>0.25</v>
          </cell>
          <cell r="T44">
            <v>0.25</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E48">
            <v>0.02</v>
          </cell>
          <cell r="F48">
            <v>0.02</v>
          </cell>
          <cell r="G48">
            <v>0.05</v>
          </cell>
          <cell r="H48">
            <v>0.1</v>
          </cell>
          <cell r="I48">
            <v>0.15</v>
          </cell>
          <cell r="J48">
            <v>0.2</v>
          </cell>
          <cell r="K48">
            <v>0.3</v>
          </cell>
          <cell r="L48">
            <v>0.35</v>
          </cell>
          <cell r="M48">
            <v>0.35</v>
          </cell>
          <cell r="N48">
            <v>0.35</v>
          </cell>
          <cell r="O48">
            <v>0.35</v>
          </cell>
          <cell r="P48">
            <v>0.35</v>
          </cell>
          <cell r="Q48">
            <v>0.35</v>
          </cell>
          <cell r="R48">
            <v>0.35</v>
          </cell>
          <cell r="S48">
            <v>0.35</v>
          </cell>
          <cell r="T48">
            <v>0.35</v>
          </cell>
        </row>
        <row r="49">
          <cell r="E49">
            <v>0.02</v>
          </cell>
          <cell r="F49">
            <v>0.2</v>
          </cell>
          <cell r="G49">
            <v>0.3</v>
          </cell>
          <cell r="H49">
            <v>0.3</v>
          </cell>
          <cell r="I49">
            <v>0.35</v>
          </cell>
          <cell r="J49">
            <v>0.35</v>
          </cell>
          <cell r="K49">
            <v>0.35</v>
          </cell>
          <cell r="L49">
            <v>0.35</v>
          </cell>
          <cell r="M49">
            <v>0.35</v>
          </cell>
          <cell r="N49">
            <v>0.35</v>
          </cell>
          <cell r="O49">
            <v>0.4</v>
          </cell>
          <cell r="P49">
            <v>0.4</v>
          </cell>
          <cell r="Q49">
            <v>0.4</v>
          </cell>
          <cell r="R49">
            <v>0.4</v>
          </cell>
          <cell r="S49">
            <v>0.4</v>
          </cell>
          <cell r="T49">
            <v>0.4</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row>
        <row r="52">
          <cell r="E52">
            <v>0.02</v>
          </cell>
          <cell r="F52">
            <v>0.02</v>
          </cell>
          <cell r="G52">
            <v>0.05</v>
          </cell>
          <cell r="H52">
            <v>0.1</v>
          </cell>
          <cell r="I52">
            <v>0.15</v>
          </cell>
          <cell r="J52">
            <v>0.2</v>
          </cell>
          <cell r="K52">
            <v>0.3</v>
          </cell>
          <cell r="L52">
            <v>0.35</v>
          </cell>
          <cell r="M52">
            <v>0.35</v>
          </cell>
          <cell r="N52">
            <v>0.35</v>
          </cell>
          <cell r="O52">
            <v>0.35</v>
          </cell>
          <cell r="P52">
            <v>0.35</v>
          </cell>
          <cell r="Q52">
            <v>0.35</v>
          </cell>
          <cell r="R52">
            <v>0.35</v>
          </cell>
          <cell r="S52">
            <v>0.35</v>
          </cell>
          <cell r="T52">
            <v>0.35</v>
          </cell>
        </row>
        <row r="53">
          <cell r="E53">
            <v>6.8500000000000005E-2</v>
          </cell>
          <cell r="F53">
            <v>0.2</v>
          </cell>
          <cell r="G53">
            <v>0.3</v>
          </cell>
          <cell r="H53">
            <v>0.3</v>
          </cell>
          <cell r="I53">
            <v>0.35</v>
          </cell>
          <cell r="J53">
            <v>0.35</v>
          </cell>
          <cell r="K53">
            <v>0.35</v>
          </cell>
          <cell r="L53">
            <v>0.35</v>
          </cell>
          <cell r="M53">
            <v>0.35</v>
          </cell>
          <cell r="N53">
            <v>0.35</v>
          </cell>
          <cell r="O53">
            <v>0.35</v>
          </cell>
          <cell r="P53">
            <v>0.4</v>
          </cell>
          <cell r="Q53">
            <v>0.4</v>
          </cell>
          <cell r="R53">
            <v>0.4</v>
          </cell>
          <cell r="S53">
            <v>0.4</v>
          </cell>
          <cell r="T53">
            <v>0.4</v>
          </cell>
        </row>
        <row r="56">
          <cell r="E56">
            <v>0.8</v>
          </cell>
        </row>
        <row r="57">
          <cell r="E57">
            <v>0.4</v>
          </cell>
        </row>
        <row r="61">
          <cell r="E61">
            <v>400</v>
          </cell>
        </row>
        <row r="62">
          <cell r="E62">
            <v>0</v>
          </cell>
        </row>
        <row r="63">
          <cell r="E63">
            <v>0.01</v>
          </cell>
          <cell r="F63">
            <v>0.01</v>
          </cell>
          <cell r="G63">
            <v>0.01</v>
          </cell>
          <cell r="H63">
            <v>0.01</v>
          </cell>
          <cell r="I63">
            <v>0.01</v>
          </cell>
          <cell r="J63">
            <v>0.01</v>
          </cell>
          <cell r="K63">
            <v>0.01</v>
          </cell>
          <cell r="L63">
            <v>0.01</v>
          </cell>
          <cell r="M63">
            <v>0.01</v>
          </cell>
          <cell r="N63">
            <v>0.01</v>
          </cell>
          <cell r="O63">
            <v>5.0000000000000001E-3</v>
          </cell>
          <cell r="P63">
            <v>5.0000000000000001E-3</v>
          </cell>
          <cell r="Q63">
            <v>0</v>
          </cell>
          <cell r="R63">
            <v>0</v>
          </cell>
          <cell r="S63">
            <v>0</v>
          </cell>
          <cell r="T63">
            <v>0</v>
          </cell>
        </row>
        <row r="64">
          <cell r="E64">
            <v>-0.02</v>
          </cell>
          <cell r="F64">
            <v>-0.02</v>
          </cell>
          <cell r="G64">
            <v>-0.02</v>
          </cell>
          <cell r="H64">
            <v>-0.02</v>
          </cell>
          <cell r="I64">
            <v>-0.02</v>
          </cell>
          <cell r="J64">
            <v>-0.02</v>
          </cell>
          <cell r="K64">
            <v>-0.02</v>
          </cell>
          <cell r="L64">
            <v>-0.02</v>
          </cell>
          <cell r="M64">
            <v>-0.02</v>
          </cell>
          <cell r="N64">
            <v>-0.02</v>
          </cell>
          <cell r="O64">
            <v>-0.01</v>
          </cell>
          <cell r="P64">
            <v>-0.01</v>
          </cell>
          <cell r="Q64">
            <v>0</v>
          </cell>
          <cell r="R64">
            <v>0</v>
          </cell>
          <cell r="S64">
            <v>0</v>
          </cell>
          <cell r="T64">
            <v>0</v>
          </cell>
        </row>
        <row r="66">
          <cell r="E66">
            <v>280</v>
          </cell>
        </row>
        <row r="67">
          <cell r="E67">
            <v>90</v>
          </cell>
        </row>
        <row r="70">
          <cell r="E70">
            <v>300</v>
          </cell>
        </row>
        <row r="71">
          <cell r="E71">
            <v>110</v>
          </cell>
        </row>
        <row r="76">
          <cell r="E76">
            <v>18</v>
          </cell>
        </row>
        <row r="77">
          <cell r="E77">
            <v>8</v>
          </cell>
        </row>
        <row r="78">
          <cell r="E78">
            <v>8</v>
          </cell>
        </row>
        <row r="79">
          <cell r="E79">
            <v>0</v>
          </cell>
        </row>
        <row r="82">
          <cell r="E82">
            <v>25.974025974025974</v>
          </cell>
        </row>
        <row r="83">
          <cell r="E83">
            <v>25.974025974025974</v>
          </cell>
        </row>
        <row r="84">
          <cell r="E84">
            <v>25.974025974025974</v>
          </cell>
        </row>
        <row r="85">
          <cell r="E85">
            <v>25.974025974025974</v>
          </cell>
        </row>
        <row r="86">
          <cell r="E86">
            <v>25.974025974025974</v>
          </cell>
        </row>
        <row r="87">
          <cell r="E87">
            <v>25.974025974025974</v>
          </cell>
        </row>
        <row r="88">
          <cell r="E88">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row>
        <row r="95">
          <cell r="E95">
            <v>5.1948051948051945E-2</v>
          </cell>
          <cell r="F95">
            <v>5.1948051948051945E-2</v>
          </cell>
          <cell r="G95">
            <v>5.1948051948051945E-2</v>
          </cell>
        </row>
        <row r="96">
          <cell r="E96">
            <v>5.1948051948051945E-2</v>
          </cell>
          <cell r="F96">
            <v>5.1948051948051945E-2</v>
          </cell>
          <cell r="G96">
            <v>5.1948051948051945E-2</v>
          </cell>
        </row>
        <row r="97">
          <cell r="E97">
            <v>0.11688311688311688</v>
          </cell>
        </row>
        <row r="98">
          <cell r="E98">
            <v>0.11688311688311688</v>
          </cell>
        </row>
        <row r="99">
          <cell r="E99">
            <v>0.51948051948051954</v>
          </cell>
        </row>
        <row r="100">
          <cell r="E100">
            <v>0.51948051948051954</v>
          </cell>
        </row>
        <row r="101">
          <cell r="E101">
            <v>0.93</v>
          </cell>
        </row>
        <row r="102">
          <cell r="E102">
            <v>0</v>
          </cell>
          <cell r="F102">
            <v>-0.02</v>
          </cell>
          <cell r="G102">
            <v>-0.02</v>
          </cell>
          <cell r="H102">
            <v>-0.02</v>
          </cell>
          <cell r="I102">
            <v>-0.02</v>
          </cell>
          <cell r="J102">
            <v>-0.02</v>
          </cell>
          <cell r="K102">
            <v>-0.02</v>
          </cell>
          <cell r="L102">
            <v>-0.02</v>
          </cell>
          <cell r="M102">
            <v>-0.02</v>
          </cell>
          <cell r="N102">
            <v>-0.02</v>
          </cell>
          <cell r="O102">
            <v>-0.02</v>
          </cell>
          <cell r="P102">
            <v>-0.01</v>
          </cell>
          <cell r="Q102">
            <v>0</v>
          </cell>
          <cell r="R102">
            <v>0</v>
          </cell>
          <cell r="S102">
            <v>0</v>
          </cell>
          <cell r="T102">
            <v>0</v>
          </cell>
        </row>
        <row r="103">
          <cell r="E103">
            <v>0.12987012987012989</v>
          </cell>
          <cell r="F103">
            <v>0.12987012987012989</v>
          </cell>
          <cell r="G103">
            <v>0.12987012987012989</v>
          </cell>
        </row>
        <row r="104">
          <cell r="E104">
            <v>0.12987012987012989</v>
          </cell>
          <cell r="F104">
            <v>0.12987012987012989</v>
          </cell>
          <cell r="G104">
            <v>0.12987012987012989</v>
          </cell>
        </row>
        <row r="105">
          <cell r="E105">
            <v>0.18181818181818182</v>
          </cell>
        </row>
        <row r="106">
          <cell r="E106">
            <v>0.18181818181818182</v>
          </cell>
        </row>
        <row r="107">
          <cell r="E107">
            <v>0.12987012987012989</v>
          </cell>
        </row>
        <row r="108">
          <cell r="E108">
            <v>0.12987012987012989</v>
          </cell>
        </row>
        <row r="109">
          <cell r="E109">
            <v>1</v>
          </cell>
        </row>
        <row r="113">
          <cell r="E113">
            <v>6.4935064935064943E-2</v>
          </cell>
          <cell r="F113">
            <v>0.08</v>
          </cell>
          <cell r="G113">
            <v>0.08</v>
          </cell>
        </row>
        <row r="114">
          <cell r="E114">
            <v>4.1558441558441558E-2</v>
          </cell>
          <cell r="F114">
            <v>5.1948051948051945E-2</v>
          </cell>
          <cell r="G114">
            <v>5.1948051948051945E-2</v>
          </cell>
        </row>
        <row r="115">
          <cell r="E115">
            <v>0.11688311688311688</v>
          </cell>
        </row>
        <row r="116">
          <cell r="E116">
            <v>0.11688311688311688</v>
          </cell>
        </row>
        <row r="117">
          <cell r="E117">
            <v>6.4935064935064943E-2</v>
          </cell>
        </row>
        <row r="118">
          <cell r="E118">
            <v>4.1558441558441558E-2</v>
          </cell>
        </row>
        <row r="119">
          <cell r="E119">
            <v>0.92400000000000004</v>
          </cell>
        </row>
        <row r="121">
          <cell r="E121">
            <v>0.12987012987012989</v>
          </cell>
          <cell r="F121">
            <v>0.12987012987012989</v>
          </cell>
          <cell r="G121">
            <v>0.12987012987012989</v>
          </cell>
        </row>
        <row r="122">
          <cell r="E122">
            <v>0.12987012987012989</v>
          </cell>
          <cell r="F122">
            <v>0.12987012987012989</v>
          </cell>
          <cell r="G122">
            <v>0.12987012987012989</v>
          </cell>
        </row>
        <row r="123">
          <cell r="E123">
            <v>0.18181818181818182</v>
          </cell>
        </row>
        <row r="124">
          <cell r="E124">
            <v>0.18181818181818182</v>
          </cell>
        </row>
        <row r="125">
          <cell r="E125">
            <v>0.12987012987012989</v>
          </cell>
        </row>
        <row r="126">
          <cell r="E126">
            <v>0.12987012987012989</v>
          </cell>
        </row>
        <row r="127">
          <cell r="E127">
            <v>1</v>
          </cell>
        </row>
        <row r="131">
          <cell r="E131">
            <v>6.4935064935064943E-2</v>
          </cell>
          <cell r="F131">
            <v>0.08</v>
          </cell>
          <cell r="G131">
            <v>0.08</v>
          </cell>
        </row>
        <row r="132">
          <cell r="E132">
            <v>4.1558441558441558E-2</v>
          </cell>
          <cell r="F132">
            <v>5.1948051948051945E-2</v>
          </cell>
          <cell r="G132">
            <v>5.1948051948051945E-2</v>
          </cell>
        </row>
        <row r="133">
          <cell r="E133">
            <v>0.11688311688311688</v>
          </cell>
        </row>
        <row r="134">
          <cell r="E134">
            <v>0.11688311688311688</v>
          </cell>
        </row>
        <row r="135">
          <cell r="E135">
            <v>6.4935064935064943E-2</v>
          </cell>
        </row>
        <row r="136">
          <cell r="E136">
            <v>4.1558441558441558E-2</v>
          </cell>
        </row>
        <row r="137">
          <cell r="E137">
            <v>0.92400000000000004</v>
          </cell>
        </row>
        <row r="139">
          <cell r="E139">
            <v>0.12987012987012989</v>
          </cell>
          <cell r="F139">
            <v>0.12987012987012989</v>
          </cell>
          <cell r="G139">
            <v>0.12987012987012989</v>
          </cell>
        </row>
        <row r="140">
          <cell r="E140">
            <v>0.12987012987012989</v>
          </cell>
          <cell r="F140">
            <v>0.12987012987012989</v>
          </cell>
          <cell r="G140">
            <v>0.12987012987012989</v>
          </cell>
        </row>
        <row r="141">
          <cell r="E141">
            <v>0.18181818181818182</v>
          </cell>
        </row>
        <row r="142">
          <cell r="E142">
            <v>0.18181818181818182</v>
          </cell>
        </row>
        <row r="143">
          <cell r="E143">
            <v>0.12987012987012989</v>
          </cell>
        </row>
        <row r="144">
          <cell r="E144">
            <v>0.12987012987012989</v>
          </cell>
        </row>
        <row r="145">
          <cell r="E145">
            <v>1</v>
          </cell>
        </row>
        <row r="149">
          <cell r="E149">
            <v>350</v>
          </cell>
        </row>
        <row r="151">
          <cell r="E151">
            <v>0</v>
          </cell>
          <cell r="F151">
            <v>0</v>
          </cell>
          <cell r="G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E161">
            <v>100</v>
          </cell>
        </row>
        <row r="163">
          <cell r="E163">
            <v>0</v>
          </cell>
          <cell r="F163">
            <v>0</v>
          </cell>
          <cell r="G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E173">
            <v>350</v>
          </cell>
        </row>
        <row r="175">
          <cell r="E175">
            <v>0</v>
          </cell>
          <cell r="F175">
            <v>0</v>
          </cell>
          <cell r="G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7">
          <cell r="E187">
            <v>10</v>
          </cell>
        </row>
        <row r="188">
          <cell r="E188">
            <v>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22">
          <cell r="E222">
            <v>40</v>
          </cell>
        </row>
        <row r="223">
          <cell r="E223">
            <v>0</v>
          </cell>
        </row>
        <row r="224">
          <cell r="E224">
            <v>5</v>
          </cell>
        </row>
        <row r="225">
          <cell r="E225">
            <v>10</v>
          </cell>
        </row>
        <row r="226">
          <cell r="E226">
            <v>10</v>
          </cell>
        </row>
        <row r="227">
          <cell r="E227">
            <v>15</v>
          </cell>
        </row>
        <row r="230">
          <cell r="E230">
            <v>0.03</v>
          </cell>
          <cell r="F230">
            <v>0.03</v>
          </cell>
          <cell r="G230">
            <v>0.03</v>
          </cell>
          <cell r="H230">
            <v>0.03</v>
          </cell>
          <cell r="I230">
            <v>0.03</v>
          </cell>
          <cell r="J230">
            <v>0.03</v>
          </cell>
          <cell r="K230">
            <v>0.03</v>
          </cell>
          <cell r="L230">
            <v>0.03</v>
          </cell>
          <cell r="M230">
            <v>0.03</v>
          </cell>
          <cell r="N230">
            <v>0.03</v>
          </cell>
          <cell r="O230">
            <v>0.02</v>
          </cell>
          <cell r="P230">
            <v>0.01</v>
          </cell>
          <cell r="Q230">
            <v>0</v>
          </cell>
          <cell r="R230">
            <v>0</v>
          </cell>
          <cell r="S230">
            <v>0</v>
          </cell>
          <cell r="T230">
            <v>0</v>
          </cell>
        </row>
        <row r="231">
          <cell r="E231">
            <v>0.02</v>
          </cell>
          <cell r="F231">
            <v>0.02</v>
          </cell>
          <cell r="G231">
            <v>0.02</v>
          </cell>
          <cell r="H231">
            <v>0.02</v>
          </cell>
          <cell r="I231">
            <v>0.02</v>
          </cell>
          <cell r="J231">
            <v>0.02</v>
          </cell>
          <cell r="K231">
            <v>0.02</v>
          </cell>
          <cell r="L231">
            <v>0.02</v>
          </cell>
          <cell r="M231">
            <v>0.02</v>
          </cell>
          <cell r="N231">
            <v>0.02</v>
          </cell>
          <cell r="O231">
            <v>0.02</v>
          </cell>
          <cell r="P231">
            <v>0.01</v>
          </cell>
          <cell r="Q231">
            <v>0</v>
          </cell>
          <cell r="R231">
            <v>0</v>
          </cell>
          <cell r="S231">
            <v>0</v>
          </cell>
          <cell r="T231">
            <v>0</v>
          </cell>
        </row>
        <row r="232">
          <cell r="E232">
            <v>0.03</v>
          </cell>
          <cell r="F232">
            <v>0.03</v>
          </cell>
          <cell r="G232">
            <v>0.03</v>
          </cell>
          <cell r="H232">
            <v>0.03</v>
          </cell>
          <cell r="I232">
            <v>0.03</v>
          </cell>
          <cell r="J232">
            <v>0.03</v>
          </cell>
          <cell r="K232">
            <v>0.03</v>
          </cell>
          <cell r="L232">
            <v>0.03</v>
          </cell>
          <cell r="M232">
            <v>0.03</v>
          </cell>
          <cell r="N232">
            <v>0.03</v>
          </cell>
          <cell r="O232">
            <v>0.02</v>
          </cell>
          <cell r="P232">
            <v>0.01</v>
          </cell>
          <cell r="Q232">
            <v>0</v>
          </cell>
          <cell r="R232">
            <v>0</v>
          </cell>
          <cell r="S232">
            <v>0</v>
          </cell>
          <cell r="T232">
            <v>0</v>
          </cell>
        </row>
        <row r="235">
          <cell r="E235">
            <v>0.01</v>
          </cell>
          <cell r="F235">
            <v>0.01</v>
          </cell>
          <cell r="G235">
            <v>0.01</v>
          </cell>
          <cell r="H235">
            <v>0.01</v>
          </cell>
          <cell r="I235">
            <v>0.01</v>
          </cell>
          <cell r="J235">
            <v>0.01</v>
          </cell>
          <cell r="K235">
            <v>0.01</v>
          </cell>
          <cell r="L235">
            <v>0.01</v>
          </cell>
          <cell r="M235">
            <v>0.01</v>
          </cell>
          <cell r="N235">
            <v>0.01</v>
          </cell>
          <cell r="O235">
            <v>0.01</v>
          </cell>
          <cell r="P235">
            <v>0.01</v>
          </cell>
          <cell r="Q235">
            <v>0.01</v>
          </cell>
          <cell r="R235">
            <v>0.01</v>
          </cell>
          <cell r="S235">
            <v>0.01</v>
          </cell>
          <cell r="T235">
            <v>0.01</v>
          </cell>
        </row>
        <row r="237">
          <cell r="E237">
            <v>0.04</v>
          </cell>
          <cell r="F237">
            <v>0.04</v>
          </cell>
          <cell r="G237">
            <v>0.04</v>
          </cell>
          <cell r="H237">
            <v>0.04</v>
          </cell>
          <cell r="I237">
            <v>0.04</v>
          </cell>
          <cell r="J237">
            <v>0.04</v>
          </cell>
          <cell r="K237">
            <v>0.04</v>
          </cell>
          <cell r="L237">
            <v>0.04</v>
          </cell>
          <cell r="M237">
            <v>0.04</v>
          </cell>
          <cell r="N237">
            <v>0.04</v>
          </cell>
          <cell r="O237">
            <v>0.04</v>
          </cell>
          <cell r="P237">
            <v>0.04</v>
          </cell>
          <cell r="Q237">
            <v>0.04</v>
          </cell>
          <cell r="R237">
            <v>0.04</v>
          </cell>
          <cell r="S237">
            <v>0.04</v>
          </cell>
          <cell r="T237">
            <v>0.04</v>
          </cell>
        </row>
        <row r="243">
          <cell r="E243">
            <v>2.5974025974025972E-2</v>
          </cell>
        </row>
        <row r="244">
          <cell r="E244">
            <v>2.5974025974025972E-2</v>
          </cell>
        </row>
        <row r="245">
          <cell r="E245">
            <v>2.5974025974025972E-2</v>
          </cell>
        </row>
        <row r="247">
          <cell r="E247">
            <v>5.1948051948051945E-2</v>
          </cell>
        </row>
        <row r="248">
          <cell r="E248">
            <v>0.2</v>
          </cell>
        </row>
        <row r="249">
          <cell r="E249">
            <v>0.10389610389610389</v>
          </cell>
        </row>
        <row r="250">
          <cell r="E250">
            <v>-0.01</v>
          </cell>
          <cell r="F250">
            <v>-0.01</v>
          </cell>
          <cell r="G250">
            <v>-0.01</v>
          </cell>
          <cell r="H250">
            <v>-0.01</v>
          </cell>
          <cell r="I250">
            <v>-0.01</v>
          </cell>
          <cell r="J250">
            <v>-0.01</v>
          </cell>
          <cell r="K250">
            <v>-0.01</v>
          </cell>
          <cell r="L250">
            <v>-0.01</v>
          </cell>
          <cell r="M250">
            <v>-0.01</v>
          </cell>
          <cell r="N250">
            <v>-0.01</v>
          </cell>
          <cell r="O250">
            <v>-0.01</v>
          </cell>
          <cell r="P250">
            <v>-0.01</v>
          </cell>
          <cell r="Q250">
            <v>0</v>
          </cell>
          <cell r="R250">
            <v>0</v>
          </cell>
          <cell r="S250">
            <v>0</v>
          </cell>
          <cell r="T250">
            <v>0</v>
          </cell>
        </row>
        <row r="253">
          <cell r="E253">
            <v>2.5974025974025972E-2</v>
          </cell>
        </row>
        <row r="254">
          <cell r="E254">
            <v>2.5974025974025972E-2</v>
          </cell>
        </row>
        <row r="255">
          <cell r="E255">
            <v>2.5974025974025972E-2</v>
          </cell>
        </row>
        <row r="257">
          <cell r="E257">
            <v>5.1948051948051945E-2</v>
          </cell>
        </row>
        <row r="258">
          <cell r="E258">
            <v>0.2</v>
          </cell>
        </row>
        <row r="259">
          <cell r="E259">
            <v>0.10389610389610389</v>
          </cell>
        </row>
        <row r="260">
          <cell r="E260">
            <v>-0.01</v>
          </cell>
          <cell r="F260">
            <v>-0.01</v>
          </cell>
          <cell r="G260">
            <v>-0.01</v>
          </cell>
          <cell r="H260">
            <v>-0.01</v>
          </cell>
          <cell r="I260">
            <v>-0.01</v>
          </cell>
          <cell r="J260">
            <v>-0.01</v>
          </cell>
          <cell r="K260">
            <v>-0.01</v>
          </cell>
          <cell r="L260">
            <v>-0.01</v>
          </cell>
          <cell r="M260">
            <v>-0.01</v>
          </cell>
          <cell r="N260">
            <v>-0.01</v>
          </cell>
          <cell r="O260">
            <v>-0.01</v>
          </cell>
          <cell r="P260">
            <v>-0.01</v>
          </cell>
          <cell r="Q260">
            <v>0</v>
          </cell>
          <cell r="R260">
            <v>0</v>
          </cell>
          <cell r="S260">
            <v>0</v>
          </cell>
          <cell r="T260">
            <v>0</v>
          </cell>
        </row>
        <row r="263">
          <cell r="E263">
            <v>2.5974025974025972E-2</v>
          </cell>
        </row>
        <row r="264">
          <cell r="E264">
            <v>2.5974025974025972E-2</v>
          </cell>
        </row>
        <row r="265">
          <cell r="E265">
            <v>2.5974025974025972E-2</v>
          </cell>
        </row>
        <row r="267">
          <cell r="E267">
            <v>5.1948051948051945E-2</v>
          </cell>
        </row>
        <row r="268">
          <cell r="E268">
            <v>0.2</v>
          </cell>
        </row>
        <row r="269">
          <cell r="E269">
            <v>0.10389610389610389</v>
          </cell>
        </row>
        <row r="270">
          <cell r="E270">
            <v>-0.01</v>
          </cell>
          <cell r="F270">
            <v>-0.01</v>
          </cell>
          <cell r="G270">
            <v>-0.01</v>
          </cell>
          <cell r="H270">
            <v>-0.01</v>
          </cell>
          <cell r="I270">
            <v>-0.01</v>
          </cell>
          <cell r="J270">
            <v>-0.01</v>
          </cell>
          <cell r="K270">
            <v>-0.01</v>
          </cell>
          <cell r="L270">
            <v>-0.01</v>
          </cell>
          <cell r="M270">
            <v>-0.01</v>
          </cell>
          <cell r="N270">
            <v>-0.01</v>
          </cell>
          <cell r="O270">
            <v>-0.01</v>
          </cell>
          <cell r="P270">
            <v>-0.01</v>
          </cell>
          <cell r="Q270">
            <v>0</v>
          </cell>
          <cell r="R270">
            <v>0</v>
          </cell>
          <cell r="S270">
            <v>0</v>
          </cell>
          <cell r="T270">
            <v>0</v>
          </cell>
        </row>
        <row r="275">
          <cell r="E275">
            <v>60</v>
          </cell>
        </row>
        <row r="276">
          <cell r="E276">
            <v>0</v>
          </cell>
        </row>
        <row r="277">
          <cell r="E277">
            <v>0</v>
          </cell>
        </row>
        <row r="279">
          <cell r="E279">
            <v>0</v>
          </cell>
        </row>
        <row r="280">
          <cell r="E280">
            <v>0</v>
          </cell>
        </row>
        <row r="281">
          <cell r="E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5">
          <cell r="E285">
            <v>20</v>
          </cell>
        </row>
        <row r="286">
          <cell r="E286">
            <v>0</v>
          </cell>
        </row>
        <row r="287">
          <cell r="E287">
            <v>0</v>
          </cell>
        </row>
        <row r="289">
          <cell r="E289">
            <v>0</v>
          </cell>
        </row>
        <row r="290">
          <cell r="E290">
            <v>0</v>
          </cell>
        </row>
        <row r="291">
          <cell r="E291">
            <v>0</v>
          </cell>
        </row>
        <row r="292">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5">
          <cell r="E295">
            <v>20</v>
          </cell>
        </row>
        <row r="296">
          <cell r="E296">
            <v>0</v>
          </cell>
        </row>
        <row r="297">
          <cell r="E297">
            <v>0</v>
          </cell>
        </row>
        <row r="299">
          <cell r="E299">
            <v>0</v>
          </cell>
        </row>
        <row r="300">
          <cell r="E300">
            <v>0</v>
          </cell>
        </row>
        <row r="301">
          <cell r="E301">
            <v>0</v>
          </cell>
        </row>
        <row r="302">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7">
          <cell r="E307">
            <v>0.21</v>
          </cell>
        </row>
        <row r="308">
          <cell r="E308">
            <v>0</v>
          </cell>
        </row>
        <row r="309">
          <cell r="E309">
            <v>0</v>
          </cell>
        </row>
        <row r="310">
          <cell r="E310">
            <v>0</v>
          </cell>
        </row>
        <row r="311">
          <cell r="E311">
            <v>1.0999999999999999E-2</v>
          </cell>
        </row>
        <row r="312">
          <cell r="E312">
            <v>5.0000000000000002E-5</v>
          </cell>
        </row>
        <row r="315">
          <cell r="E315">
            <v>0.4</v>
          </cell>
          <cell r="F315">
            <v>0.4</v>
          </cell>
          <cell r="G315">
            <v>0.4</v>
          </cell>
          <cell r="H315">
            <v>0.4</v>
          </cell>
          <cell r="I315">
            <v>0.4</v>
          </cell>
          <cell r="J315">
            <v>0.4</v>
          </cell>
          <cell r="K315">
            <v>0.4</v>
          </cell>
          <cell r="L315">
            <v>0.4</v>
          </cell>
          <cell r="M315">
            <v>0.4</v>
          </cell>
          <cell r="N315">
            <v>0.3</v>
          </cell>
          <cell r="O315">
            <v>0.2</v>
          </cell>
          <cell r="P315">
            <v>0.1</v>
          </cell>
          <cell r="Q315">
            <v>0</v>
          </cell>
          <cell r="R315">
            <v>0</v>
          </cell>
          <cell r="S315">
            <v>0</v>
          </cell>
          <cell r="T315">
            <v>0</v>
          </cell>
        </row>
        <row r="316">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E317">
            <v>0.6</v>
          </cell>
          <cell r="F317">
            <v>0.6</v>
          </cell>
          <cell r="G317">
            <v>0.6</v>
          </cell>
          <cell r="H317">
            <v>0.6</v>
          </cell>
          <cell r="I317">
            <v>0.6</v>
          </cell>
          <cell r="J317">
            <v>0.6</v>
          </cell>
          <cell r="K317">
            <v>0.6</v>
          </cell>
          <cell r="L317">
            <v>0.6</v>
          </cell>
          <cell r="M317">
            <v>0.5</v>
          </cell>
          <cell r="N317">
            <v>0.3</v>
          </cell>
          <cell r="O317">
            <v>0.2</v>
          </cell>
          <cell r="P317">
            <v>0.1</v>
          </cell>
          <cell r="Q317">
            <v>0</v>
          </cell>
          <cell r="R317">
            <v>0</v>
          </cell>
          <cell r="S317">
            <v>0</v>
          </cell>
          <cell r="T317">
            <v>0</v>
          </cell>
        </row>
        <row r="320">
          <cell r="E320">
            <v>0.7</v>
          </cell>
          <cell r="F320">
            <v>0.7</v>
          </cell>
          <cell r="G320">
            <v>0.7</v>
          </cell>
          <cell r="H320">
            <v>0.7</v>
          </cell>
          <cell r="I320">
            <v>0.7</v>
          </cell>
          <cell r="J320">
            <v>0.7</v>
          </cell>
          <cell r="K320">
            <v>0.7</v>
          </cell>
          <cell r="L320">
            <v>0.7</v>
          </cell>
          <cell r="M320">
            <v>0.7</v>
          </cell>
          <cell r="N320">
            <v>0.7</v>
          </cell>
          <cell r="O320">
            <v>0.7</v>
          </cell>
          <cell r="P320">
            <v>0.7</v>
          </cell>
          <cell r="Q320">
            <v>0.7</v>
          </cell>
          <cell r="R320">
            <v>0.7</v>
          </cell>
          <cell r="S320">
            <v>0.7</v>
          </cell>
          <cell r="T320">
            <v>0.7</v>
          </cell>
        </row>
        <row r="321">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6">
          <cell r="E326">
            <v>2.6597402597402597</v>
          </cell>
        </row>
        <row r="327">
          <cell r="E327">
            <v>2.6597402597402597</v>
          </cell>
        </row>
        <row r="328">
          <cell r="E328">
            <v>0</v>
          </cell>
        </row>
        <row r="329">
          <cell r="E329">
            <v>0</v>
          </cell>
        </row>
        <row r="331">
          <cell r="E331">
            <v>2.6597402597402597</v>
          </cell>
        </row>
        <row r="332">
          <cell r="E332">
            <v>2.6597402597402597</v>
          </cell>
        </row>
        <row r="333">
          <cell r="E333">
            <v>0</v>
          </cell>
        </row>
        <row r="334">
          <cell r="E334">
            <v>0</v>
          </cell>
        </row>
        <row r="335">
          <cell r="E335">
            <v>-0.05</v>
          </cell>
          <cell r="F335">
            <v>-0.05</v>
          </cell>
          <cell r="G335">
            <v>-0.05</v>
          </cell>
          <cell r="H335">
            <v>-0.05</v>
          </cell>
          <cell r="I335">
            <v>-0.05</v>
          </cell>
          <cell r="J335">
            <v>-0.05</v>
          </cell>
          <cell r="K335">
            <v>-0.05</v>
          </cell>
          <cell r="L335">
            <v>-0.05</v>
          </cell>
          <cell r="M335">
            <v>-0.04</v>
          </cell>
          <cell r="N335">
            <v>-0.03</v>
          </cell>
          <cell r="O335">
            <v>-0.02</v>
          </cell>
          <cell r="P335">
            <v>-0.01</v>
          </cell>
          <cell r="Q335">
            <v>0</v>
          </cell>
          <cell r="R335">
            <v>0</v>
          </cell>
          <cell r="S335">
            <v>0</v>
          </cell>
          <cell r="T335">
            <v>0</v>
          </cell>
        </row>
        <row r="338">
          <cell r="E338">
            <v>2.6597402597402597</v>
          </cell>
        </row>
        <row r="339">
          <cell r="E339">
            <v>2.6597402597402597</v>
          </cell>
        </row>
        <row r="340">
          <cell r="E340">
            <v>0</v>
          </cell>
        </row>
        <row r="341">
          <cell r="E341">
            <v>0</v>
          </cell>
        </row>
        <row r="343">
          <cell r="E343">
            <v>2.6597402597402597</v>
          </cell>
        </row>
        <row r="344">
          <cell r="E344">
            <v>2.6597402597402597</v>
          </cell>
        </row>
        <row r="345">
          <cell r="E345">
            <v>0</v>
          </cell>
        </row>
        <row r="346">
          <cell r="E346">
            <v>0</v>
          </cell>
        </row>
        <row r="347">
          <cell r="E347">
            <v>-0.05</v>
          </cell>
          <cell r="F347">
            <v>-0.05</v>
          </cell>
          <cell r="G347">
            <v>-0.05</v>
          </cell>
          <cell r="H347">
            <v>-0.05</v>
          </cell>
          <cell r="I347">
            <v>-0.05</v>
          </cell>
          <cell r="J347">
            <v>-0.05</v>
          </cell>
          <cell r="K347">
            <v>-0.05</v>
          </cell>
          <cell r="L347">
            <v>-0.05</v>
          </cell>
          <cell r="M347">
            <v>-0.04</v>
          </cell>
          <cell r="N347">
            <v>-0.03</v>
          </cell>
          <cell r="O347">
            <v>-0.02</v>
          </cell>
          <cell r="P347">
            <v>-0.01</v>
          </cell>
          <cell r="Q347">
            <v>0</v>
          </cell>
          <cell r="R347">
            <v>0</v>
          </cell>
          <cell r="S347">
            <v>0</v>
          </cell>
          <cell r="T347">
            <v>0</v>
          </cell>
        </row>
        <row r="350">
          <cell r="E350">
            <v>2.6597402597402597</v>
          </cell>
        </row>
        <row r="351">
          <cell r="E351">
            <v>2.6597402597402597</v>
          </cell>
        </row>
        <row r="352">
          <cell r="E352">
            <v>0</v>
          </cell>
        </row>
        <row r="353">
          <cell r="E353">
            <v>0</v>
          </cell>
        </row>
        <row r="355">
          <cell r="E355">
            <v>2.6597402597402597</v>
          </cell>
        </row>
        <row r="356">
          <cell r="E356">
            <v>2.6597402597402597</v>
          </cell>
        </row>
        <row r="357">
          <cell r="E357">
            <v>0</v>
          </cell>
        </row>
        <row r="358">
          <cell r="E358">
            <v>0</v>
          </cell>
        </row>
        <row r="359">
          <cell r="E359">
            <v>-0.05</v>
          </cell>
          <cell r="F359">
            <v>-0.05</v>
          </cell>
          <cell r="G359">
            <v>-0.05</v>
          </cell>
          <cell r="H359">
            <v>-0.05</v>
          </cell>
          <cell r="I359">
            <v>-0.05</v>
          </cell>
          <cell r="J359">
            <v>-0.05</v>
          </cell>
          <cell r="K359">
            <v>-0.05</v>
          </cell>
          <cell r="L359">
            <v>-0.05</v>
          </cell>
          <cell r="M359">
            <v>-0.04</v>
          </cell>
          <cell r="N359">
            <v>-0.03</v>
          </cell>
          <cell r="O359">
            <v>-0.02</v>
          </cell>
          <cell r="P359">
            <v>-0.01</v>
          </cell>
          <cell r="Q359">
            <v>0</v>
          </cell>
          <cell r="R359">
            <v>0</v>
          </cell>
          <cell r="S359">
            <v>0</v>
          </cell>
          <cell r="T359">
            <v>0</v>
          </cell>
        </row>
        <row r="364">
          <cell r="E364">
            <v>0.25000000000000006</v>
          </cell>
          <cell r="F364">
            <v>0.24545454545454543</v>
          </cell>
          <cell r="G364">
            <v>0.24090909090909085</v>
          </cell>
          <cell r="H364">
            <v>0.23636363636363628</v>
          </cell>
          <cell r="I364">
            <v>0.23181818181818181</v>
          </cell>
          <cell r="J364">
            <v>0.22727272727272724</v>
          </cell>
          <cell r="K364">
            <v>0.22272727272727266</v>
          </cell>
          <cell r="L364">
            <v>0.2181818181818182</v>
          </cell>
          <cell r="M364">
            <v>0.21363636363636374</v>
          </cell>
          <cell r="N364">
            <v>0.20909090909090916</v>
          </cell>
          <cell r="O364">
            <v>0.20454545454545459</v>
          </cell>
          <cell r="P364">
            <v>0.19999999999999996</v>
          </cell>
          <cell r="Q364">
            <v>0.19999999999999996</v>
          </cell>
          <cell r="R364">
            <v>0.19999999999999996</v>
          </cell>
          <cell r="S364">
            <v>0.19999999999999996</v>
          </cell>
          <cell r="T364">
            <v>0.19999999999999996</v>
          </cell>
        </row>
        <row r="365">
          <cell r="E365">
            <v>0.6</v>
          </cell>
          <cell r="F365">
            <v>0.57272727272727275</v>
          </cell>
          <cell r="G365">
            <v>0.54545454545454553</v>
          </cell>
          <cell r="H365">
            <v>0.5181818181818183</v>
          </cell>
          <cell r="I365">
            <v>0.49090909090909102</v>
          </cell>
          <cell r="J365">
            <v>0.46363636363636374</v>
          </cell>
          <cell r="K365">
            <v>0.43636363636363645</v>
          </cell>
          <cell r="L365">
            <v>0.40909090909090917</v>
          </cell>
          <cell r="M365">
            <v>0.38181818181818189</v>
          </cell>
          <cell r="N365">
            <v>0.35454545454545461</v>
          </cell>
          <cell r="O365">
            <v>0.32727272727272733</v>
          </cell>
          <cell r="P365">
            <v>0.3</v>
          </cell>
          <cell r="Q365">
            <v>0.3</v>
          </cell>
          <cell r="R365">
            <v>0.3</v>
          </cell>
          <cell r="S365">
            <v>0.3</v>
          </cell>
          <cell r="T365">
            <v>0.3</v>
          </cell>
        </row>
        <row r="366">
          <cell r="E366">
            <v>0.1</v>
          </cell>
          <cell r="F366">
            <v>0.13181818181818183</v>
          </cell>
          <cell r="G366">
            <v>0.16363636363636364</v>
          </cell>
          <cell r="H366">
            <v>0.19545454545454544</v>
          </cell>
          <cell r="I366">
            <v>0.22727272727272724</v>
          </cell>
          <cell r="J366">
            <v>0.25909090909090904</v>
          </cell>
          <cell r="K366">
            <v>0.29090909090909084</v>
          </cell>
          <cell r="L366">
            <v>0.32272727272727264</v>
          </cell>
          <cell r="M366">
            <v>0.35454545454545444</v>
          </cell>
          <cell r="N366">
            <v>0.38636363636363624</v>
          </cell>
          <cell r="O366">
            <v>0.41818181818181804</v>
          </cell>
          <cell r="P366">
            <v>0.45</v>
          </cell>
          <cell r="Q366">
            <v>0.45</v>
          </cell>
          <cell r="R366">
            <v>0.45</v>
          </cell>
          <cell r="S366">
            <v>0.45</v>
          </cell>
          <cell r="T366">
            <v>0.45</v>
          </cell>
        </row>
        <row r="367">
          <cell r="E367">
            <v>0.05</v>
          </cell>
          <cell r="F367">
            <v>0.05</v>
          </cell>
          <cell r="G367">
            <v>0.05</v>
          </cell>
          <cell r="H367">
            <v>0.05</v>
          </cell>
          <cell r="I367">
            <v>0.05</v>
          </cell>
          <cell r="J367">
            <v>0.05</v>
          </cell>
          <cell r="K367">
            <v>0.05</v>
          </cell>
          <cell r="L367">
            <v>0.05</v>
          </cell>
          <cell r="M367">
            <v>0.05</v>
          </cell>
          <cell r="N367">
            <v>0.05</v>
          </cell>
          <cell r="O367">
            <v>0.05</v>
          </cell>
          <cell r="P367">
            <v>0.05</v>
          </cell>
          <cell r="Q367">
            <v>0.05</v>
          </cell>
          <cell r="R367">
            <v>0.05</v>
          </cell>
          <cell r="S367">
            <v>0.05</v>
          </cell>
          <cell r="T367">
            <v>0.05</v>
          </cell>
        </row>
        <row r="369">
          <cell r="E369">
            <v>0.65999999999999992</v>
          </cell>
          <cell r="F369">
            <v>0.65999999999999992</v>
          </cell>
          <cell r="G369">
            <v>0.65999999999999992</v>
          </cell>
          <cell r="H369">
            <v>0.65999999999999992</v>
          </cell>
          <cell r="I369">
            <v>0.65999999999999992</v>
          </cell>
          <cell r="J369">
            <v>0.65999999999999992</v>
          </cell>
          <cell r="K369">
            <v>0.65999999999999992</v>
          </cell>
          <cell r="L369">
            <v>0.65999999999999992</v>
          </cell>
          <cell r="M369">
            <v>0.65999999999999992</v>
          </cell>
          <cell r="N369">
            <v>0.65999999999999992</v>
          </cell>
          <cell r="O369">
            <v>0.65999999999999992</v>
          </cell>
          <cell r="P369">
            <v>0.65999999999999992</v>
          </cell>
          <cell r="Q369">
            <v>0.65999999999999992</v>
          </cell>
          <cell r="R369">
            <v>0.65999999999999992</v>
          </cell>
          <cell r="S369">
            <v>0.65999999999999992</v>
          </cell>
          <cell r="T369">
            <v>0.65999999999999992</v>
          </cell>
        </row>
        <row r="370">
          <cell r="E370">
            <v>0.17</v>
          </cell>
          <cell r="F370">
            <v>0.17</v>
          </cell>
          <cell r="G370">
            <v>0.17</v>
          </cell>
          <cell r="H370">
            <v>0.17</v>
          </cell>
          <cell r="I370">
            <v>0.17</v>
          </cell>
          <cell r="J370">
            <v>0.17</v>
          </cell>
          <cell r="K370">
            <v>0.17</v>
          </cell>
          <cell r="L370">
            <v>0.17</v>
          </cell>
          <cell r="M370">
            <v>0.17</v>
          </cell>
          <cell r="N370">
            <v>0.17</v>
          </cell>
          <cell r="O370">
            <v>0.17</v>
          </cell>
          <cell r="P370">
            <v>0.17</v>
          </cell>
          <cell r="Q370">
            <v>0.17</v>
          </cell>
          <cell r="R370">
            <v>0.17</v>
          </cell>
          <cell r="S370">
            <v>0.17</v>
          </cell>
          <cell r="T370">
            <v>0.17</v>
          </cell>
        </row>
        <row r="371">
          <cell r="E371">
            <v>0.17</v>
          </cell>
          <cell r="F371">
            <v>0.17</v>
          </cell>
          <cell r="G371">
            <v>0.17</v>
          </cell>
          <cell r="H371">
            <v>0.17</v>
          </cell>
          <cell r="I371">
            <v>0.17</v>
          </cell>
          <cell r="J371">
            <v>0.17</v>
          </cell>
          <cell r="K371">
            <v>0.17</v>
          </cell>
          <cell r="L371">
            <v>0.17</v>
          </cell>
          <cell r="M371">
            <v>0.17</v>
          </cell>
          <cell r="N371">
            <v>0.17</v>
          </cell>
          <cell r="O371">
            <v>0.17</v>
          </cell>
          <cell r="P371">
            <v>0.17</v>
          </cell>
          <cell r="Q371">
            <v>0.17</v>
          </cell>
          <cell r="R371">
            <v>0.17</v>
          </cell>
          <cell r="S371">
            <v>0.17</v>
          </cell>
          <cell r="T371">
            <v>0.17</v>
          </cell>
        </row>
        <row r="373">
          <cell r="E373">
            <v>0.35000000000000003</v>
          </cell>
          <cell r="F373">
            <v>0.33636363636363636</v>
          </cell>
          <cell r="G373">
            <v>0.3227272727272727</v>
          </cell>
          <cell r="H373">
            <v>0.30909090909090903</v>
          </cell>
          <cell r="I373">
            <v>0.29545454545454541</v>
          </cell>
          <cell r="J373">
            <v>0.2818181818181818</v>
          </cell>
          <cell r="K373">
            <v>0.26818181818181808</v>
          </cell>
          <cell r="L373">
            <v>0.25454545454545446</v>
          </cell>
          <cell r="M373">
            <v>0.24090909090909085</v>
          </cell>
          <cell r="N373">
            <v>0.22727272727272724</v>
          </cell>
          <cell r="O373">
            <v>0.21363636363636362</v>
          </cell>
          <cell r="P373">
            <v>0.2</v>
          </cell>
          <cell r="Q373">
            <v>0.2</v>
          </cell>
          <cell r="R373">
            <v>0.2</v>
          </cell>
          <cell r="S373">
            <v>0.2</v>
          </cell>
          <cell r="T373">
            <v>0.2</v>
          </cell>
        </row>
        <row r="374">
          <cell r="E374">
            <v>0.25</v>
          </cell>
          <cell r="F374">
            <v>0.23636363636363636</v>
          </cell>
          <cell r="G374">
            <v>0.22272727272727272</v>
          </cell>
          <cell r="H374">
            <v>0.20909090909090908</v>
          </cell>
          <cell r="I374">
            <v>0.19545454545454544</v>
          </cell>
          <cell r="J374">
            <v>0.1818181818181818</v>
          </cell>
          <cell r="K374">
            <v>0.16818181818181815</v>
          </cell>
          <cell r="L374">
            <v>0.15454545454545451</v>
          </cell>
          <cell r="M374">
            <v>0.14090909090909087</v>
          </cell>
          <cell r="N374">
            <v>0.12727272727272723</v>
          </cell>
          <cell r="O374">
            <v>0.11363636363636359</v>
          </cell>
          <cell r="P374">
            <v>0.1</v>
          </cell>
          <cell r="Q374">
            <v>0.1</v>
          </cell>
          <cell r="R374">
            <v>0.1</v>
          </cell>
          <cell r="S374">
            <v>0.1</v>
          </cell>
          <cell r="T374">
            <v>0.1</v>
          </cell>
        </row>
        <row r="375">
          <cell r="E375">
            <v>0.2</v>
          </cell>
          <cell r="F375">
            <v>0.22727272727272729</v>
          </cell>
          <cell r="G375">
            <v>0.25454545454545457</v>
          </cell>
          <cell r="H375">
            <v>0.28181818181818186</v>
          </cell>
          <cell r="I375">
            <v>0.30909090909090914</v>
          </cell>
          <cell r="J375">
            <v>0.33636363636363642</v>
          </cell>
          <cell r="K375">
            <v>0.3636363636363637</v>
          </cell>
          <cell r="L375">
            <v>0.39090909090909098</v>
          </cell>
          <cell r="M375">
            <v>0.41818181818181827</v>
          </cell>
          <cell r="N375">
            <v>0.44545454545454555</v>
          </cell>
          <cell r="O375">
            <v>0.47272727272727283</v>
          </cell>
          <cell r="P375">
            <v>0.5</v>
          </cell>
          <cell r="Q375">
            <v>0.5</v>
          </cell>
          <cell r="R375">
            <v>0.5</v>
          </cell>
          <cell r="S375">
            <v>0.5</v>
          </cell>
          <cell r="T375">
            <v>0.5</v>
          </cell>
        </row>
        <row r="376">
          <cell r="E376">
            <v>0.2</v>
          </cell>
          <cell r="F376">
            <v>0.2</v>
          </cell>
          <cell r="G376">
            <v>0.2</v>
          </cell>
          <cell r="H376">
            <v>0.2</v>
          </cell>
          <cell r="I376">
            <v>0.2</v>
          </cell>
          <cell r="J376">
            <v>0.2</v>
          </cell>
          <cell r="K376">
            <v>0.2</v>
          </cell>
          <cell r="L376">
            <v>0.2</v>
          </cell>
          <cell r="M376">
            <v>0.2</v>
          </cell>
          <cell r="N376">
            <v>0.2</v>
          </cell>
          <cell r="O376">
            <v>0.2</v>
          </cell>
          <cell r="P376">
            <v>0.2</v>
          </cell>
          <cell r="Q376">
            <v>0.2</v>
          </cell>
          <cell r="R376">
            <v>0.2</v>
          </cell>
          <cell r="S376">
            <v>0.2</v>
          </cell>
          <cell r="T376">
            <v>0.2</v>
          </cell>
        </row>
        <row r="378">
          <cell r="E378">
            <v>1</v>
          </cell>
          <cell r="F378">
            <v>1</v>
          </cell>
          <cell r="G378">
            <v>1</v>
          </cell>
          <cell r="H378">
            <v>1</v>
          </cell>
          <cell r="I378">
            <v>1</v>
          </cell>
          <cell r="J378">
            <v>1</v>
          </cell>
          <cell r="K378">
            <v>1</v>
          </cell>
          <cell r="L378">
            <v>1</v>
          </cell>
          <cell r="M378">
            <v>1</v>
          </cell>
          <cell r="N378">
            <v>1</v>
          </cell>
          <cell r="O378">
            <v>1</v>
          </cell>
          <cell r="P378">
            <v>1</v>
          </cell>
          <cell r="Q378">
            <v>1</v>
          </cell>
          <cell r="R378">
            <v>1</v>
          </cell>
          <cell r="S378">
            <v>1</v>
          </cell>
          <cell r="T378">
            <v>1</v>
          </cell>
        </row>
        <row r="379">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row r="380">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row>
        <row r="382">
          <cell r="E382">
            <v>0.21</v>
          </cell>
          <cell r="F382">
            <v>0.20545454545454542</v>
          </cell>
          <cell r="G382">
            <v>0.20090909090909084</v>
          </cell>
          <cell r="H382">
            <v>0.19636363636363627</v>
          </cell>
          <cell r="I382">
            <v>0.19181818181818169</v>
          </cell>
          <cell r="J382">
            <v>0.18727272727272712</v>
          </cell>
          <cell r="K382">
            <v>0.18272727272727254</v>
          </cell>
          <cell r="L382">
            <v>0.17818181818181797</v>
          </cell>
          <cell r="M382">
            <v>0.17363636363636339</v>
          </cell>
          <cell r="N382">
            <v>0.16909090909090882</v>
          </cell>
          <cell r="O382">
            <v>0.16454545454545424</v>
          </cell>
          <cell r="P382">
            <v>0.15999999999999995</v>
          </cell>
          <cell r="Q382">
            <v>0.15999999999999995</v>
          </cell>
          <cell r="R382">
            <v>0.15999999999999995</v>
          </cell>
          <cell r="S382">
            <v>0.15999999999999995</v>
          </cell>
          <cell r="T382">
            <v>0.15999999999999995</v>
          </cell>
        </row>
        <row r="383">
          <cell r="E383">
            <v>0.5</v>
          </cell>
          <cell r="F383">
            <v>0.47727272727272729</v>
          </cell>
          <cell r="G383">
            <v>0.45454545454545459</v>
          </cell>
          <cell r="H383">
            <v>0.43181818181818188</v>
          </cell>
          <cell r="I383">
            <v>0.40909090909090917</v>
          </cell>
          <cell r="J383">
            <v>0.38636363636363646</v>
          </cell>
          <cell r="K383">
            <v>0.36363636363636376</v>
          </cell>
          <cell r="L383">
            <v>0.34090909090909105</v>
          </cell>
          <cell r="M383">
            <v>0.31818181818181834</v>
          </cell>
          <cell r="N383">
            <v>0.29545454545454564</v>
          </cell>
          <cell r="O383">
            <v>0.27272727272727293</v>
          </cell>
          <cell r="P383">
            <v>0.25</v>
          </cell>
          <cell r="Q383">
            <v>0.25</v>
          </cell>
          <cell r="R383">
            <v>0.25</v>
          </cell>
          <cell r="S383">
            <v>0.25</v>
          </cell>
          <cell r="T383">
            <v>0.25</v>
          </cell>
        </row>
        <row r="384">
          <cell r="E384">
            <v>0.25</v>
          </cell>
          <cell r="F384">
            <v>0.27727272727272728</v>
          </cell>
          <cell r="G384">
            <v>0.30454545454545456</v>
          </cell>
          <cell r="H384">
            <v>0.33181818181818185</v>
          </cell>
          <cell r="I384">
            <v>0.35909090909090913</v>
          </cell>
          <cell r="J384">
            <v>0.38636363636363641</v>
          </cell>
          <cell r="K384">
            <v>0.41363636363636369</v>
          </cell>
          <cell r="L384">
            <v>0.44090909090909097</v>
          </cell>
          <cell r="M384">
            <v>0.46818181818181825</v>
          </cell>
          <cell r="N384">
            <v>0.49545454545454554</v>
          </cell>
          <cell r="O384">
            <v>0.52272727272727282</v>
          </cell>
          <cell r="P384">
            <v>0.55000000000000004</v>
          </cell>
          <cell r="Q384">
            <v>0.55000000000000004</v>
          </cell>
          <cell r="R384">
            <v>0.55000000000000004</v>
          </cell>
          <cell r="S384">
            <v>0.55000000000000004</v>
          </cell>
          <cell r="T384">
            <v>0.55000000000000004</v>
          </cell>
        </row>
        <row r="385">
          <cell r="E385">
            <v>0.04</v>
          </cell>
          <cell r="F385">
            <v>0.04</v>
          </cell>
          <cell r="G385">
            <v>0.04</v>
          </cell>
          <cell r="H385">
            <v>0.04</v>
          </cell>
          <cell r="I385">
            <v>0.04</v>
          </cell>
          <cell r="J385">
            <v>0.04</v>
          </cell>
          <cell r="K385">
            <v>0.04</v>
          </cell>
          <cell r="L385">
            <v>0.04</v>
          </cell>
          <cell r="M385">
            <v>0.04</v>
          </cell>
          <cell r="N385">
            <v>0.04</v>
          </cell>
          <cell r="O385">
            <v>0.04</v>
          </cell>
          <cell r="P385">
            <v>0.04</v>
          </cell>
          <cell r="Q385">
            <v>0.04</v>
          </cell>
          <cell r="R385">
            <v>0.04</v>
          </cell>
          <cell r="S385">
            <v>0.04</v>
          </cell>
          <cell r="T385">
            <v>0.04</v>
          </cell>
        </row>
        <row r="387">
          <cell r="E387">
            <v>0.92</v>
          </cell>
          <cell r="F387">
            <v>0.92</v>
          </cell>
          <cell r="G387">
            <v>0.92</v>
          </cell>
          <cell r="H387">
            <v>0.92</v>
          </cell>
          <cell r="I387">
            <v>0.92</v>
          </cell>
          <cell r="J387">
            <v>0.92</v>
          </cell>
          <cell r="K387">
            <v>0.92</v>
          </cell>
          <cell r="L387">
            <v>0.92</v>
          </cell>
          <cell r="M387">
            <v>0.92</v>
          </cell>
          <cell r="N387">
            <v>0.92</v>
          </cell>
          <cell r="O387">
            <v>0.92</v>
          </cell>
          <cell r="P387">
            <v>0.92</v>
          </cell>
          <cell r="Q387">
            <v>0.92</v>
          </cell>
          <cell r="R387">
            <v>0.92</v>
          </cell>
          <cell r="S387">
            <v>0.92</v>
          </cell>
          <cell r="T387">
            <v>0.92</v>
          </cell>
        </row>
        <row r="388">
          <cell r="E388">
            <v>0.04</v>
          </cell>
          <cell r="F388">
            <v>0.04</v>
          </cell>
          <cell r="G388">
            <v>0.04</v>
          </cell>
          <cell r="H388">
            <v>0.04</v>
          </cell>
          <cell r="I388">
            <v>0.04</v>
          </cell>
          <cell r="J388">
            <v>0.04</v>
          </cell>
          <cell r="K388">
            <v>0.04</v>
          </cell>
          <cell r="L388">
            <v>0.04</v>
          </cell>
          <cell r="M388">
            <v>0.04</v>
          </cell>
          <cell r="N388">
            <v>0.04</v>
          </cell>
          <cell r="O388">
            <v>0.04</v>
          </cell>
          <cell r="P388">
            <v>0.04</v>
          </cell>
          <cell r="Q388">
            <v>0.04</v>
          </cell>
          <cell r="R388">
            <v>0.04</v>
          </cell>
          <cell r="S388">
            <v>0.04</v>
          </cell>
          <cell r="T388">
            <v>0.04</v>
          </cell>
        </row>
        <row r="389">
          <cell r="E389">
            <v>0.04</v>
          </cell>
          <cell r="F389">
            <v>0.04</v>
          </cell>
          <cell r="G389">
            <v>0.04</v>
          </cell>
          <cell r="H389">
            <v>0.04</v>
          </cell>
          <cell r="I389">
            <v>0.04</v>
          </cell>
          <cell r="J389">
            <v>0.04</v>
          </cell>
          <cell r="K389">
            <v>0.04</v>
          </cell>
          <cell r="L389">
            <v>0.04</v>
          </cell>
          <cell r="M389">
            <v>0.04</v>
          </cell>
          <cell r="N389">
            <v>0.04</v>
          </cell>
          <cell r="O389">
            <v>0.04</v>
          </cell>
          <cell r="P389">
            <v>0.04</v>
          </cell>
          <cell r="Q389">
            <v>0.04</v>
          </cell>
          <cell r="R389">
            <v>0.04</v>
          </cell>
          <cell r="S389">
            <v>0.04</v>
          </cell>
          <cell r="T389">
            <v>0.04</v>
          </cell>
        </row>
        <row r="394">
          <cell r="E394">
            <v>0.2</v>
          </cell>
        </row>
        <row r="395">
          <cell r="E395">
            <v>0.8</v>
          </cell>
        </row>
        <row r="398">
          <cell r="E398">
            <v>0</v>
          </cell>
        </row>
        <row r="400">
          <cell r="E400">
            <v>0.1</v>
          </cell>
        </row>
        <row r="405">
          <cell r="E405">
            <v>4</v>
          </cell>
        </row>
        <row r="408">
          <cell r="E408">
            <v>0.1</v>
          </cell>
          <cell r="F408">
            <v>0.22</v>
          </cell>
          <cell r="G408">
            <v>0.38</v>
          </cell>
          <cell r="H408">
            <v>0.5</v>
          </cell>
          <cell r="I408">
            <v>0.56000000000000005</v>
          </cell>
          <cell r="J408">
            <v>0.624</v>
          </cell>
          <cell r="K408">
            <v>0.69200000000000006</v>
          </cell>
          <cell r="L408">
            <v>0.77500000000000002</v>
          </cell>
          <cell r="M408">
            <v>0.8</v>
          </cell>
          <cell r="N408">
            <v>0.8</v>
          </cell>
          <cell r="O408">
            <v>0.8</v>
          </cell>
          <cell r="P408">
            <v>0.8</v>
          </cell>
          <cell r="Q408">
            <v>0.8</v>
          </cell>
          <cell r="R408">
            <v>0.8</v>
          </cell>
          <cell r="S408">
            <v>0.8</v>
          </cell>
          <cell r="T408">
            <v>0.8</v>
          </cell>
        </row>
        <row r="410">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row>
        <row r="412">
          <cell r="F412">
            <v>0.02</v>
          </cell>
          <cell r="H412">
            <v>12.5</v>
          </cell>
          <cell r="J412">
            <v>9</v>
          </cell>
          <cell r="L412" t="str">
            <v>Network blocking probability</v>
          </cell>
          <cell r="M412">
            <v>1E-3</v>
          </cell>
        </row>
        <row r="413">
          <cell r="M413" t="str">
            <v>I_Network_blocking_prob</v>
          </cell>
        </row>
        <row r="414">
          <cell r="E414">
            <v>0.1</v>
          </cell>
          <cell r="F414">
            <v>0.22</v>
          </cell>
          <cell r="G414">
            <v>0.38</v>
          </cell>
          <cell r="H414">
            <v>0.5</v>
          </cell>
          <cell r="I414">
            <v>0.56000000000000005</v>
          </cell>
          <cell r="J414">
            <v>0.624</v>
          </cell>
          <cell r="K414">
            <v>0.69200000000000006</v>
          </cell>
          <cell r="L414">
            <v>0.77500000000000002</v>
          </cell>
          <cell r="M414">
            <v>0.8</v>
          </cell>
          <cell r="N414">
            <v>0.8</v>
          </cell>
          <cell r="O414">
            <v>0.8</v>
          </cell>
          <cell r="P414">
            <v>0.8</v>
          </cell>
          <cell r="Q414">
            <v>0.8</v>
          </cell>
          <cell r="R414">
            <v>0.8</v>
          </cell>
          <cell r="S414">
            <v>0.8</v>
          </cell>
          <cell r="T414">
            <v>0.8</v>
          </cell>
        </row>
        <row r="415">
          <cell r="E415">
            <v>0</v>
          </cell>
          <cell r="F415">
            <v>1</v>
          </cell>
          <cell r="G415">
            <v>1</v>
          </cell>
          <cell r="H415">
            <v>1</v>
          </cell>
          <cell r="I415">
            <v>1</v>
          </cell>
          <cell r="J415">
            <v>1</v>
          </cell>
          <cell r="K415">
            <v>1</v>
          </cell>
          <cell r="L415">
            <v>1</v>
          </cell>
          <cell r="M415">
            <v>1</v>
          </cell>
          <cell r="N415">
            <v>1</v>
          </cell>
          <cell r="O415">
            <v>1</v>
          </cell>
          <cell r="P415">
            <v>1</v>
          </cell>
          <cell r="Q415">
            <v>1</v>
          </cell>
          <cell r="R415">
            <v>1</v>
          </cell>
          <cell r="S415">
            <v>1</v>
          </cell>
          <cell r="T415">
            <v>1</v>
          </cell>
        </row>
      </sheetData>
      <sheetData sheetId="8" refreshError="1"/>
      <sheetData sheetId="9" refreshError="1"/>
      <sheetData sheetId="10" refreshError="1"/>
      <sheetData sheetId="11" refreshError="1"/>
      <sheetData sheetId="12" refreshError="1">
        <row r="6">
          <cell r="F6">
            <v>755547.26152804703</v>
          </cell>
          <cell r="G6">
            <v>903308.46508424275</v>
          </cell>
          <cell r="H6">
            <v>1038071.1630133069</v>
          </cell>
          <cell r="I6">
            <v>1159450.7205638532</v>
          </cell>
          <cell r="J6">
            <v>1268673.3401675883</v>
          </cell>
          <cell r="K6">
            <v>1367610.7817494965</v>
          </cell>
          <cell r="L6">
            <v>1458210.1687405629</v>
          </cell>
          <cell r="M6">
            <v>1542219.7850864306</v>
          </cell>
          <cell r="N6">
            <v>1621101.3882099623</v>
          </cell>
          <cell r="O6">
            <v>1696095.6205216898</v>
          </cell>
          <cell r="P6">
            <v>1768209.5351462644</v>
          </cell>
          <cell r="Q6">
            <v>1838248.1309438301</v>
          </cell>
          <cell r="R6">
            <v>1880527.837955538</v>
          </cell>
          <cell r="S6">
            <v>1923779.9782285152</v>
          </cell>
          <cell r="T6">
            <v>1968026.917727771</v>
          </cell>
          <cell r="U6">
            <v>2013291.5368355096</v>
          </cell>
        </row>
        <row r="10">
          <cell r="F10">
            <v>0.1</v>
          </cell>
          <cell r="G10">
            <v>0.22</v>
          </cell>
          <cell r="H10">
            <v>0.38</v>
          </cell>
          <cell r="I10">
            <v>0.5</v>
          </cell>
          <cell r="J10">
            <v>0.56000000000000005</v>
          </cell>
          <cell r="K10">
            <v>0.624</v>
          </cell>
          <cell r="L10">
            <v>0.69200000000000006</v>
          </cell>
          <cell r="M10">
            <v>0.77500000000000002</v>
          </cell>
          <cell r="N10">
            <v>0.8</v>
          </cell>
          <cell r="O10">
            <v>0.8</v>
          </cell>
          <cell r="P10">
            <v>0.8</v>
          </cell>
          <cell r="Q10">
            <v>0.8</v>
          </cell>
          <cell r="R10">
            <v>0.8</v>
          </cell>
          <cell r="S10">
            <v>0.8</v>
          </cell>
          <cell r="T10">
            <v>0.8</v>
          </cell>
          <cell r="U10">
            <v>0.8</v>
          </cell>
        </row>
        <row r="11">
          <cell r="F11">
            <v>0.1</v>
          </cell>
          <cell r="G11">
            <v>0.22</v>
          </cell>
          <cell r="H11">
            <v>0.38</v>
          </cell>
          <cell r="I11">
            <v>0.5</v>
          </cell>
          <cell r="J11">
            <v>0.56000000000000005</v>
          </cell>
          <cell r="K11">
            <v>0.624</v>
          </cell>
          <cell r="L11">
            <v>0.69200000000000006</v>
          </cell>
          <cell r="M11">
            <v>0.77500000000000002</v>
          </cell>
          <cell r="N11">
            <v>0.8</v>
          </cell>
          <cell r="O11">
            <v>0.8</v>
          </cell>
          <cell r="P11">
            <v>0.8</v>
          </cell>
          <cell r="Q11">
            <v>0.8</v>
          </cell>
          <cell r="R11">
            <v>0.8</v>
          </cell>
          <cell r="S11">
            <v>0.8</v>
          </cell>
          <cell r="T11">
            <v>0.8</v>
          </cell>
          <cell r="U11">
            <v>0.8</v>
          </cell>
        </row>
        <row r="16">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row>
        <row r="20">
          <cell r="J20">
            <v>1</v>
          </cell>
          <cell r="K20">
            <v>1</v>
          </cell>
          <cell r="L20">
            <v>1</v>
          </cell>
          <cell r="M20">
            <v>1</v>
          </cell>
          <cell r="N20">
            <v>1</v>
          </cell>
          <cell r="O20">
            <v>1</v>
          </cell>
          <cell r="P20">
            <v>1</v>
          </cell>
          <cell r="Q20">
            <v>1</v>
          </cell>
          <cell r="R20">
            <v>1</v>
          </cell>
          <cell r="S20">
            <v>1</v>
          </cell>
          <cell r="T20">
            <v>1</v>
          </cell>
          <cell r="U20">
            <v>1</v>
          </cell>
        </row>
        <row r="25">
          <cell r="J25">
            <v>0.83636363636363642</v>
          </cell>
          <cell r="K25">
            <v>0.84545454545454546</v>
          </cell>
          <cell r="L25">
            <v>0.8545454545454545</v>
          </cell>
          <cell r="M25">
            <v>0.86363636363636365</v>
          </cell>
          <cell r="N25">
            <v>0.8727272727272728</v>
          </cell>
          <cell r="O25">
            <v>0.88181818181818183</v>
          </cell>
          <cell r="P25">
            <v>0.89090909090909087</v>
          </cell>
          <cell r="Q25">
            <v>0.9</v>
          </cell>
          <cell r="R25">
            <v>0.9</v>
          </cell>
          <cell r="S25">
            <v>0.9</v>
          </cell>
          <cell r="T25">
            <v>0.9</v>
          </cell>
          <cell r="U25">
            <v>0.9</v>
          </cell>
        </row>
        <row r="42">
          <cell r="J42">
            <v>781947.02002909279</v>
          </cell>
          <cell r="K42">
            <v>858304.32096129365</v>
          </cell>
          <cell r="L42">
            <v>928246.28516942088</v>
          </cell>
          <cell r="M42">
            <v>993228.09709028841</v>
          </cell>
          <cell r="N42">
            <v>1054182.7795362801</v>
          </cell>
          <cell r="O42">
            <v>1111731.3159052494</v>
          </cell>
          <cell r="P42">
            <v>1166806.1080523168</v>
          </cell>
          <cell r="Q42">
            <v>1220192.3443578954</v>
          </cell>
          <cell r="R42">
            <v>1248256.7682781271</v>
          </cell>
          <cell r="S42">
            <v>1276966.6739485238</v>
          </cell>
          <cell r="T42">
            <v>1306336.9074493397</v>
          </cell>
          <cell r="U42">
            <v>1336382.6563206746</v>
          </cell>
        </row>
      </sheetData>
      <sheetData sheetId="13" refreshError="1"/>
      <sheetData sheetId="14" refreshError="1"/>
      <sheetData sheetId="15" refreshError="1"/>
      <sheetData sheetId="16" refreshError="1">
        <row r="7">
          <cell r="V7">
            <v>0</v>
          </cell>
        </row>
        <row r="8">
          <cell r="V8">
            <v>2217709.8042050498</v>
          </cell>
        </row>
        <row r="9">
          <cell r="V9">
            <v>2871887.2484994261</v>
          </cell>
        </row>
        <row r="10">
          <cell r="V10">
            <v>3667188.9128156658</v>
          </cell>
        </row>
        <row r="11">
          <cell r="V11">
            <v>3769597.8808603091</v>
          </cell>
        </row>
        <row r="12">
          <cell r="V12">
            <v>3856318.7405758156</v>
          </cell>
        </row>
        <row r="13">
          <cell r="V13">
            <v>3904889.9248573468</v>
          </cell>
        </row>
        <row r="14">
          <cell r="V14">
            <v>4385406.2632109867</v>
          </cell>
        </row>
        <row r="15">
          <cell r="V15">
            <v>4628709.8534605205</v>
          </cell>
        </row>
        <row r="16">
          <cell r="V16">
            <v>4665228.5406881068</v>
          </cell>
        </row>
        <row r="17">
          <cell r="V17">
            <v>4920264.0573668089</v>
          </cell>
        </row>
        <row r="18">
          <cell r="V18">
            <v>3021206.9317432116</v>
          </cell>
        </row>
        <row r="19">
          <cell r="V19">
            <v>2764830.6310873325</v>
          </cell>
        </row>
        <row r="20">
          <cell r="V20">
            <v>2369621.3090232094</v>
          </cell>
        </row>
        <row r="21">
          <cell r="V21">
            <v>2805517.1989798057</v>
          </cell>
        </row>
        <row r="22">
          <cell r="V22">
            <v>3130292.0832443894</v>
          </cell>
        </row>
        <row r="29">
          <cell r="V29">
            <v>0</v>
          </cell>
        </row>
        <row r="30">
          <cell r="V30">
            <v>2331390.6405206346</v>
          </cell>
        </row>
        <row r="31">
          <cell r="V31">
            <v>5721395.3340235408</v>
          </cell>
        </row>
        <row r="32">
          <cell r="V32">
            <v>6554461.2147224899</v>
          </cell>
        </row>
        <row r="33">
          <cell r="V33">
            <v>7356344.4259846667</v>
          </cell>
        </row>
        <row r="34">
          <cell r="V34">
            <v>7901948.2769884393</v>
          </cell>
        </row>
        <row r="35">
          <cell r="V35">
            <v>8226364.1109184576</v>
          </cell>
        </row>
        <row r="36">
          <cell r="V36">
            <v>8904914.8381470088</v>
          </cell>
        </row>
        <row r="37">
          <cell r="V37">
            <v>9392432.5434757862</v>
          </cell>
        </row>
        <row r="38">
          <cell r="V38">
            <v>9791432.644444542</v>
          </cell>
        </row>
        <row r="39">
          <cell r="V39">
            <v>10369705.082787486</v>
          </cell>
        </row>
        <row r="40">
          <cell r="V40">
            <v>8928034.6169312764</v>
          </cell>
        </row>
        <row r="41">
          <cell r="V41">
            <v>6478596.1026072185</v>
          </cell>
        </row>
        <row r="42">
          <cell r="V42">
            <v>6638729.7246985678</v>
          </cell>
        </row>
        <row r="43">
          <cell r="V43">
            <v>6871911.5438754251</v>
          </cell>
        </row>
        <row r="44">
          <cell r="V44">
            <v>7369588.030896375</v>
          </cell>
        </row>
        <row r="51">
          <cell r="V51">
            <v>0</v>
          </cell>
        </row>
        <row r="52">
          <cell r="V52">
            <v>272347.2</v>
          </cell>
        </row>
        <row r="53">
          <cell r="V53">
            <v>863730.01371769374</v>
          </cell>
        </row>
        <row r="54">
          <cell r="V54">
            <v>956243.15731481602</v>
          </cell>
        </row>
        <row r="55">
          <cell r="V55">
            <v>1078745.014886701</v>
          </cell>
        </row>
        <row r="56">
          <cell r="V56">
            <v>1078745.014886701</v>
          </cell>
        </row>
        <row r="57">
          <cell r="V57">
            <v>1109234.3661045923</v>
          </cell>
        </row>
        <row r="58">
          <cell r="V58">
            <v>1111101.8388666881</v>
          </cell>
        </row>
        <row r="59">
          <cell r="V59">
            <v>1112931.962173542</v>
          </cell>
        </row>
        <row r="60">
          <cell r="V60">
            <v>1114725.4830142588</v>
          </cell>
        </row>
        <row r="61">
          <cell r="V61">
            <v>1145475.5038620639</v>
          </cell>
        </row>
        <row r="62">
          <cell r="V62">
            <v>959501.3052338335</v>
          </cell>
        </row>
        <row r="63">
          <cell r="V63">
            <v>465430.85471473739</v>
          </cell>
        </row>
        <row r="64">
          <cell r="V64">
            <v>484100.78564183239</v>
          </cell>
        </row>
        <row r="65">
          <cell r="V65">
            <v>469473.42955861759</v>
          </cell>
        </row>
        <row r="66">
          <cell r="V66">
            <v>581985.64294074662</v>
          </cell>
        </row>
        <row r="73">
          <cell r="V73">
            <v>0</v>
          </cell>
        </row>
        <row r="74">
          <cell r="V74">
            <v>619744</v>
          </cell>
        </row>
        <row r="75">
          <cell r="V75">
            <v>2278739.9</v>
          </cell>
        </row>
        <row r="76">
          <cell r="V76">
            <v>2484030.1</v>
          </cell>
        </row>
        <row r="77">
          <cell r="V77">
            <v>2755168.1</v>
          </cell>
        </row>
        <row r="78">
          <cell r="V78">
            <v>2755168.1</v>
          </cell>
        </row>
        <row r="79">
          <cell r="V79">
            <v>2767868.1</v>
          </cell>
        </row>
        <row r="80">
          <cell r="V80">
            <v>2768368.1</v>
          </cell>
        </row>
        <row r="81">
          <cell r="V81">
            <v>2770068.1</v>
          </cell>
        </row>
        <row r="82">
          <cell r="V82">
            <v>2770568.1</v>
          </cell>
        </row>
        <row r="83">
          <cell r="V83">
            <v>2772268.1</v>
          </cell>
        </row>
        <row r="84">
          <cell r="V84">
            <v>2772268.1</v>
          </cell>
        </row>
        <row r="85">
          <cell r="V85">
            <v>2772768.1</v>
          </cell>
        </row>
        <row r="86">
          <cell r="V86">
            <v>2774468.1</v>
          </cell>
        </row>
        <row r="87">
          <cell r="V87">
            <v>2774468.1</v>
          </cell>
        </row>
        <row r="88">
          <cell r="V88">
            <v>2774968.1</v>
          </cell>
        </row>
        <row r="95">
          <cell r="V95">
            <v>0</v>
          </cell>
        </row>
        <row r="96">
          <cell r="V96">
            <v>0</v>
          </cell>
        </row>
        <row r="97">
          <cell r="V97">
            <v>0</v>
          </cell>
        </row>
        <row r="98">
          <cell r="V98">
            <v>0</v>
          </cell>
        </row>
        <row r="99">
          <cell r="V99">
            <v>0</v>
          </cell>
        </row>
        <row r="100">
          <cell r="V100">
            <v>0</v>
          </cell>
        </row>
        <row r="101">
          <cell r="V101">
            <v>0</v>
          </cell>
        </row>
        <row r="102">
          <cell r="V102">
            <v>0</v>
          </cell>
        </row>
        <row r="103">
          <cell r="V103">
            <v>0</v>
          </cell>
        </row>
        <row r="104">
          <cell r="V104">
            <v>0</v>
          </cell>
        </row>
        <row r="105">
          <cell r="V105">
            <v>0</v>
          </cell>
        </row>
        <row r="106">
          <cell r="V106">
            <v>0</v>
          </cell>
        </row>
        <row r="107">
          <cell r="V107">
            <v>0</v>
          </cell>
        </row>
        <row r="108">
          <cell r="V108">
            <v>0</v>
          </cell>
        </row>
        <row r="109">
          <cell r="V109">
            <v>0</v>
          </cell>
        </row>
        <row r="110">
          <cell r="V110">
            <v>0</v>
          </cell>
        </row>
        <row r="117">
          <cell r="V117">
            <v>0</v>
          </cell>
        </row>
        <row r="118">
          <cell r="V118">
            <v>0</v>
          </cell>
        </row>
        <row r="119">
          <cell r="V119">
            <v>0</v>
          </cell>
        </row>
        <row r="120">
          <cell r="V120">
            <v>0</v>
          </cell>
        </row>
        <row r="121">
          <cell r="V121">
            <v>0</v>
          </cell>
        </row>
        <row r="122">
          <cell r="V122">
            <v>0</v>
          </cell>
        </row>
        <row r="123">
          <cell r="V123">
            <v>0</v>
          </cell>
        </row>
        <row r="124">
          <cell r="V124">
            <v>0</v>
          </cell>
        </row>
        <row r="125">
          <cell r="V125">
            <v>0</v>
          </cell>
        </row>
        <row r="126">
          <cell r="V126">
            <v>0</v>
          </cell>
        </row>
        <row r="127">
          <cell r="V127">
            <v>0</v>
          </cell>
        </row>
        <row r="128">
          <cell r="V128">
            <v>0</v>
          </cell>
        </row>
        <row r="129">
          <cell r="V129">
            <v>0</v>
          </cell>
        </row>
        <row r="130">
          <cell r="V130">
            <v>0</v>
          </cell>
        </row>
        <row r="131">
          <cell r="V131">
            <v>0</v>
          </cell>
        </row>
        <row r="132">
          <cell r="V132">
            <v>0</v>
          </cell>
        </row>
        <row r="140">
          <cell r="V140">
            <v>0</v>
          </cell>
        </row>
        <row r="141">
          <cell r="V141">
            <v>376073.49381244328</v>
          </cell>
        </row>
        <row r="142">
          <cell r="V142">
            <v>723469.82907951227</v>
          </cell>
        </row>
        <row r="143">
          <cell r="V143">
            <v>936540.44100995769</v>
          </cell>
        </row>
        <row r="144">
          <cell r="V144">
            <v>661426.23882639874</v>
          </cell>
        </row>
        <row r="145">
          <cell r="V145">
            <v>336927.49095909658</v>
          </cell>
        </row>
        <row r="146">
          <cell r="V146">
            <v>140602.04744152358</v>
          </cell>
        </row>
        <row r="147">
          <cell r="V147">
            <v>77507.490887481312</v>
          </cell>
        </row>
        <row r="148">
          <cell r="V148">
            <v>80220.295506736671</v>
          </cell>
        </row>
        <row r="149">
          <cell r="V149">
            <v>80340.357847470848</v>
          </cell>
        </row>
        <row r="150">
          <cell r="V150">
            <v>76023.217838454075</v>
          </cell>
        </row>
        <row r="151">
          <cell r="V151">
            <v>107466.11376985812</v>
          </cell>
        </row>
        <row r="152">
          <cell r="V152">
            <v>153331.75480685875</v>
          </cell>
        </row>
        <row r="153">
          <cell r="V153">
            <v>186216.93939690469</v>
          </cell>
        </row>
        <row r="154">
          <cell r="V154">
            <v>201435.21764509153</v>
          </cell>
        </row>
        <row r="155">
          <cell r="V155">
            <v>207766.18410656095</v>
          </cell>
        </row>
        <row r="163">
          <cell r="E163">
            <v>0</v>
          </cell>
          <cell r="F163">
            <v>5817265.1385381287</v>
          </cell>
          <cell r="G163">
            <v>12459222.325320173</v>
          </cell>
          <cell r="H163">
            <v>14598463.825862929</v>
          </cell>
          <cell r="I163">
            <v>15621281.660558075</v>
          </cell>
          <cell r="J163">
            <v>15929107.623410054</v>
          </cell>
          <cell r="K163">
            <v>16148958.54932192</v>
          </cell>
          <cell r="L163">
            <v>17247298.531112168</v>
          </cell>
          <cell r="M163">
            <v>17984362.754616588</v>
          </cell>
          <cell r="N163">
            <v>18422295.125994381</v>
          </cell>
          <cell r="O163">
            <v>19283735.961854815</v>
          </cell>
          <cell r="P163">
            <v>15788477.06767818</v>
          </cell>
          <cell r="Q163">
            <v>12634957.443216149</v>
          </cell>
          <cell r="R163">
            <v>12453136.858760513</v>
          </cell>
          <cell r="S163">
            <v>13122805.49005894</v>
          </cell>
          <cell r="T163">
            <v>14064600.041188071</v>
          </cell>
        </row>
      </sheetData>
      <sheetData sheetId="17" refreshError="1">
        <row r="4">
          <cell r="E4" t="str">
            <v>Omantel</v>
          </cell>
          <cell r="O4">
            <v>1E-3</v>
          </cell>
        </row>
        <row r="5">
          <cell r="E5" t="str">
            <v>Batelco</v>
          </cell>
        </row>
        <row r="8">
          <cell r="E8">
            <v>2</v>
          </cell>
        </row>
        <row r="10">
          <cell r="E10">
            <v>4</v>
          </cell>
        </row>
        <row r="11">
          <cell r="E11">
            <v>0.1</v>
          </cell>
          <cell r="F11">
            <v>0.22</v>
          </cell>
          <cell r="G11">
            <v>0.38</v>
          </cell>
          <cell r="H11">
            <v>0.5</v>
          </cell>
          <cell r="I11">
            <v>0.56000000000000005</v>
          </cell>
          <cell r="J11">
            <v>0.624</v>
          </cell>
          <cell r="K11">
            <v>0.69200000000000006</v>
          </cell>
          <cell r="L11">
            <v>0.77500000000000002</v>
          </cell>
          <cell r="M11">
            <v>0.8</v>
          </cell>
          <cell r="N11">
            <v>0.8</v>
          </cell>
          <cell r="O11">
            <v>0.8</v>
          </cell>
          <cell r="P11">
            <v>0.8</v>
          </cell>
          <cell r="Q11">
            <v>0.8</v>
          </cell>
          <cell r="R11">
            <v>0.8</v>
          </cell>
          <cell r="S11">
            <v>0.8</v>
          </cell>
          <cell r="T11">
            <v>0.8</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18" refreshError="1"/>
      <sheetData sheetId="19" refreshError="1">
        <row r="14">
          <cell r="G14">
            <v>4577955</v>
          </cell>
          <cell r="H14">
            <v>4577955</v>
          </cell>
          <cell r="I14">
            <v>4577955</v>
          </cell>
          <cell r="J14">
            <v>4577955</v>
          </cell>
          <cell r="K14">
            <v>4577955</v>
          </cell>
          <cell r="L14">
            <v>4577955</v>
          </cell>
          <cell r="M14">
            <v>4577955</v>
          </cell>
          <cell r="N14">
            <v>4577955</v>
          </cell>
          <cell r="O14">
            <v>4577955</v>
          </cell>
          <cell r="P14">
            <v>4577955</v>
          </cell>
          <cell r="Q14">
            <v>4577955</v>
          </cell>
          <cell r="R14">
            <v>4577955</v>
          </cell>
          <cell r="S14">
            <v>4577955</v>
          </cell>
          <cell r="T14">
            <v>4577955</v>
          </cell>
          <cell r="U14">
            <v>4577955</v>
          </cell>
          <cell r="V14">
            <v>4577955</v>
          </cell>
        </row>
        <row r="15">
          <cell r="G15">
            <v>2525442</v>
          </cell>
          <cell r="H15">
            <v>2525442</v>
          </cell>
          <cell r="I15">
            <v>2525442</v>
          </cell>
          <cell r="J15">
            <v>2525442</v>
          </cell>
          <cell r="K15">
            <v>2525442</v>
          </cell>
          <cell r="L15">
            <v>2525442</v>
          </cell>
          <cell r="M15">
            <v>2525442</v>
          </cell>
          <cell r="N15">
            <v>2525442</v>
          </cell>
          <cell r="O15">
            <v>2525442</v>
          </cell>
          <cell r="P15">
            <v>2525442</v>
          </cell>
          <cell r="Q15">
            <v>2525442</v>
          </cell>
          <cell r="R15">
            <v>2525442</v>
          </cell>
          <cell r="S15">
            <v>2525442</v>
          </cell>
          <cell r="T15">
            <v>2525442</v>
          </cell>
          <cell r="U15">
            <v>2525442</v>
          </cell>
          <cell r="V15">
            <v>2525442</v>
          </cell>
        </row>
        <row r="16">
          <cell r="G16">
            <v>2525442</v>
          </cell>
          <cell r="H16">
            <v>2525442</v>
          </cell>
          <cell r="I16">
            <v>2525442</v>
          </cell>
          <cell r="J16">
            <v>2525442</v>
          </cell>
          <cell r="K16">
            <v>2525442</v>
          </cell>
          <cell r="L16">
            <v>2525442</v>
          </cell>
          <cell r="M16">
            <v>2525442</v>
          </cell>
          <cell r="N16">
            <v>2525442</v>
          </cell>
          <cell r="O16">
            <v>2525442</v>
          </cell>
          <cell r="P16">
            <v>2525442</v>
          </cell>
          <cell r="Q16">
            <v>2525442</v>
          </cell>
          <cell r="R16">
            <v>2525442</v>
          </cell>
          <cell r="S16">
            <v>2525442</v>
          </cell>
          <cell r="T16">
            <v>2525442</v>
          </cell>
          <cell r="U16">
            <v>2525442</v>
          </cell>
          <cell r="V16">
            <v>2525442</v>
          </cell>
        </row>
        <row r="19">
          <cell r="G19">
            <v>592993</v>
          </cell>
          <cell r="H19">
            <v>592993</v>
          </cell>
          <cell r="I19">
            <v>592993</v>
          </cell>
          <cell r="J19">
            <v>592993</v>
          </cell>
          <cell r="K19">
            <v>592993</v>
          </cell>
          <cell r="L19">
            <v>592993</v>
          </cell>
          <cell r="M19">
            <v>592993</v>
          </cell>
          <cell r="N19">
            <v>592993</v>
          </cell>
          <cell r="O19">
            <v>592993</v>
          </cell>
          <cell r="P19">
            <v>592993</v>
          </cell>
          <cell r="Q19">
            <v>592993</v>
          </cell>
          <cell r="R19">
            <v>592993</v>
          </cell>
          <cell r="S19">
            <v>592993</v>
          </cell>
          <cell r="T19">
            <v>592993</v>
          </cell>
          <cell r="U19">
            <v>592993</v>
          </cell>
          <cell r="V19">
            <v>592993</v>
          </cell>
        </row>
        <row r="20">
          <cell r="G20">
            <v>3683</v>
          </cell>
          <cell r="H20">
            <v>3683</v>
          </cell>
          <cell r="I20">
            <v>3683</v>
          </cell>
          <cell r="J20">
            <v>3683</v>
          </cell>
          <cell r="K20">
            <v>3683</v>
          </cell>
          <cell r="L20">
            <v>3683</v>
          </cell>
          <cell r="M20">
            <v>3683</v>
          </cell>
          <cell r="N20">
            <v>3683</v>
          </cell>
          <cell r="O20">
            <v>3683</v>
          </cell>
          <cell r="P20">
            <v>3683</v>
          </cell>
          <cell r="Q20">
            <v>3683</v>
          </cell>
          <cell r="R20">
            <v>3683</v>
          </cell>
          <cell r="S20">
            <v>3683</v>
          </cell>
          <cell r="T20">
            <v>3683</v>
          </cell>
          <cell r="U20">
            <v>3683</v>
          </cell>
          <cell r="V20">
            <v>3683</v>
          </cell>
        </row>
        <row r="23">
          <cell r="G23">
            <v>1156409</v>
          </cell>
          <cell r="H23">
            <v>1156409</v>
          </cell>
          <cell r="I23">
            <v>1156409</v>
          </cell>
          <cell r="J23">
            <v>1156409</v>
          </cell>
          <cell r="K23">
            <v>1156409</v>
          </cell>
          <cell r="L23">
            <v>1156409</v>
          </cell>
          <cell r="M23">
            <v>1156409</v>
          </cell>
          <cell r="N23">
            <v>1156409</v>
          </cell>
          <cell r="O23">
            <v>1156409</v>
          </cell>
          <cell r="P23">
            <v>1156409</v>
          </cell>
          <cell r="Q23">
            <v>1156409</v>
          </cell>
          <cell r="R23">
            <v>1156409</v>
          </cell>
          <cell r="S23">
            <v>1156409</v>
          </cell>
          <cell r="T23">
            <v>1156409</v>
          </cell>
          <cell r="U23">
            <v>1156409</v>
          </cell>
          <cell r="V23">
            <v>1156409</v>
          </cell>
        </row>
        <row r="24">
          <cell r="G24">
            <v>4672</v>
          </cell>
          <cell r="H24">
            <v>4672</v>
          </cell>
          <cell r="I24">
            <v>4672</v>
          </cell>
          <cell r="J24">
            <v>4672</v>
          </cell>
          <cell r="K24">
            <v>4672</v>
          </cell>
          <cell r="L24">
            <v>4672</v>
          </cell>
          <cell r="M24">
            <v>4672</v>
          </cell>
          <cell r="N24">
            <v>4672</v>
          </cell>
          <cell r="O24">
            <v>4672</v>
          </cell>
          <cell r="P24">
            <v>4672</v>
          </cell>
          <cell r="Q24">
            <v>4672</v>
          </cell>
          <cell r="R24">
            <v>4672</v>
          </cell>
          <cell r="S24">
            <v>4672</v>
          </cell>
          <cell r="T24">
            <v>4672</v>
          </cell>
          <cell r="U24">
            <v>4672</v>
          </cell>
          <cell r="V24">
            <v>4672</v>
          </cell>
        </row>
        <row r="25">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row>
        <row r="28">
          <cell r="G28">
            <v>28303</v>
          </cell>
          <cell r="H28">
            <v>28303</v>
          </cell>
          <cell r="I28">
            <v>28303</v>
          </cell>
          <cell r="J28">
            <v>28303</v>
          </cell>
          <cell r="K28">
            <v>28303</v>
          </cell>
          <cell r="L28">
            <v>28303</v>
          </cell>
          <cell r="M28">
            <v>28303</v>
          </cell>
          <cell r="N28">
            <v>28303</v>
          </cell>
          <cell r="O28">
            <v>28303</v>
          </cell>
          <cell r="P28">
            <v>28303</v>
          </cell>
          <cell r="Q28">
            <v>28303</v>
          </cell>
          <cell r="R28">
            <v>28303</v>
          </cell>
          <cell r="S28">
            <v>28303</v>
          </cell>
          <cell r="T28">
            <v>28303</v>
          </cell>
          <cell r="U28">
            <v>28303</v>
          </cell>
          <cell r="V28">
            <v>28303</v>
          </cell>
        </row>
        <row r="29">
          <cell r="G29">
            <v>29630</v>
          </cell>
          <cell r="H29">
            <v>29630</v>
          </cell>
          <cell r="I29">
            <v>29630</v>
          </cell>
          <cell r="J29">
            <v>29630</v>
          </cell>
          <cell r="K29">
            <v>29630</v>
          </cell>
          <cell r="L29">
            <v>29630</v>
          </cell>
          <cell r="M29">
            <v>29630</v>
          </cell>
          <cell r="N29">
            <v>29630</v>
          </cell>
          <cell r="O29">
            <v>29630</v>
          </cell>
          <cell r="P29">
            <v>29630</v>
          </cell>
          <cell r="Q29">
            <v>29630</v>
          </cell>
          <cell r="R29">
            <v>29630</v>
          </cell>
          <cell r="S29">
            <v>29630</v>
          </cell>
          <cell r="T29">
            <v>29630</v>
          </cell>
          <cell r="U29">
            <v>29630</v>
          </cell>
          <cell r="V29">
            <v>29630</v>
          </cell>
        </row>
        <row r="30">
          <cell r="G30">
            <v>29630</v>
          </cell>
          <cell r="H30">
            <v>29630</v>
          </cell>
          <cell r="I30">
            <v>29630</v>
          </cell>
          <cell r="J30">
            <v>29630</v>
          </cell>
          <cell r="K30">
            <v>29630</v>
          </cell>
          <cell r="L30">
            <v>29630</v>
          </cell>
          <cell r="M30">
            <v>29630</v>
          </cell>
          <cell r="N30">
            <v>29630</v>
          </cell>
          <cell r="O30">
            <v>29630</v>
          </cell>
          <cell r="P30">
            <v>29630</v>
          </cell>
          <cell r="Q30">
            <v>29630</v>
          </cell>
          <cell r="R30">
            <v>29630</v>
          </cell>
          <cell r="S30">
            <v>29630</v>
          </cell>
          <cell r="T30">
            <v>29630</v>
          </cell>
          <cell r="U30">
            <v>29630</v>
          </cell>
          <cell r="V30">
            <v>29630</v>
          </cell>
        </row>
        <row r="31">
          <cell r="G31">
            <v>28289</v>
          </cell>
          <cell r="H31">
            <v>28289</v>
          </cell>
          <cell r="I31">
            <v>28289</v>
          </cell>
          <cell r="J31">
            <v>28289</v>
          </cell>
          <cell r="K31">
            <v>28289</v>
          </cell>
          <cell r="L31">
            <v>28289</v>
          </cell>
          <cell r="M31">
            <v>28289</v>
          </cell>
          <cell r="N31">
            <v>28289</v>
          </cell>
          <cell r="O31">
            <v>28289</v>
          </cell>
          <cell r="P31">
            <v>28289</v>
          </cell>
          <cell r="Q31">
            <v>28289</v>
          </cell>
          <cell r="R31">
            <v>28289</v>
          </cell>
          <cell r="S31">
            <v>28289</v>
          </cell>
          <cell r="T31">
            <v>28289</v>
          </cell>
          <cell r="U31">
            <v>28289</v>
          </cell>
          <cell r="V31">
            <v>28289</v>
          </cell>
        </row>
        <row r="32">
          <cell r="G32">
            <v>15000</v>
          </cell>
          <cell r="H32">
            <v>15000</v>
          </cell>
          <cell r="I32">
            <v>15000</v>
          </cell>
          <cell r="J32">
            <v>15000</v>
          </cell>
          <cell r="K32">
            <v>15000</v>
          </cell>
          <cell r="L32">
            <v>15000</v>
          </cell>
          <cell r="M32">
            <v>15000</v>
          </cell>
          <cell r="N32">
            <v>15000</v>
          </cell>
          <cell r="O32">
            <v>15000</v>
          </cell>
          <cell r="P32">
            <v>15000</v>
          </cell>
          <cell r="Q32">
            <v>15000</v>
          </cell>
          <cell r="R32">
            <v>15000</v>
          </cell>
          <cell r="S32">
            <v>15000</v>
          </cell>
          <cell r="T32">
            <v>15000</v>
          </cell>
          <cell r="U32">
            <v>15000</v>
          </cell>
          <cell r="V32">
            <v>15000</v>
          </cell>
        </row>
        <row r="33">
          <cell r="G33">
            <v>10000</v>
          </cell>
          <cell r="H33">
            <v>10000</v>
          </cell>
          <cell r="I33">
            <v>10000</v>
          </cell>
          <cell r="J33">
            <v>10000</v>
          </cell>
          <cell r="K33">
            <v>10000</v>
          </cell>
          <cell r="L33">
            <v>10000</v>
          </cell>
          <cell r="M33">
            <v>10000</v>
          </cell>
          <cell r="N33">
            <v>10000</v>
          </cell>
          <cell r="O33">
            <v>10000</v>
          </cell>
          <cell r="P33">
            <v>10000</v>
          </cell>
          <cell r="Q33">
            <v>10000</v>
          </cell>
          <cell r="R33">
            <v>10000</v>
          </cell>
          <cell r="S33">
            <v>10000</v>
          </cell>
          <cell r="T33">
            <v>10000</v>
          </cell>
          <cell r="U33">
            <v>10000</v>
          </cell>
          <cell r="V33">
            <v>10000</v>
          </cell>
        </row>
        <row r="34">
          <cell r="G34">
            <v>7946</v>
          </cell>
          <cell r="H34">
            <v>7946</v>
          </cell>
          <cell r="I34">
            <v>7946</v>
          </cell>
          <cell r="J34">
            <v>7946</v>
          </cell>
          <cell r="K34">
            <v>7946</v>
          </cell>
          <cell r="L34">
            <v>7946</v>
          </cell>
          <cell r="M34">
            <v>7946</v>
          </cell>
          <cell r="N34">
            <v>7946</v>
          </cell>
          <cell r="O34">
            <v>7946</v>
          </cell>
          <cell r="P34">
            <v>7946</v>
          </cell>
          <cell r="Q34">
            <v>7946</v>
          </cell>
          <cell r="R34">
            <v>7946</v>
          </cell>
          <cell r="S34">
            <v>7946</v>
          </cell>
          <cell r="T34">
            <v>7946</v>
          </cell>
          <cell r="U34">
            <v>7946</v>
          </cell>
          <cell r="V34">
            <v>7946</v>
          </cell>
        </row>
        <row r="36">
          <cell r="G36">
            <v>1448510</v>
          </cell>
          <cell r="H36">
            <v>1448510</v>
          </cell>
          <cell r="I36">
            <v>1448510</v>
          </cell>
          <cell r="J36">
            <v>1448510</v>
          </cell>
          <cell r="K36">
            <v>1448510</v>
          </cell>
          <cell r="L36">
            <v>1448510</v>
          </cell>
          <cell r="M36">
            <v>1448510</v>
          </cell>
          <cell r="N36">
            <v>1448510</v>
          </cell>
          <cell r="O36">
            <v>1448510</v>
          </cell>
          <cell r="P36">
            <v>1448510</v>
          </cell>
          <cell r="Q36">
            <v>1448510</v>
          </cell>
          <cell r="R36">
            <v>1448510</v>
          </cell>
          <cell r="S36">
            <v>1448510</v>
          </cell>
          <cell r="T36">
            <v>1448510</v>
          </cell>
          <cell r="U36">
            <v>1448510</v>
          </cell>
          <cell r="V36">
            <v>1448510</v>
          </cell>
        </row>
        <row r="37">
          <cell r="G37">
            <v>1448510</v>
          </cell>
          <cell r="H37">
            <v>1448510</v>
          </cell>
          <cell r="I37">
            <v>1448510</v>
          </cell>
          <cell r="J37">
            <v>1448510</v>
          </cell>
          <cell r="K37">
            <v>1448510</v>
          </cell>
          <cell r="L37">
            <v>1448510</v>
          </cell>
          <cell r="M37">
            <v>1448510</v>
          </cell>
          <cell r="N37">
            <v>1448510</v>
          </cell>
          <cell r="O37">
            <v>1448510</v>
          </cell>
          <cell r="P37">
            <v>1448510</v>
          </cell>
          <cell r="Q37">
            <v>1448510</v>
          </cell>
          <cell r="R37">
            <v>1448510</v>
          </cell>
          <cell r="S37">
            <v>1448510</v>
          </cell>
          <cell r="T37">
            <v>1448510</v>
          </cell>
          <cell r="U37">
            <v>1448510</v>
          </cell>
          <cell r="V37">
            <v>1448510</v>
          </cell>
        </row>
        <row r="38">
          <cell r="G38">
            <v>467665</v>
          </cell>
          <cell r="H38">
            <v>467665</v>
          </cell>
          <cell r="I38">
            <v>467665</v>
          </cell>
          <cell r="J38">
            <v>467665</v>
          </cell>
          <cell r="K38">
            <v>467665</v>
          </cell>
          <cell r="L38">
            <v>467665</v>
          </cell>
          <cell r="M38">
            <v>467665</v>
          </cell>
          <cell r="N38">
            <v>467665</v>
          </cell>
          <cell r="O38">
            <v>467665</v>
          </cell>
          <cell r="P38">
            <v>467665</v>
          </cell>
          <cell r="Q38">
            <v>467665</v>
          </cell>
          <cell r="R38">
            <v>467665</v>
          </cell>
          <cell r="S38">
            <v>467665</v>
          </cell>
          <cell r="T38">
            <v>467665</v>
          </cell>
          <cell r="U38">
            <v>467665</v>
          </cell>
          <cell r="V38">
            <v>467665</v>
          </cell>
        </row>
        <row r="39">
          <cell r="G39">
            <v>245707.10168250001</v>
          </cell>
          <cell r="H39">
            <v>245707.10168250001</v>
          </cell>
          <cell r="I39">
            <v>245707.10168250001</v>
          </cell>
          <cell r="J39">
            <v>245707.10168250001</v>
          </cell>
          <cell r="K39">
            <v>245707.10168250001</v>
          </cell>
          <cell r="L39">
            <v>245707.10168250001</v>
          </cell>
          <cell r="M39">
            <v>245707.10168250001</v>
          </cell>
          <cell r="N39">
            <v>245707.10168250001</v>
          </cell>
          <cell r="O39">
            <v>245707.10168250001</v>
          </cell>
          <cell r="P39">
            <v>245707.10168250001</v>
          </cell>
          <cell r="Q39">
            <v>245707.10168250001</v>
          </cell>
          <cell r="R39">
            <v>245707.10168250001</v>
          </cell>
          <cell r="S39">
            <v>245707.10168250001</v>
          </cell>
          <cell r="T39">
            <v>245707.10168250001</v>
          </cell>
          <cell r="U39">
            <v>245707.10168250001</v>
          </cell>
          <cell r="V39">
            <v>245707.10168250001</v>
          </cell>
        </row>
        <row r="40">
          <cell r="G40">
            <v>2067</v>
          </cell>
          <cell r="H40">
            <v>2067</v>
          </cell>
          <cell r="I40">
            <v>2067</v>
          </cell>
          <cell r="J40">
            <v>2067</v>
          </cell>
          <cell r="K40">
            <v>2067</v>
          </cell>
          <cell r="L40">
            <v>2067</v>
          </cell>
          <cell r="M40">
            <v>2067</v>
          </cell>
          <cell r="N40">
            <v>2067</v>
          </cell>
          <cell r="O40">
            <v>2067</v>
          </cell>
          <cell r="P40">
            <v>2067</v>
          </cell>
          <cell r="Q40">
            <v>2067</v>
          </cell>
          <cell r="R40">
            <v>2067</v>
          </cell>
          <cell r="S40">
            <v>2067</v>
          </cell>
          <cell r="T40">
            <v>2067</v>
          </cell>
          <cell r="U40">
            <v>2067</v>
          </cell>
          <cell r="V40">
            <v>2067</v>
          </cell>
        </row>
        <row r="41">
          <cell r="G41">
            <v>299312</v>
          </cell>
          <cell r="H41">
            <v>299312</v>
          </cell>
          <cell r="I41">
            <v>299312</v>
          </cell>
          <cell r="J41">
            <v>299312</v>
          </cell>
          <cell r="K41">
            <v>299312</v>
          </cell>
          <cell r="L41">
            <v>299312</v>
          </cell>
          <cell r="M41">
            <v>299312</v>
          </cell>
          <cell r="N41">
            <v>299312</v>
          </cell>
          <cell r="O41">
            <v>299312</v>
          </cell>
          <cell r="P41">
            <v>299312</v>
          </cell>
          <cell r="Q41">
            <v>299312</v>
          </cell>
          <cell r="R41">
            <v>299312</v>
          </cell>
          <cell r="S41">
            <v>299312</v>
          </cell>
          <cell r="T41">
            <v>299312</v>
          </cell>
          <cell r="U41">
            <v>299312</v>
          </cell>
          <cell r="V41">
            <v>299312</v>
          </cell>
        </row>
        <row r="42">
          <cell r="G42">
            <v>464</v>
          </cell>
          <cell r="H42">
            <v>464</v>
          </cell>
          <cell r="I42">
            <v>464</v>
          </cell>
          <cell r="J42">
            <v>464</v>
          </cell>
          <cell r="K42">
            <v>464</v>
          </cell>
          <cell r="L42">
            <v>464</v>
          </cell>
          <cell r="M42">
            <v>464</v>
          </cell>
          <cell r="N42">
            <v>464</v>
          </cell>
          <cell r="O42">
            <v>464</v>
          </cell>
          <cell r="P42">
            <v>464</v>
          </cell>
          <cell r="Q42">
            <v>464</v>
          </cell>
          <cell r="R42">
            <v>464</v>
          </cell>
          <cell r="S42">
            <v>464</v>
          </cell>
          <cell r="T42">
            <v>464</v>
          </cell>
          <cell r="U42">
            <v>464</v>
          </cell>
          <cell r="V42">
            <v>464</v>
          </cell>
        </row>
        <row r="43">
          <cell r="G43">
            <v>132000</v>
          </cell>
          <cell r="H43">
            <v>132000</v>
          </cell>
          <cell r="I43">
            <v>132000</v>
          </cell>
          <cell r="J43">
            <v>132000</v>
          </cell>
          <cell r="K43">
            <v>132000</v>
          </cell>
          <cell r="L43">
            <v>132000</v>
          </cell>
          <cell r="M43">
            <v>132000</v>
          </cell>
          <cell r="N43">
            <v>132000</v>
          </cell>
          <cell r="O43">
            <v>132000</v>
          </cell>
          <cell r="P43">
            <v>132000</v>
          </cell>
          <cell r="Q43">
            <v>132000</v>
          </cell>
          <cell r="R43">
            <v>132000</v>
          </cell>
          <cell r="S43">
            <v>132000</v>
          </cell>
          <cell r="T43">
            <v>132000</v>
          </cell>
          <cell r="U43">
            <v>132000</v>
          </cell>
          <cell r="V43">
            <v>132000</v>
          </cell>
        </row>
        <row r="51">
          <cell r="G51">
            <v>18913</v>
          </cell>
          <cell r="H51">
            <v>18913</v>
          </cell>
          <cell r="I51">
            <v>18913</v>
          </cell>
          <cell r="J51">
            <v>18913</v>
          </cell>
          <cell r="K51">
            <v>18913</v>
          </cell>
          <cell r="L51">
            <v>18913</v>
          </cell>
          <cell r="M51">
            <v>18913</v>
          </cell>
          <cell r="N51">
            <v>18913</v>
          </cell>
          <cell r="O51">
            <v>18913</v>
          </cell>
          <cell r="P51">
            <v>18913</v>
          </cell>
          <cell r="Q51">
            <v>18913</v>
          </cell>
          <cell r="R51">
            <v>18913</v>
          </cell>
          <cell r="S51">
            <v>18913</v>
          </cell>
          <cell r="T51">
            <v>18913</v>
          </cell>
          <cell r="U51">
            <v>18913</v>
          </cell>
          <cell r="V51">
            <v>18913</v>
          </cell>
        </row>
        <row r="52">
          <cell r="G52">
            <v>18913</v>
          </cell>
          <cell r="H52">
            <v>18913</v>
          </cell>
          <cell r="I52">
            <v>18913</v>
          </cell>
          <cell r="J52">
            <v>18913</v>
          </cell>
          <cell r="K52">
            <v>18913</v>
          </cell>
          <cell r="L52">
            <v>18913</v>
          </cell>
          <cell r="M52">
            <v>18913</v>
          </cell>
          <cell r="N52">
            <v>18913</v>
          </cell>
          <cell r="O52">
            <v>18913</v>
          </cell>
          <cell r="P52">
            <v>18913</v>
          </cell>
          <cell r="Q52">
            <v>18913</v>
          </cell>
          <cell r="R52">
            <v>18913</v>
          </cell>
          <cell r="S52">
            <v>18913</v>
          </cell>
          <cell r="T52">
            <v>18913</v>
          </cell>
          <cell r="U52">
            <v>18913</v>
          </cell>
          <cell r="V52">
            <v>18913</v>
          </cell>
        </row>
        <row r="54">
          <cell r="G54">
            <v>18913</v>
          </cell>
          <cell r="H54">
            <v>18913</v>
          </cell>
          <cell r="I54">
            <v>18913</v>
          </cell>
          <cell r="J54">
            <v>18913</v>
          </cell>
          <cell r="K54">
            <v>18913</v>
          </cell>
          <cell r="L54">
            <v>18913</v>
          </cell>
          <cell r="M54">
            <v>18913</v>
          </cell>
          <cell r="N54">
            <v>18913</v>
          </cell>
          <cell r="O54">
            <v>18913</v>
          </cell>
          <cell r="P54">
            <v>18913</v>
          </cell>
          <cell r="Q54">
            <v>18913</v>
          </cell>
          <cell r="R54">
            <v>18913</v>
          </cell>
          <cell r="S54">
            <v>18913</v>
          </cell>
          <cell r="T54">
            <v>18913</v>
          </cell>
          <cell r="U54">
            <v>18913</v>
          </cell>
          <cell r="V54">
            <v>18913</v>
          </cell>
        </row>
        <row r="55">
          <cell r="G55">
            <v>18913</v>
          </cell>
          <cell r="H55">
            <v>18913</v>
          </cell>
          <cell r="I55">
            <v>18913</v>
          </cell>
          <cell r="J55">
            <v>18913</v>
          </cell>
          <cell r="K55">
            <v>18913</v>
          </cell>
          <cell r="L55">
            <v>18913</v>
          </cell>
          <cell r="M55">
            <v>18913</v>
          </cell>
          <cell r="N55">
            <v>18913</v>
          </cell>
          <cell r="O55">
            <v>18913</v>
          </cell>
          <cell r="P55">
            <v>18913</v>
          </cell>
          <cell r="Q55">
            <v>18913</v>
          </cell>
          <cell r="R55">
            <v>18913</v>
          </cell>
          <cell r="S55">
            <v>18913</v>
          </cell>
          <cell r="T55">
            <v>18913</v>
          </cell>
          <cell r="U55">
            <v>18913</v>
          </cell>
          <cell r="V55">
            <v>18913</v>
          </cell>
        </row>
        <row r="56">
          <cell r="G56">
            <v>30073</v>
          </cell>
          <cell r="H56">
            <v>30073</v>
          </cell>
          <cell r="I56">
            <v>30073</v>
          </cell>
          <cell r="J56">
            <v>30073</v>
          </cell>
          <cell r="K56">
            <v>30073</v>
          </cell>
          <cell r="L56">
            <v>30073</v>
          </cell>
          <cell r="M56">
            <v>30073</v>
          </cell>
          <cell r="N56">
            <v>30073</v>
          </cell>
          <cell r="O56">
            <v>30073</v>
          </cell>
          <cell r="P56">
            <v>30073</v>
          </cell>
          <cell r="Q56">
            <v>30073</v>
          </cell>
          <cell r="R56">
            <v>30073</v>
          </cell>
          <cell r="S56">
            <v>30073</v>
          </cell>
          <cell r="T56">
            <v>30073</v>
          </cell>
          <cell r="U56">
            <v>30073</v>
          </cell>
          <cell r="V56">
            <v>30073</v>
          </cell>
        </row>
        <row r="57">
          <cell r="G57">
            <v>32317</v>
          </cell>
          <cell r="H57">
            <v>32317</v>
          </cell>
          <cell r="I57">
            <v>32317</v>
          </cell>
          <cell r="J57">
            <v>32317</v>
          </cell>
          <cell r="K57">
            <v>32317</v>
          </cell>
          <cell r="L57">
            <v>32317</v>
          </cell>
          <cell r="M57">
            <v>32317</v>
          </cell>
          <cell r="N57">
            <v>32317</v>
          </cell>
          <cell r="O57">
            <v>32317</v>
          </cell>
          <cell r="P57">
            <v>32317</v>
          </cell>
          <cell r="Q57">
            <v>32317</v>
          </cell>
          <cell r="R57">
            <v>32317</v>
          </cell>
          <cell r="S57">
            <v>32317</v>
          </cell>
          <cell r="T57">
            <v>32317</v>
          </cell>
          <cell r="U57">
            <v>32317</v>
          </cell>
          <cell r="V57">
            <v>32317</v>
          </cell>
        </row>
        <row r="60">
          <cell r="G60">
            <v>30000</v>
          </cell>
          <cell r="H60">
            <v>30000</v>
          </cell>
          <cell r="I60">
            <v>30000</v>
          </cell>
          <cell r="J60">
            <v>30000</v>
          </cell>
          <cell r="K60">
            <v>30000</v>
          </cell>
          <cell r="L60">
            <v>30000</v>
          </cell>
          <cell r="M60">
            <v>30000</v>
          </cell>
          <cell r="N60">
            <v>30000</v>
          </cell>
          <cell r="O60">
            <v>30000</v>
          </cell>
          <cell r="P60">
            <v>30000</v>
          </cell>
          <cell r="Q60">
            <v>30000</v>
          </cell>
          <cell r="R60">
            <v>30000</v>
          </cell>
          <cell r="S60">
            <v>30000</v>
          </cell>
          <cell r="T60">
            <v>30000</v>
          </cell>
          <cell r="U60">
            <v>30000</v>
          </cell>
          <cell r="V60">
            <v>30000</v>
          </cell>
        </row>
        <row r="61">
          <cell r="G61">
            <v>60000</v>
          </cell>
          <cell r="H61">
            <v>60000</v>
          </cell>
          <cell r="I61">
            <v>60000</v>
          </cell>
          <cell r="J61">
            <v>60000</v>
          </cell>
          <cell r="K61">
            <v>60000</v>
          </cell>
          <cell r="L61">
            <v>60000</v>
          </cell>
          <cell r="M61">
            <v>60000</v>
          </cell>
          <cell r="N61">
            <v>60000</v>
          </cell>
          <cell r="O61">
            <v>60000</v>
          </cell>
          <cell r="P61">
            <v>60000</v>
          </cell>
          <cell r="Q61">
            <v>60000</v>
          </cell>
          <cell r="R61">
            <v>60000</v>
          </cell>
          <cell r="S61">
            <v>60000</v>
          </cell>
          <cell r="T61">
            <v>60000</v>
          </cell>
          <cell r="U61">
            <v>60000</v>
          </cell>
          <cell r="V61">
            <v>60000</v>
          </cell>
        </row>
        <row r="62">
          <cell r="G62">
            <v>120000</v>
          </cell>
          <cell r="H62">
            <v>120000</v>
          </cell>
          <cell r="I62">
            <v>120000</v>
          </cell>
          <cell r="J62">
            <v>120000</v>
          </cell>
          <cell r="K62">
            <v>120000</v>
          </cell>
          <cell r="L62">
            <v>120000</v>
          </cell>
          <cell r="M62">
            <v>120000</v>
          </cell>
          <cell r="N62">
            <v>120000</v>
          </cell>
          <cell r="O62">
            <v>120000</v>
          </cell>
          <cell r="P62">
            <v>120000</v>
          </cell>
          <cell r="Q62">
            <v>120000</v>
          </cell>
          <cell r="R62">
            <v>120000</v>
          </cell>
          <cell r="S62">
            <v>120000</v>
          </cell>
          <cell r="T62">
            <v>120000</v>
          </cell>
          <cell r="U62">
            <v>120000</v>
          </cell>
          <cell r="V62">
            <v>120000</v>
          </cell>
        </row>
        <row r="63">
          <cell r="G63">
            <v>240000</v>
          </cell>
          <cell r="H63">
            <v>240000</v>
          </cell>
          <cell r="I63">
            <v>240000</v>
          </cell>
          <cell r="J63">
            <v>240000</v>
          </cell>
          <cell r="K63">
            <v>240000</v>
          </cell>
          <cell r="L63">
            <v>240000</v>
          </cell>
          <cell r="M63">
            <v>240000</v>
          </cell>
          <cell r="N63">
            <v>240000</v>
          </cell>
          <cell r="O63">
            <v>240000</v>
          </cell>
          <cell r="P63">
            <v>240000</v>
          </cell>
          <cell r="Q63">
            <v>240000</v>
          </cell>
          <cell r="R63">
            <v>240000</v>
          </cell>
          <cell r="S63">
            <v>240000</v>
          </cell>
          <cell r="T63">
            <v>240000</v>
          </cell>
          <cell r="U63">
            <v>240000</v>
          </cell>
          <cell r="V63">
            <v>240000</v>
          </cell>
        </row>
        <row r="66">
          <cell r="G66">
            <v>77468</v>
          </cell>
          <cell r="H66">
            <v>77468</v>
          </cell>
          <cell r="I66">
            <v>77468</v>
          </cell>
          <cell r="J66">
            <v>77468</v>
          </cell>
          <cell r="K66">
            <v>77468</v>
          </cell>
          <cell r="L66">
            <v>77468</v>
          </cell>
          <cell r="M66">
            <v>77468</v>
          </cell>
          <cell r="N66">
            <v>77468</v>
          </cell>
          <cell r="O66">
            <v>77468</v>
          </cell>
          <cell r="P66">
            <v>77468</v>
          </cell>
          <cell r="Q66">
            <v>77468</v>
          </cell>
          <cell r="R66">
            <v>77468</v>
          </cell>
          <cell r="S66">
            <v>77468</v>
          </cell>
          <cell r="T66">
            <v>77468</v>
          </cell>
          <cell r="U66">
            <v>77468</v>
          </cell>
          <cell r="V66">
            <v>77468</v>
          </cell>
        </row>
        <row r="67">
          <cell r="G67">
            <v>77468</v>
          </cell>
          <cell r="H67">
            <v>77468</v>
          </cell>
          <cell r="I67">
            <v>77468</v>
          </cell>
          <cell r="J67">
            <v>77468</v>
          </cell>
          <cell r="K67">
            <v>77468</v>
          </cell>
          <cell r="L67">
            <v>77468</v>
          </cell>
          <cell r="M67">
            <v>77468</v>
          </cell>
          <cell r="N67">
            <v>77468</v>
          </cell>
          <cell r="O67">
            <v>77468</v>
          </cell>
          <cell r="P67">
            <v>77468</v>
          </cell>
          <cell r="Q67">
            <v>77468</v>
          </cell>
          <cell r="R67">
            <v>77468</v>
          </cell>
          <cell r="S67">
            <v>77468</v>
          </cell>
          <cell r="T67">
            <v>77468</v>
          </cell>
          <cell r="U67">
            <v>77468</v>
          </cell>
          <cell r="V67">
            <v>77468</v>
          </cell>
        </row>
        <row r="68">
          <cell r="G68">
            <v>84395</v>
          </cell>
          <cell r="H68">
            <v>84395</v>
          </cell>
          <cell r="I68">
            <v>84395</v>
          </cell>
          <cell r="J68">
            <v>84395</v>
          </cell>
          <cell r="K68">
            <v>84395</v>
          </cell>
          <cell r="L68">
            <v>84395</v>
          </cell>
          <cell r="M68">
            <v>84395</v>
          </cell>
          <cell r="N68">
            <v>84395</v>
          </cell>
          <cell r="O68">
            <v>84395</v>
          </cell>
          <cell r="P68">
            <v>84395</v>
          </cell>
          <cell r="Q68">
            <v>84395</v>
          </cell>
          <cell r="R68">
            <v>84395</v>
          </cell>
          <cell r="S68">
            <v>84395</v>
          </cell>
          <cell r="T68">
            <v>84395</v>
          </cell>
          <cell r="U68">
            <v>84395</v>
          </cell>
          <cell r="V68">
            <v>84395</v>
          </cell>
        </row>
        <row r="69">
          <cell r="G69">
            <v>148526</v>
          </cell>
          <cell r="H69">
            <v>148526</v>
          </cell>
          <cell r="I69">
            <v>148526</v>
          </cell>
          <cell r="J69">
            <v>148526</v>
          </cell>
          <cell r="K69">
            <v>148526</v>
          </cell>
          <cell r="L69">
            <v>148526</v>
          </cell>
          <cell r="M69">
            <v>148526</v>
          </cell>
          <cell r="N69">
            <v>148526</v>
          </cell>
          <cell r="O69">
            <v>148526</v>
          </cell>
          <cell r="P69">
            <v>148526</v>
          </cell>
          <cell r="Q69">
            <v>148526</v>
          </cell>
          <cell r="R69">
            <v>148526</v>
          </cell>
          <cell r="S69">
            <v>148526</v>
          </cell>
          <cell r="T69">
            <v>148526</v>
          </cell>
          <cell r="U69">
            <v>148526</v>
          </cell>
          <cell r="V69">
            <v>148526</v>
          </cell>
        </row>
        <row r="70">
          <cell r="G70">
            <v>24000</v>
          </cell>
          <cell r="H70">
            <v>24000</v>
          </cell>
          <cell r="I70">
            <v>24000</v>
          </cell>
          <cell r="J70">
            <v>24000</v>
          </cell>
          <cell r="K70">
            <v>24000</v>
          </cell>
          <cell r="L70">
            <v>24000</v>
          </cell>
          <cell r="M70">
            <v>24000</v>
          </cell>
          <cell r="N70">
            <v>24000</v>
          </cell>
          <cell r="O70">
            <v>24000</v>
          </cell>
          <cell r="P70">
            <v>24000</v>
          </cell>
          <cell r="Q70">
            <v>24000</v>
          </cell>
          <cell r="R70">
            <v>24000</v>
          </cell>
          <cell r="S70">
            <v>24000</v>
          </cell>
          <cell r="T70">
            <v>24000</v>
          </cell>
          <cell r="U70">
            <v>24000</v>
          </cell>
          <cell r="V70">
            <v>24000</v>
          </cell>
        </row>
        <row r="71">
          <cell r="G71">
            <v>10000</v>
          </cell>
          <cell r="H71">
            <v>10000</v>
          </cell>
          <cell r="I71">
            <v>10000</v>
          </cell>
          <cell r="J71">
            <v>10000</v>
          </cell>
          <cell r="K71">
            <v>10000</v>
          </cell>
          <cell r="L71">
            <v>10000</v>
          </cell>
          <cell r="M71">
            <v>10000</v>
          </cell>
          <cell r="N71">
            <v>10000</v>
          </cell>
          <cell r="O71">
            <v>10000</v>
          </cell>
          <cell r="P71">
            <v>10000</v>
          </cell>
          <cell r="Q71">
            <v>10000</v>
          </cell>
          <cell r="R71">
            <v>10000</v>
          </cell>
          <cell r="S71">
            <v>10000</v>
          </cell>
          <cell r="T71">
            <v>10000</v>
          </cell>
          <cell r="U71">
            <v>10000</v>
          </cell>
          <cell r="V71">
            <v>10000</v>
          </cell>
        </row>
        <row r="88">
          <cell r="G88">
            <v>1</v>
          </cell>
          <cell r="H88">
            <v>0</v>
          </cell>
          <cell r="I88">
            <v>1</v>
          </cell>
          <cell r="J88">
            <v>0</v>
          </cell>
          <cell r="K88">
            <v>0</v>
          </cell>
          <cell r="L88">
            <v>0</v>
          </cell>
          <cell r="M88">
            <v>0</v>
          </cell>
          <cell r="N88">
            <v>0</v>
          </cell>
          <cell r="O88">
            <v>0</v>
          </cell>
          <cell r="P88">
            <v>0</v>
          </cell>
          <cell r="Q88">
            <v>0</v>
          </cell>
          <cell r="R88">
            <v>0</v>
          </cell>
          <cell r="S88">
            <v>0</v>
          </cell>
          <cell r="T88">
            <v>0</v>
          </cell>
          <cell r="U88">
            <v>0</v>
          </cell>
          <cell r="V88">
            <v>0</v>
          </cell>
        </row>
        <row r="89">
          <cell r="G89">
            <v>0</v>
          </cell>
          <cell r="H89">
            <v>0</v>
          </cell>
          <cell r="I89">
            <v>0</v>
          </cell>
          <cell r="J89">
            <v>0</v>
          </cell>
          <cell r="K89">
            <v>0</v>
          </cell>
          <cell r="L89">
            <v>0</v>
          </cell>
          <cell r="M89">
            <v>1</v>
          </cell>
          <cell r="N89">
            <v>1</v>
          </cell>
          <cell r="O89">
            <v>0</v>
          </cell>
          <cell r="P89">
            <v>0</v>
          </cell>
          <cell r="Q89">
            <v>0</v>
          </cell>
          <cell r="R89">
            <v>0</v>
          </cell>
          <cell r="S89">
            <v>0</v>
          </cell>
          <cell r="T89">
            <v>1</v>
          </cell>
          <cell r="U89">
            <v>0</v>
          </cell>
          <cell r="V89">
            <v>0</v>
          </cell>
        </row>
        <row r="93">
          <cell r="G93">
            <v>1</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7">
          <cell r="G97">
            <v>0</v>
          </cell>
          <cell r="H97">
            <v>1</v>
          </cell>
          <cell r="I97">
            <v>0</v>
          </cell>
          <cell r="J97">
            <v>0</v>
          </cell>
          <cell r="K97">
            <v>0</v>
          </cell>
          <cell r="L97">
            <v>0</v>
          </cell>
          <cell r="M97">
            <v>1</v>
          </cell>
          <cell r="N97">
            <v>0</v>
          </cell>
          <cell r="O97">
            <v>0</v>
          </cell>
          <cell r="P97">
            <v>0</v>
          </cell>
          <cell r="Q97">
            <v>0</v>
          </cell>
          <cell r="R97">
            <v>0</v>
          </cell>
          <cell r="S97">
            <v>0</v>
          </cell>
          <cell r="T97">
            <v>0</v>
          </cell>
          <cell r="U97">
            <v>0</v>
          </cell>
          <cell r="V97">
            <v>0</v>
          </cell>
        </row>
        <row r="101">
          <cell r="G101">
            <v>2</v>
          </cell>
          <cell r="H101">
            <v>3</v>
          </cell>
          <cell r="I101">
            <v>4</v>
          </cell>
          <cell r="J101">
            <v>4</v>
          </cell>
          <cell r="K101">
            <v>4</v>
          </cell>
          <cell r="L101">
            <v>4</v>
          </cell>
          <cell r="M101">
            <v>6</v>
          </cell>
          <cell r="N101">
            <v>7</v>
          </cell>
          <cell r="O101">
            <v>7</v>
          </cell>
          <cell r="P101">
            <v>7</v>
          </cell>
          <cell r="Q101">
            <v>7</v>
          </cell>
          <cell r="R101">
            <v>7</v>
          </cell>
          <cell r="S101">
            <v>7</v>
          </cell>
          <cell r="T101">
            <v>8</v>
          </cell>
          <cell r="U101">
            <v>8</v>
          </cell>
          <cell r="V101">
            <v>8</v>
          </cell>
        </row>
        <row r="112">
          <cell r="G112">
            <v>1</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7">
          <cell r="G117">
            <v>1</v>
          </cell>
          <cell r="H117">
            <v>13</v>
          </cell>
          <cell r="I117">
            <v>22</v>
          </cell>
          <cell r="J117">
            <v>92</v>
          </cell>
          <cell r="K117">
            <v>63</v>
          </cell>
          <cell r="L117">
            <v>26</v>
          </cell>
          <cell r="M117">
            <v>23</v>
          </cell>
          <cell r="N117">
            <v>22</v>
          </cell>
          <cell r="O117">
            <v>20</v>
          </cell>
          <cell r="P117">
            <v>19</v>
          </cell>
          <cell r="Q117">
            <v>17</v>
          </cell>
          <cell r="R117">
            <v>18</v>
          </cell>
          <cell r="S117">
            <v>13</v>
          </cell>
          <cell r="T117">
            <v>12</v>
          </cell>
          <cell r="U117">
            <v>11</v>
          </cell>
          <cell r="V117">
            <v>12</v>
          </cell>
        </row>
        <row r="118">
          <cell r="G118">
            <v>29</v>
          </cell>
          <cell r="H118">
            <v>214</v>
          </cell>
          <cell r="I118">
            <v>397</v>
          </cell>
          <cell r="J118">
            <v>692</v>
          </cell>
          <cell r="K118">
            <v>1043</v>
          </cell>
          <cell r="L118">
            <v>1727</v>
          </cell>
          <cell r="M118">
            <v>2642</v>
          </cell>
          <cell r="N118">
            <v>4020</v>
          </cell>
          <cell r="O118">
            <v>5930</v>
          </cell>
          <cell r="P118">
            <v>6503</v>
          </cell>
          <cell r="Q118">
            <v>6195</v>
          </cell>
          <cell r="R118">
            <v>4796</v>
          </cell>
          <cell r="S118">
            <v>1603</v>
          </cell>
          <cell r="T118">
            <v>1505</v>
          </cell>
          <cell r="U118">
            <v>1426</v>
          </cell>
          <cell r="V118">
            <v>1366</v>
          </cell>
        </row>
        <row r="122">
          <cell r="G122">
            <v>1161110</v>
          </cell>
          <cell r="H122">
            <v>60950</v>
          </cell>
          <cell r="I122">
            <v>103181</v>
          </cell>
          <cell r="J122">
            <v>430516</v>
          </cell>
          <cell r="K122">
            <v>295379</v>
          </cell>
          <cell r="L122">
            <v>123199</v>
          </cell>
          <cell r="M122">
            <v>110098</v>
          </cell>
          <cell r="N122">
            <v>106804</v>
          </cell>
          <cell r="O122">
            <v>99370</v>
          </cell>
          <cell r="P122">
            <v>95271</v>
          </cell>
          <cell r="Q122">
            <v>85619</v>
          </cell>
          <cell r="R122">
            <v>88892</v>
          </cell>
          <cell r="S122">
            <v>62339</v>
          </cell>
          <cell r="T122">
            <v>57569</v>
          </cell>
          <cell r="U122">
            <v>52818</v>
          </cell>
          <cell r="V122">
            <v>57430</v>
          </cell>
        </row>
        <row r="136">
          <cell r="G136">
            <v>1</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G137">
            <v>960</v>
          </cell>
          <cell r="H137">
            <v>1686</v>
          </cell>
          <cell r="I137">
            <v>318</v>
          </cell>
          <cell r="J137">
            <v>466</v>
          </cell>
          <cell r="K137">
            <v>322</v>
          </cell>
          <cell r="L137">
            <v>273</v>
          </cell>
          <cell r="M137">
            <v>236</v>
          </cell>
          <cell r="N137">
            <v>205</v>
          </cell>
          <cell r="O137">
            <v>176</v>
          </cell>
          <cell r="P137">
            <v>140</v>
          </cell>
          <cell r="Q137">
            <v>139</v>
          </cell>
          <cell r="R137">
            <v>124</v>
          </cell>
          <cell r="S137">
            <v>113</v>
          </cell>
          <cell r="T137">
            <v>96</v>
          </cell>
          <cell r="U137">
            <v>111</v>
          </cell>
          <cell r="V137">
            <v>97</v>
          </cell>
        </row>
        <row r="138">
          <cell r="G138">
            <v>3</v>
          </cell>
          <cell r="H138">
            <v>1</v>
          </cell>
          <cell r="I138">
            <v>1</v>
          </cell>
          <cell r="J138">
            <v>0</v>
          </cell>
          <cell r="K138">
            <v>1</v>
          </cell>
          <cell r="L138">
            <v>0</v>
          </cell>
          <cell r="M138">
            <v>0</v>
          </cell>
          <cell r="N138">
            <v>0</v>
          </cell>
          <cell r="O138">
            <v>0</v>
          </cell>
          <cell r="P138">
            <v>0</v>
          </cell>
          <cell r="Q138">
            <v>0</v>
          </cell>
          <cell r="R138">
            <v>0</v>
          </cell>
          <cell r="S138">
            <v>0</v>
          </cell>
          <cell r="T138">
            <v>0</v>
          </cell>
          <cell r="U138">
            <v>0</v>
          </cell>
          <cell r="V138">
            <v>0</v>
          </cell>
        </row>
        <row r="147">
          <cell r="G147">
            <v>13228383</v>
          </cell>
          <cell r="H147">
            <v>3433548.5</v>
          </cell>
          <cell r="I147">
            <v>2798796.5</v>
          </cell>
          <cell r="J147">
            <v>216224</v>
          </cell>
          <cell r="K147">
            <v>281408</v>
          </cell>
          <cell r="L147">
            <v>126672</v>
          </cell>
          <cell r="M147">
            <v>109504</v>
          </cell>
          <cell r="N147">
            <v>95120</v>
          </cell>
          <cell r="O147">
            <v>81664</v>
          </cell>
          <cell r="P147">
            <v>64960</v>
          </cell>
          <cell r="Q147">
            <v>64496</v>
          </cell>
          <cell r="R147">
            <v>57536</v>
          </cell>
          <cell r="S147">
            <v>52432</v>
          </cell>
          <cell r="T147">
            <v>44544</v>
          </cell>
          <cell r="U147">
            <v>51504</v>
          </cell>
          <cell r="V147">
            <v>45008</v>
          </cell>
        </row>
        <row r="153">
          <cell r="G153">
            <v>1</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G154">
            <v>24.766506122860285</v>
          </cell>
          <cell r="H154">
            <v>141.68719602057064</v>
          </cell>
          <cell r="I154">
            <v>128.45075839326643</v>
          </cell>
          <cell r="J154">
            <v>102.4571491844784</v>
          </cell>
          <cell r="K154">
            <v>78.854628605774167</v>
          </cell>
          <cell r="L154">
            <v>64.034983115751061</v>
          </cell>
          <cell r="M154">
            <v>58.933427080206116</v>
          </cell>
          <cell r="N154">
            <v>54.237021911848956</v>
          </cell>
          <cell r="O154">
            <v>50.000779873977876</v>
          </cell>
          <cell r="P154">
            <v>46.813565729561446</v>
          </cell>
          <cell r="Q154">
            <v>44.671337853677301</v>
          </cell>
          <cell r="R154">
            <v>44.636036809476877</v>
          </cell>
          <cell r="S154">
            <v>31.646630915248465</v>
          </cell>
          <cell r="T154">
            <v>29.961670701050707</v>
          </cell>
          <cell r="U154">
            <v>28.711787929283901</v>
          </cell>
          <cell r="V154">
            <v>27.813620678484199</v>
          </cell>
        </row>
        <row r="163">
          <cell r="G163">
            <v>800</v>
          </cell>
          <cell r="H163">
            <v>808</v>
          </cell>
          <cell r="I163">
            <v>816.08</v>
          </cell>
          <cell r="J163">
            <v>824.24080000000004</v>
          </cell>
          <cell r="K163">
            <v>832.48320799999999</v>
          </cell>
          <cell r="L163">
            <v>840.80804007999996</v>
          </cell>
          <cell r="M163">
            <v>849.21612048079999</v>
          </cell>
          <cell r="N163">
            <v>857.70828168560797</v>
          </cell>
          <cell r="O163">
            <v>866.28536450246406</v>
          </cell>
          <cell r="P163">
            <v>874.94821814748866</v>
          </cell>
          <cell r="Q163">
            <v>879.32295923822596</v>
          </cell>
          <cell r="R163">
            <v>883.71957403441695</v>
          </cell>
          <cell r="S163">
            <v>883.71957403441695</v>
          </cell>
          <cell r="T163">
            <v>883.71957403441695</v>
          </cell>
          <cell r="U163">
            <v>883.71957403441695</v>
          </cell>
          <cell r="V163">
            <v>883.71957403441695</v>
          </cell>
        </row>
        <row r="164">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G165">
            <v>560</v>
          </cell>
          <cell r="H165">
            <v>565.6</v>
          </cell>
          <cell r="I165">
            <v>571.25599999999997</v>
          </cell>
          <cell r="J165">
            <v>576.96856000000002</v>
          </cell>
          <cell r="K165">
            <v>582.73824560000003</v>
          </cell>
          <cell r="L165">
            <v>588.56562805600004</v>
          </cell>
          <cell r="M165">
            <v>594.45128433656009</v>
          </cell>
          <cell r="N165">
            <v>600.39579717992569</v>
          </cell>
          <cell r="O165">
            <v>606.399755151725</v>
          </cell>
          <cell r="P165">
            <v>612.46375270324222</v>
          </cell>
          <cell r="Q165">
            <v>615.52607146675837</v>
          </cell>
          <cell r="R165">
            <v>618.60370182409213</v>
          </cell>
          <cell r="S165">
            <v>618.60370182409213</v>
          </cell>
          <cell r="T165">
            <v>618.60370182409213</v>
          </cell>
          <cell r="U165">
            <v>618.60370182409213</v>
          </cell>
          <cell r="V165">
            <v>618.60370182409213</v>
          </cell>
        </row>
        <row r="166">
          <cell r="G166">
            <v>225</v>
          </cell>
          <cell r="H166">
            <v>218.3252416689611</v>
          </cell>
          <cell r="I166">
            <v>211.86250755115208</v>
          </cell>
          <cell r="J166">
            <v>205.6047215317588</v>
          </cell>
          <cell r="K166">
            <v>199.54505141095706</v>
          </cell>
          <cell r="L166">
            <v>193.67690032828224</v>
          </cell>
          <cell r="M166">
            <v>187.99389849201947</v>
          </cell>
          <cell r="N166">
            <v>182.48989520269328</v>
          </cell>
          <cell r="O166">
            <v>177.15895116012797</v>
          </cell>
          <cell r="P166">
            <v>171.99533104392805</v>
          </cell>
          <cell r="Q166">
            <v>168.69751162654825</v>
          </cell>
          <cell r="R166">
            <v>165.4741267869114</v>
          </cell>
          <cell r="S166">
            <v>165.4741267869114</v>
          </cell>
          <cell r="T166">
            <v>165.4741267869114</v>
          </cell>
          <cell r="U166">
            <v>165.4741267869114</v>
          </cell>
          <cell r="V166">
            <v>165.4741267869114</v>
          </cell>
        </row>
        <row r="167">
          <cell r="G167">
            <v>600</v>
          </cell>
          <cell r="H167">
            <v>606</v>
          </cell>
          <cell r="I167">
            <v>612.06000000000006</v>
          </cell>
          <cell r="J167">
            <v>618.18060000000003</v>
          </cell>
          <cell r="K167">
            <v>624.36240600000008</v>
          </cell>
          <cell r="L167">
            <v>630.60603006000008</v>
          </cell>
          <cell r="M167">
            <v>636.91209036060013</v>
          </cell>
          <cell r="N167">
            <v>643.28121126420615</v>
          </cell>
          <cell r="O167">
            <v>649.71402337684822</v>
          </cell>
          <cell r="P167">
            <v>656.21116361061672</v>
          </cell>
          <cell r="Q167">
            <v>659.49221942866973</v>
          </cell>
          <cell r="R167">
            <v>662.78968052581297</v>
          </cell>
          <cell r="S167">
            <v>662.78968052581297</v>
          </cell>
          <cell r="T167">
            <v>662.78968052581297</v>
          </cell>
          <cell r="U167">
            <v>662.78968052581297</v>
          </cell>
          <cell r="V167">
            <v>662.78968052581297</v>
          </cell>
        </row>
        <row r="168">
          <cell r="G168">
            <v>275</v>
          </cell>
          <cell r="H168">
            <v>266.84196203984135</v>
          </cell>
          <cell r="I168">
            <v>258.94306478474135</v>
          </cell>
          <cell r="J168">
            <v>251.29465964992733</v>
          </cell>
          <cell r="K168">
            <v>243.88839616894745</v>
          </cell>
          <cell r="L168">
            <v>236.7162115123449</v>
          </cell>
          <cell r="M168">
            <v>229.77032037913483</v>
          </cell>
          <cell r="N168">
            <v>223.04320524773613</v>
          </cell>
          <cell r="O168">
            <v>216.52760697348964</v>
          </cell>
          <cell r="P168">
            <v>210.2165157203564</v>
          </cell>
          <cell r="Q168">
            <v>206.18584754355885</v>
          </cell>
          <cell r="R168">
            <v>202.24615496178046</v>
          </cell>
          <cell r="S168">
            <v>202.24615496178046</v>
          </cell>
          <cell r="T168">
            <v>202.24615496178046</v>
          </cell>
          <cell r="U168">
            <v>202.24615496178046</v>
          </cell>
          <cell r="V168">
            <v>202.24615496178046</v>
          </cell>
        </row>
        <row r="185">
          <cell r="G185">
            <v>0.21528483883233782</v>
          </cell>
          <cell r="H185">
            <v>1.6927401760701097</v>
          </cell>
          <cell r="I185">
            <v>4.2160461349240848</v>
          </cell>
          <cell r="J185">
            <v>6.5694186916275017</v>
          </cell>
          <cell r="K185">
            <v>8.6004721460448437</v>
          </cell>
          <cell r="L185">
            <v>10.360514198761402</v>
          </cell>
          <cell r="M185">
            <v>12.007761287932341</v>
          </cell>
          <cell r="N185">
            <v>13.624059047922108</v>
          </cell>
          <cell r="O185">
            <v>15.226752572581717</v>
          </cell>
          <cell r="P185">
            <v>16.819567079456359</v>
          </cell>
          <cell r="Q185">
            <v>18.245632273672584</v>
          </cell>
          <cell r="R185">
            <v>19.514952442903212</v>
          </cell>
          <cell r="S185">
            <v>20.458312702443951</v>
          </cell>
          <cell r="T185">
            <v>21.217805600425457</v>
          </cell>
          <cell r="U185">
            <v>21.940168770229057</v>
          </cell>
          <cell r="V185">
            <v>22.634957076859585</v>
          </cell>
        </row>
        <row r="188">
          <cell r="G188">
            <v>6.6666666666666666E-2</v>
          </cell>
          <cell r="H188">
            <v>6.7333333333333328E-2</v>
          </cell>
          <cell r="I188">
            <v>6.8006666666666674E-2</v>
          </cell>
          <cell r="J188">
            <v>6.8686733333333347E-2</v>
          </cell>
          <cell r="K188">
            <v>6.9373600666666674E-2</v>
          </cell>
          <cell r="L188">
            <v>7.0067336673333341E-2</v>
          </cell>
          <cell r="M188">
            <v>7.0768010040066665E-2</v>
          </cell>
          <cell r="N188">
            <v>7.1475690140467341E-2</v>
          </cell>
          <cell r="O188">
            <v>7.2190447041871997E-2</v>
          </cell>
          <cell r="P188">
            <v>7.2912351512290724E-2</v>
          </cell>
          <cell r="Q188">
            <v>7.3276913269852154E-2</v>
          </cell>
          <cell r="R188">
            <v>7.364329783620141E-2</v>
          </cell>
          <cell r="S188">
            <v>7.364329783620141E-2</v>
          </cell>
          <cell r="T188">
            <v>7.364329783620141E-2</v>
          </cell>
          <cell r="U188">
            <v>7.364329783620141E-2</v>
          </cell>
          <cell r="V188">
            <v>7.364329783620141E-2</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4.6666666666666669E-2</v>
          </cell>
          <cell r="H190">
            <v>4.713333333333334E-2</v>
          </cell>
          <cell r="I190">
            <v>4.7604666666666663E-2</v>
          </cell>
          <cell r="J190">
            <v>4.8080713333333337E-2</v>
          </cell>
          <cell r="K190">
            <v>4.8561520466666667E-2</v>
          </cell>
          <cell r="L190">
            <v>4.9047135671333342E-2</v>
          </cell>
          <cell r="M190">
            <v>4.9537607028046673E-2</v>
          </cell>
          <cell r="N190">
            <v>5.0032983098327141E-2</v>
          </cell>
          <cell r="O190">
            <v>5.0533312929310417E-2</v>
          </cell>
          <cell r="P190">
            <v>5.1038646058603525E-2</v>
          </cell>
          <cell r="Q190">
            <v>5.1293839288896532E-2</v>
          </cell>
          <cell r="R190">
            <v>5.1550308485341013E-2</v>
          </cell>
          <cell r="S190">
            <v>5.1550308485341013E-2</v>
          </cell>
          <cell r="T190">
            <v>5.1550308485341013E-2</v>
          </cell>
          <cell r="U190">
            <v>5.1550308485341013E-2</v>
          </cell>
          <cell r="V190">
            <v>5.1550308485341013E-2</v>
          </cell>
        </row>
        <row r="191">
          <cell r="G191">
            <v>1.8749999999999999E-2</v>
          </cell>
          <cell r="H191">
            <v>1.8193770139080093E-2</v>
          </cell>
          <cell r="I191">
            <v>1.7655208962596005E-2</v>
          </cell>
          <cell r="J191">
            <v>1.7133726794313235E-2</v>
          </cell>
          <cell r="K191">
            <v>1.6628754284246421E-2</v>
          </cell>
          <cell r="L191">
            <v>1.6139741694023522E-2</v>
          </cell>
          <cell r="M191">
            <v>1.5666158207668292E-2</v>
          </cell>
          <cell r="N191">
            <v>1.5207491266891107E-2</v>
          </cell>
          <cell r="O191">
            <v>1.4763245930010663E-2</v>
          </cell>
          <cell r="P191">
            <v>1.4332944253660673E-2</v>
          </cell>
          <cell r="Q191">
            <v>1.4058125968879022E-2</v>
          </cell>
          <cell r="R191">
            <v>1.378951056557595E-2</v>
          </cell>
          <cell r="S191">
            <v>1.378951056557595E-2</v>
          </cell>
          <cell r="T191">
            <v>1.378951056557595E-2</v>
          </cell>
          <cell r="U191">
            <v>1.378951056557595E-2</v>
          </cell>
          <cell r="V191">
            <v>1.378951056557595E-2</v>
          </cell>
        </row>
        <row r="197">
          <cell r="G197">
            <v>1187.6907348193558</v>
          </cell>
          <cell r="H197">
            <v>7215.8963516656941</v>
          </cell>
          <cell r="I197">
            <v>13546.467058702649</v>
          </cell>
          <cell r="J197">
            <v>20221.158837933566</v>
          </cell>
          <cell r="K197">
            <v>25563.920739342328</v>
          </cell>
          <cell r="L197">
            <v>31116.114644420548</v>
          </cell>
          <cell r="M197">
            <v>35841.069250673361</v>
          </cell>
          <cell r="N197">
            <v>39935.148032122233</v>
          </cell>
          <cell r="O197">
            <v>43872.597769014988</v>
          </cell>
          <cell r="P197">
            <v>46989.247831681678</v>
          </cell>
          <cell r="Q197">
            <v>49654.424648486754</v>
          </cell>
          <cell r="R197">
            <v>52837.365528005357</v>
          </cell>
          <cell r="S197">
            <v>55417.471449514836</v>
          </cell>
          <cell r="T197">
            <v>57838.544364920577</v>
          </cell>
          <cell r="U197">
            <v>60131.866585849944</v>
          </cell>
          <cell r="V197">
            <v>62323.849505774902</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row>
        <row r="199">
          <cell r="G199">
            <v>453.32835691682817</v>
          </cell>
          <cell r="H199">
            <v>2729.591775393279</v>
          </cell>
          <cell r="I199">
            <v>4892.598490339753</v>
          </cell>
          <cell r="J199">
            <v>6673.4802801247979</v>
          </cell>
          <cell r="K199">
            <v>8174.1190745256354</v>
          </cell>
          <cell r="L199">
            <v>9766.0197764113655</v>
          </cell>
          <cell r="M199">
            <v>11016.723301137839</v>
          </cell>
          <cell r="N199">
            <v>11900.396636466874</v>
          </cell>
          <cell r="O199">
            <v>12465.870865748091</v>
          </cell>
          <cell r="P199">
            <v>12759.124258015047</v>
          </cell>
          <cell r="Q199">
            <v>12817.530244028607</v>
          </cell>
          <cell r="R199">
            <v>12671.242420716002</v>
          </cell>
          <cell r="S199">
            <v>13116.334594800013</v>
          </cell>
          <cell r="T199">
            <v>13540.933169206448</v>
          </cell>
          <cell r="U199">
            <v>13950.712935079022</v>
          </cell>
          <cell r="V199">
            <v>14350.249974970502</v>
          </cell>
        </row>
        <row r="200">
          <cell r="G200">
            <v>2636.0428175136099</v>
          </cell>
          <cell r="H200">
            <v>23507.385706643876</v>
          </cell>
          <cell r="I200">
            <v>41361.444235953852</v>
          </cell>
          <cell r="J200">
            <v>55240.09045649063</v>
          </cell>
          <cell r="K200">
            <v>65598.897554726456</v>
          </cell>
          <cell r="L200">
            <v>73392.178210269674</v>
          </cell>
          <cell r="M200">
            <v>80774.875126245839</v>
          </cell>
          <cell r="N200">
            <v>87816.539494706551</v>
          </cell>
          <cell r="O200">
            <v>94582.258979472535</v>
          </cell>
          <cell r="P200">
            <v>101133.09763767658</v>
          </cell>
          <cell r="Q200">
            <v>108121.15704725815</v>
          </cell>
          <cell r="R200">
            <v>114873.19698154583</v>
          </cell>
          <cell r="S200">
            <v>118998.01153161061</v>
          </cell>
          <cell r="T200">
            <v>122921.15061242903</v>
          </cell>
          <cell r="U200">
            <v>126697.284928988</v>
          </cell>
          <cell r="V200">
            <v>130370.4807643332</v>
          </cell>
        </row>
        <row r="201">
          <cell r="G201">
            <v>3846.6821946819564</v>
          </cell>
          <cell r="H201">
            <v>22673.96704543972</v>
          </cell>
          <cell r="I201">
            <v>37704.002516394932</v>
          </cell>
          <cell r="J201">
            <v>47954.858074884825</v>
          </cell>
          <cell r="K201">
            <v>55634.226919036577</v>
          </cell>
          <cell r="L201">
            <v>64061.092250964743</v>
          </cell>
          <cell r="M201">
            <v>71709.208027368441</v>
          </cell>
          <cell r="N201">
            <v>78327.105328229518</v>
          </cell>
          <cell r="O201">
            <v>83490.789374787593</v>
          </cell>
          <cell r="P201">
            <v>88585.533972386227</v>
          </cell>
          <cell r="Q201">
            <v>93249.723239371917</v>
          </cell>
          <cell r="R201">
            <v>96274.865473457379</v>
          </cell>
          <cell r="S201">
            <v>100103.82379871033</v>
          </cell>
          <cell r="T201">
            <v>103697.92088157144</v>
          </cell>
          <cell r="U201">
            <v>107116.34037024016</v>
          </cell>
          <cell r="V201">
            <v>110406.71004546976</v>
          </cell>
        </row>
        <row r="202">
          <cell r="G202">
            <v>16642.762018928537</v>
          </cell>
          <cell r="H202">
            <v>110326.86126428834</v>
          </cell>
          <cell r="I202">
            <v>197399.94823530613</v>
          </cell>
          <cell r="J202">
            <v>267272.02207174193</v>
          </cell>
          <cell r="K202">
            <v>321245.07403931883</v>
          </cell>
          <cell r="L202">
            <v>361915.81656063464</v>
          </cell>
          <cell r="M202">
            <v>399842.77281748166</v>
          </cell>
          <cell r="N202">
            <v>435442.48094323103</v>
          </cell>
          <cell r="O202">
            <v>469010.93331971078</v>
          </cell>
          <cell r="P202">
            <v>500769.01233853592</v>
          </cell>
          <cell r="Q202">
            <v>531064.51871282724</v>
          </cell>
          <cell r="R202">
            <v>562886.72029772494</v>
          </cell>
          <cell r="S202">
            <v>583554.38024206215</v>
          </cell>
          <cell r="T202">
            <v>603153.1432896211</v>
          </cell>
          <cell r="U202">
            <v>621967.27542687557</v>
          </cell>
          <cell r="V202">
            <v>640225.81063496845</v>
          </cell>
        </row>
        <row r="204">
          <cell r="G204">
            <v>2.9747532890889926E-4</v>
          </cell>
          <cell r="H204">
            <v>3.646370238411592E-4</v>
          </cell>
          <cell r="I204">
            <v>5.2234860308052287E-4</v>
          </cell>
          <cell r="J204">
            <v>6.1223473552320161E-4</v>
          </cell>
          <cell r="K204">
            <v>6.7754969419690477E-4</v>
          </cell>
          <cell r="L204">
            <v>7.214927720811423E-4</v>
          </cell>
          <cell r="M204">
            <v>7.5894630603083168E-4</v>
          </cell>
          <cell r="N204">
            <v>7.9713409285347991E-4</v>
          </cell>
          <cell r="O204">
            <v>8.3700551899751959E-4</v>
          </cell>
          <cell r="P204">
            <v>8.7783022084383347E-4</v>
          </cell>
          <cell r="Q204">
            <v>9.0847369989555072E-4</v>
          </cell>
          <cell r="R204">
            <v>9.3140396373904801E-4</v>
          </cell>
          <cell r="S204">
            <v>9.3919673323643066E-4</v>
          </cell>
          <cell r="T204">
            <v>9.4022867769780584E-4</v>
          </cell>
          <cell r="U204">
            <v>9.4101830509156026E-4</v>
          </cell>
          <cell r="V204">
            <v>9.4162536992550079E-4</v>
          </cell>
        </row>
        <row r="205">
          <cell r="G205">
            <v>723.70653264583166</v>
          </cell>
          <cell r="H205">
            <v>4642.2608385688509</v>
          </cell>
          <cell r="I205">
            <v>8071.3265242027619</v>
          </cell>
          <cell r="J205">
            <v>10730.228636918859</v>
          </cell>
          <cell r="K205">
            <v>12693.49277212637</v>
          </cell>
          <cell r="L205">
            <v>14359.830894600025</v>
          </cell>
          <cell r="M205">
            <v>15821.621625291282</v>
          </cell>
          <cell r="N205">
            <v>17091.301413482921</v>
          </cell>
          <cell r="O205">
            <v>18191.938078041323</v>
          </cell>
          <cell r="P205">
            <v>19160.387373412803</v>
          </cell>
          <cell r="Q205">
            <v>20083.831018740912</v>
          </cell>
          <cell r="R205">
            <v>20952.18960048438</v>
          </cell>
          <cell r="S205">
            <v>21782.776684013268</v>
          </cell>
          <cell r="T205">
            <v>22566.643736477228</v>
          </cell>
          <cell r="U205">
            <v>23315.347482102698</v>
          </cell>
          <cell r="V205">
            <v>24038.176752449235</v>
          </cell>
        </row>
        <row r="215">
          <cell r="G215">
            <v>292.56069655451267</v>
          </cell>
          <cell r="H215">
            <v>2529.3614962905958</v>
          </cell>
          <cell r="I215">
            <v>6662.7377455978103</v>
          </cell>
          <cell r="J215">
            <v>13867.631964313139</v>
          </cell>
          <cell r="K215">
            <v>24739.249912337851</v>
          </cell>
          <cell r="L215">
            <v>42722.255554422925</v>
          </cell>
          <cell r="M215">
            <v>70241.292475486916</v>
          </cell>
          <cell r="N215">
            <v>112116.57208752536</v>
          </cell>
          <cell r="O215">
            <v>173891.92837841957</v>
          </cell>
          <cell r="P215">
            <v>241632.83351608529</v>
          </cell>
          <cell r="Q215">
            <v>306162.57432928588</v>
          </cell>
          <cell r="R215">
            <v>356115.39172239084</v>
          </cell>
          <cell r="S215">
            <v>372818.38549622725</v>
          </cell>
          <cell r="T215">
            <v>388493.41870155564</v>
          </cell>
          <cell r="U215">
            <v>403352.81996595539</v>
          </cell>
          <cell r="V215">
            <v>417574.03979761439</v>
          </cell>
        </row>
        <row r="218">
          <cell r="G218">
            <v>20</v>
          </cell>
          <cell r="H218">
            <v>20</v>
          </cell>
          <cell r="I218">
            <v>20</v>
          </cell>
          <cell r="J218">
            <v>20</v>
          </cell>
          <cell r="K218">
            <v>20</v>
          </cell>
          <cell r="L218">
            <v>20</v>
          </cell>
          <cell r="M218">
            <v>20</v>
          </cell>
          <cell r="N218">
            <v>20</v>
          </cell>
          <cell r="O218">
            <v>20</v>
          </cell>
          <cell r="P218">
            <v>20</v>
          </cell>
          <cell r="Q218">
            <v>20</v>
          </cell>
          <cell r="R218">
            <v>20</v>
          </cell>
          <cell r="S218">
            <v>20</v>
          </cell>
          <cell r="T218">
            <v>20</v>
          </cell>
          <cell r="U218">
            <v>20</v>
          </cell>
          <cell r="V218">
            <v>20</v>
          </cell>
        </row>
        <row r="219">
          <cell r="G219">
            <v>0.1</v>
          </cell>
          <cell r="H219">
            <v>0.1</v>
          </cell>
          <cell r="I219">
            <v>0.1</v>
          </cell>
          <cell r="J219">
            <v>0.1</v>
          </cell>
          <cell r="K219">
            <v>0.1</v>
          </cell>
          <cell r="L219">
            <v>0.1</v>
          </cell>
          <cell r="M219">
            <v>0.1</v>
          </cell>
          <cell r="N219">
            <v>0.1</v>
          </cell>
          <cell r="O219">
            <v>0.1</v>
          </cell>
          <cell r="P219">
            <v>0.1</v>
          </cell>
          <cell r="Q219">
            <v>0.1</v>
          </cell>
          <cell r="R219">
            <v>0.1</v>
          </cell>
          <cell r="S219">
            <v>0.1</v>
          </cell>
          <cell r="T219">
            <v>0.1</v>
          </cell>
          <cell r="U219">
            <v>0.1</v>
          </cell>
          <cell r="V219">
            <v>0.1</v>
          </cell>
        </row>
        <row r="225">
          <cell r="G225">
            <v>0.38217873681277037</v>
          </cell>
          <cell r="H225">
            <v>3.3041628386165676</v>
          </cell>
          <cell r="I225">
            <v>8.7036868769994733</v>
          </cell>
          <cell r="J225">
            <v>18.115605168851051</v>
          </cell>
          <cell r="K225">
            <v>32.317448627044165</v>
          </cell>
          <cell r="L225">
            <v>55.809060662868013</v>
          </cell>
          <cell r="M225">
            <v>91.757808709537258</v>
          </cell>
          <cell r="N225">
            <v>146.46044530525106</v>
          </cell>
          <cell r="O225">
            <v>227.15900772822403</v>
          </cell>
          <cell r="P225">
            <v>315.65050320578843</v>
          </cell>
          <cell r="Q225">
            <v>399.94718119872334</v>
          </cell>
          <cell r="R225">
            <v>465.20169035312932</v>
          </cell>
          <cell r="S225">
            <v>487.02119357640993</v>
          </cell>
          <cell r="T225">
            <v>507.49784837133853</v>
          </cell>
          <cell r="U225">
            <v>526.90902448591351</v>
          </cell>
          <cell r="V225">
            <v>545.48652958215064</v>
          </cell>
        </row>
        <row r="232">
          <cell r="G232">
            <v>0.1</v>
          </cell>
          <cell r="H232">
            <v>0.22</v>
          </cell>
          <cell r="I232">
            <v>0.38</v>
          </cell>
          <cell r="J232">
            <v>0.5</v>
          </cell>
          <cell r="K232">
            <v>0.56000000000000005</v>
          </cell>
          <cell r="L232">
            <v>0.624</v>
          </cell>
          <cell r="M232">
            <v>0.69200000000000006</v>
          </cell>
          <cell r="N232">
            <v>0.77500000000000002</v>
          </cell>
          <cell r="O232">
            <v>0.8</v>
          </cell>
          <cell r="P232">
            <v>0.8</v>
          </cell>
          <cell r="Q232">
            <v>0.8</v>
          </cell>
          <cell r="R232">
            <v>0.8</v>
          </cell>
          <cell r="S232">
            <v>0.8</v>
          </cell>
          <cell r="T232">
            <v>0.8</v>
          </cell>
          <cell r="U232">
            <v>0.8</v>
          </cell>
          <cell r="V232">
            <v>0.8</v>
          </cell>
        </row>
        <row r="234">
          <cell r="G234">
            <v>266</v>
          </cell>
          <cell r="H234">
            <v>582</v>
          </cell>
          <cell r="I234">
            <v>594</v>
          </cell>
          <cell r="J234">
            <v>594</v>
          </cell>
          <cell r="K234">
            <v>594</v>
          </cell>
          <cell r="L234">
            <v>594</v>
          </cell>
          <cell r="M234">
            <v>594</v>
          </cell>
          <cell r="N234">
            <v>594</v>
          </cell>
          <cell r="O234">
            <v>594</v>
          </cell>
          <cell r="P234">
            <v>594</v>
          </cell>
          <cell r="Q234">
            <v>594</v>
          </cell>
          <cell r="R234">
            <v>594</v>
          </cell>
          <cell r="S234">
            <v>594</v>
          </cell>
          <cell r="T234">
            <v>594</v>
          </cell>
          <cell r="U234">
            <v>594</v>
          </cell>
          <cell r="V234">
            <v>594</v>
          </cell>
        </row>
        <row r="235">
          <cell r="G235">
            <v>0</v>
          </cell>
          <cell r="H235">
            <v>785</v>
          </cell>
          <cell r="I235">
            <v>1390</v>
          </cell>
          <cell r="J235">
            <v>2316</v>
          </cell>
          <cell r="K235">
            <v>2316</v>
          </cell>
          <cell r="L235">
            <v>2316</v>
          </cell>
          <cell r="M235">
            <v>2316</v>
          </cell>
          <cell r="N235">
            <v>2316</v>
          </cell>
          <cell r="O235">
            <v>2316</v>
          </cell>
          <cell r="P235">
            <v>2316</v>
          </cell>
          <cell r="Q235">
            <v>2316</v>
          </cell>
          <cell r="R235">
            <v>2316</v>
          </cell>
          <cell r="S235">
            <v>2316</v>
          </cell>
          <cell r="T235">
            <v>2316</v>
          </cell>
          <cell r="U235">
            <v>2316</v>
          </cell>
          <cell r="V235">
            <v>2316</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G237">
            <v>0</v>
          </cell>
          <cell r="H237">
            <v>1000</v>
          </cell>
          <cell r="I237">
            <v>1000</v>
          </cell>
          <cell r="J237">
            <v>1000</v>
          </cell>
          <cell r="K237">
            <v>1000</v>
          </cell>
          <cell r="L237">
            <v>1000</v>
          </cell>
          <cell r="M237">
            <v>1000</v>
          </cell>
          <cell r="N237">
            <v>1000</v>
          </cell>
          <cell r="O237">
            <v>1000</v>
          </cell>
          <cell r="P237">
            <v>1000</v>
          </cell>
          <cell r="Q237">
            <v>1000</v>
          </cell>
          <cell r="R237">
            <v>1000</v>
          </cell>
          <cell r="S237">
            <v>1000</v>
          </cell>
          <cell r="T237">
            <v>1000</v>
          </cell>
          <cell r="U237">
            <v>1000</v>
          </cell>
          <cell r="V237">
            <v>1000</v>
          </cell>
        </row>
        <row r="238">
          <cell r="G238">
            <v>266</v>
          </cell>
          <cell r="H238">
            <v>1367</v>
          </cell>
          <cell r="I238">
            <v>1984</v>
          </cell>
          <cell r="J238">
            <v>2910</v>
          </cell>
          <cell r="K238">
            <v>2910</v>
          </cell>
          <cell r="L238">
            <v>2910</v>
          </cell>
          <cell r="M238">
            <v>2910</v>
          </cell>
          <cell r="N238">
            <v>2910</v>
          </cell>
          <cell r="O238">
            <v>2910</v>
          </cell>
          <cell r="P238">
            <v>2910</v>
          </cell>
          <cell r="Q238">
            <v>2910</v>
          </cell>
          <cell r="R238">
            <v>2910</v>
          </cell>
          <cell r="S238">
            <v>2910</v>
          </cell>
          <cell r="T238">
            <v>2910</v>
          </cell>
          <cell r="U238">
            <v>2910</v>
          </cell>
          <cell r="V238">
            <v>2910</v>
          </cell>
        </row>
        <row r="247">
          <cell r="G247">
            <v>1</v>
          </cell>
          <cell r="H247">
            <v>0.93678322803911307</v>
          </cell>
          <cell r="I247">
            <v>0.89521871820956256</v>
          </cell>
          <cell r="J247">
            <v>0.83682597823407179</v>
          </cell>
          <cell r="K247">
            <v>0.83682597823407179</v>
          </cell>
          <cell r="L247">
            <v>0.83682597823407179</v>
          </cell>
          <cell r="M247">
            <v>0.83682597823407179</v>
          </cell>
          <cell r="N247">
            <v>0.83682597823407179</v>
          </cell>
          <cell r="O247">
            <v>0.83682597823407179</v>
          </cell>
          <cell r="P247">
            <v>0.83682597823407179</v>
          </cell>
          <cell r="Q247">
            <v>0.83682597823407179</v>
          </cell>
          <cell r="R247">
            <v>0.83682597823407179</v>
          </cell>
          <cell r="S247">
            <v>0.83682597823407179</v>
          </cell>
          <cell r="T247">
            <v>0.83682597823407179</v>
          </cell>
          <cell r="U247">
            <v>0.83682597823407179</v>
          </cell>
          <cell r="V247">
            <v>0.83682597823407179</v>
          </cell>
        </row>
        <row r="248">
          <cell r="G248">
            <v>0</v>
          </cell>
          <cell r="H248">
            <v>6.317653213150376E-2</v>
          </cell>
          <cell r="I248">
            <v>0.10474360423495724</v>
          </cell>
          <cell r="J248">
            <v>0.16313880181734935</v>
          </cell>
          <cell r="K248">
            <v>0.16313880181734935</v>
          </cell>
          <cell r="L248">
            <v>0.16313880181734935</v>
          </cell>
          <cell r="M248">
            <v>0.16313880181734935</v>
          </cell>
          <cell r="N248">
            <v>0.16313880181734935</v>
          </cell>
          <cell r="O248">
            <v>0.16313880181734935</v>
          </cell>
          <cell r="P248">
            <v>0.16313880181734935</v>
          </cell>
          <cell r="Q248">
            <v>0.16313880181734935</v>
          </cell>
          <cell r="R248">
            <v>0.16313880181734935</v>
          </cell>
          <cell r="S248">
            <v>0.16313880181734935</v>
          </cell>
          <cell r="T248">
            <v>0.16313880181734935</v>
          </cell>
          <cell r="U248">
            <v>0.16313880181734935</v>
          </cell>
          <cell r="V248">
            <v>0.16313880181734935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G250">
            <v>0</v>
          </cell>
          <cell r="H250">
            <v>4.0239829383123417E-5</v>
          </cell>
          <cell r="I250">
            <v>3.7677555480200444E-5</v>
          </cell>
          <cell r="J250">
            <v>3.5219948578875072E-5</v>
          </cell>
          <cell r="K250">
            <v>3.5219948578875072E-5</v>
          </cell>
          <cell r="L250">
            <v>3.5219948578875072E-5</v>
          </cell>
          <cell r="M250">
            <v>3.5219948578875072E-5</v>
          </cell>
          <cell r="N250">
            <v>3.5219948578875072E-5</v>
          </cell>
          <cell r="O250">
            <v>3.5219948578875072E-5</v>
          </cell>
          <cell r="P250">
            <v>3.5219948578875072E-5</v>
          </cell>
          <cell r="Q250">
            <v>3.5219948578875072E-5</v>
          </cell>
          <cell r="R250">
            <v>3.5219948578875072E-5</v>
          </cell>
          <cell r="S250">
            <v>3.5219948578875072E-5</v>
          </cell>
          <cell r="T250">
            <v>3.5219948578875072E-5</v>
          </cell>
          <cell r="U250">
            <v>3.5219948578875072E-5</v>
          </cell>
          <cell r="V250">
            <v>3.5219948578875072E-5</v>
          </cell>
        </row>
        <row r="254">
          <cell r="G254">
            <v>723.70653264583166</v>
          </cell>
          <cell r="H254">
            <v>4348.7920937540885</v>
          </cell>
          <cell r="I254">
            <v>7225.6025852476405</v>
          </cell>
          <cell r="J254">
            <v>8979.3340757648748</v>
          </cell>
          <cell r="K254">
            <v>10622.24450624177</v>
          </cell>
          <cell r="L254">
            <v>12016.679535649513</v>
          </cell>
          <cell r="M254">
            <v>13239.943993833722</v>
          </cell>
          <cell r="N254">
            <v>14302.445024631219</v>
          </cell>
          <cell r="O254">
            <v>15223.48637813059</v>
          </cell>
          <cell r="P254">
            <v>16033.909907099925</v>
          </cell>
          <cell r="Q254">
            <v>16806.671538945659</v>
          </cell>
          <cell r="R254">
            <v>17533.336558571089</v>
          </cell>
          <cell r="S254">
            <v>18228.393407253734</v>
          </cell>
          <cell r="T254">
            <v>18884.353720237345</v>
          </cell>
          <cell r="U254">
            <v>19510.888464577893</v>
          </cell>
          <cell r="V254">
            <v>20115.770775831854</v>
          </cell>
        </row>
        <row r="255">
          <cell r="G255">
            <v>0</v>
          </cell>
          <cell r="H255">
            <v>293.28194103066659</v>
          </cell>
          <cell r="I255">
            <v>845.41983110220713</v>
          </cell>
          <cell r="J255">
            <v>1750.5166430531524</v>
          </cell>
          <cell r="K255">
            <v>2070.8012017218803</v>
          </cell>
          <cell r="L255">
            <v>2342.6456064448039</v>
          </cell>
          <cell r="M255">
            <v>2581.1203947574832</v>
          </cell>
          <cell r="N255">
            <v>2788.2544340947729</v>
          </cell>
          <cell r="O255">
            <v>2967.8109807870746</v>
          </cell>
          <cell r="P255">
            <v>3125.8026384548343</v>
          </cell>
          <cell r="Q255">
            <v>3276.452128299507</v>
          </cell>
          <cell r="R255">
            <v>3418.1151068729496</v>
          </cell>
          <cell r="S255">
            <v>3553.6160884848191</v>
          </cell>
          <cell r="T255">
            <v>3681.4952202078866</v>
          </cell>
          <cell r="U255">
            <v>3803.6378521853871</v>
          </cell>
          <cell r="V255">
            <v>3921.5593532682301</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G257">
            <v>0</v>
          </cell>
          <cell r="H257">
            <v>0.18680378409596599</v>
          </cell>
          <cell r="I257">
            <v>0.30410785291446296</v>
          </cell>
          <cell r="J257">
            <v>0.37791810083185495</v>
          </cell>
          <cell r="K257">
            <v>0.44706416272061317</v>
          </cell>
          <cell r="L257">
            <v>0.50575250570915453</v>
          </cell>
          <cell r="M257">
            <v>0.55723670007717674</v>
          </cell>
          <cell r="N257">
            <v>0.60195475692892331</v>
          </cell>
          <cell r="O257">
            <v>0.64071912365869477</v>
          </cell>
          <cell r="P257">
            <v>0.67482785804292611</v>
          </cell>
          <cell r="Q257">
            <v>0.70735149574687106</v>
          </cell>
          <cell r="R257">
            <v>0.73793504034390089</v>
          </cell>
          <cell r="S257">
            <v>0.7671882747160661</v>
          </cell>
          <cell r="T257">
            <v>0.79479603199652116</v>
          </cell>
          <cell r="U257">
            <v>0.82116533941826142</v>
          </cell>
          <cell r="V257">
            <v>0.84662334915117221</v>
          </cell>
        </row>
        <row r="260">
          <cell r="G260">
            <v>0.38217873681277037</v>
          </cell>
          <cell r="H260">
            <v>3.0952843299261072</v>
          </cell>
          <cell r="I260">
            <v>7.7917034097248594</v>
          </cell>
          <cell r="J260">
            <v>15.159609016725987</v>
          </cell>
          <cell r="K260">
            <v>27.044080561355592</v>
          </cell>
          <cell r="L260">
            <v>46.702471783529177</v>
          </cell>
          <cell r="M260">
            <v>76.785318033973354</v>
          </cell>
          <cell r="N260">
            <v>122.56190541516449</v>
          </cell>
          <cell r="O260">
            <v>190.09255885685215</v>
          </cell>
          <cell r="P260">
            <v>264.1445411252609</v>
          </cell>
          <cell r="Q260">
            <v>334.6861911485812</v>
          </cell>
          <cell r="R260">
            <v>389.29285960590119</v>
          </cell>
          <cell r="S260">
            <v>407.55198673530447</v>
          </cell>
          <cell r="T260">
            <v>424.687383415032</v>
          </cell>
          <cell r="U260">
            <v>440.93115985578504</v>
          </cell>
          <cell r="V260">
            <v>456.47729873109216</v>
          </cell>
        </row>
        <row r="261">
          <cell r="G261">
            <v>0</v>
          </cell>
          <cell r="H261">
            <v>0.20874554974158024</v>
          </cell>
          <cell r="I261">
            <v>0.91165553362942375</v>
          </cell>
          <cell r="J261">
            <v>2.9553581214425413</v>
          </cell>
          <cell r="K261">
            <v>5.2722298468097266</v>
          </cell>
          <cell r="L261">
            <v>9.1046232870920534</v>
          </cell>
          <cell r="M261">
            <v>14.969258970259451</v>
          </cell>
          <cell r="N261">
            <v>23.893381560734088</v>
          </cell>
          <cell r="O261">
            <v>37.058448342800467</v>
          </cell>
          <cell r="P261">
            <v>51.494844886035715</v>
          </cell>
          <cell r="Q261">
            <v>65.246903930986036</v>
          </cell>
          <cell r="R261">
            <v>75.892446367615079</v>
          </cell>
          <cell r="S261">
            <v>79.452053979710882</v>
          </cell>
          <cell r="T261">
            <v>82.792590908183016</v>
          </cell>
          <cell r="U261">
            <v>85.959306921380318</v>
          </cell>
          <cell r="V261">
            <v>88.990018843536149</v>
          </cell>
        </row>
        <row r="262">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row>
        <row r="263">
          <cell r="G263">
            <v>0</v>
          </cell>
          <cell r="H263">
            <v>1.3295894887998744E-4</v>
          </cell>
          <cell r="I263">
            <v>3.2793364519044017E-4</v>
          </cell>
          <cell r="J263">
            <v>6.3803068252213748E-4</v>
          </cell>
          <cell r="K263">
            <v>1.1382188788449322E-3</v>
          </cell>
          <cell r="L263">
            <v>1.9655922467815309E-3</v>
          </cell>
          <cell r="M263">
            <v>3.2317053044601573E-3</v>
          </cell>
          <cell r="N263">
            <v>5.1583293524900872E-3</v>
          </cell>
          <cell r="O263">
            <v>8.0005285714163359E-3</v>
          </cell>
          <cell r="P263">
            <v>1.1117194491803909E-2</v>
          </cell>
          <cell r="Q263">
            <v>1.4086119156085068E-2</v>
          </cell>
          <cell r="R263">
            <v>1.6384379613042978E-2</v>
          </cell>
          <cell r="S263">
            <v>1.7152861394583521E-2</v>
          </cell>
          <cell r="T263">
            <v>1.7874048123528281E-2</v>
          </cell>
          <cell r="U263">
            <v>1.8557708748139098E-2</v>
          </cell>
          <cell r="V263">
            <v>1.9212007522352362E-2</v>
          </cell>
        </row>
        <row r="270">
          <cell r="G270">
            <v>2.6</v>
          </cell>
        </row>
        <row r="315">
          <cell r="G315">
            <v>160</v>
          </cell>
          <cell r="H315">
            <v>350</v>
          </cell>
          <cell r="I315">
            <v>357</v>
          </cell>
          <cell r="J315">
            <v>357</v>
          </cell>
          <cell r="K315">
            <v>357</v>
          </cell>
          <cell r="L315">
            <v>357</v>
          </cell>
          <cell r="M315">
            <v>357</v>
          </cell>
          <cell r="N315">
            <v>357</v>
          </cell>
          <cell r="O315">
            <v>357</v>
          </cell>
          <cell r="P315">
            <v>357</v>
          </cell>
          <cell r="Q315">
            <v>357</v>
          </cell>
          <cell r="R315">
            <v>357</v>
          </cell>
          <cell r="S315">
            <v>357</v>
          </cell>
          <cell r="T315">
            <v>357</v>
          </cell>
          <cell r="U315">
            <v>357</v>
          </cell>
          <cell r="V315">
            <v>357</v>
          </cell>
        </row>
        <row r="316">
          <cell r="G316">
            <v>0</v>
          </cell>
          <cell r="H316">
            <v>60</v>
          </cell>
          <cell r="I316">
            <v>106</v>
          </cell>
          <cell r="J316">
            <v>176</v>
          </cell>
          <cell r="K316">
            <v>176</v>
          </cell>
          <cell r="L316">
            <v>176</v>
          </cell>
          <cell r="M316">
            <v>176</v>
          </cell>
          <cell r="N316">
            <v>176</v>
          </cell>
          <cell r="O316">
            <v>176</v>
          </cell>
          <cell r="P316">
            <v>176</v>
          </cell>
          <cell r="Q316">
            <v>176</v>
          </cell>
          <cell r="R316">
            <v>176</v>
          </cell>
          <cell r="S316">
            <v>176</v>
          </cell>
          <cell r="T316">
            <v>176</v>
          </cell>
          <cell r="U316">
            <v>176</v>
          </cell>
          <cell r="V316">
            <v>176</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row>
        <row r="318">
          <cell r="G318">
            <v>0</v>
          </cell>
          <cell r="H318">
            <v>93</v>
          </cell>
          <cell r="I318">
            <v>93</v>
          </cell>
          <cell r="J318">
            <v>93</v>
          </cell>
          <cell r="K318">
            <v>93</v>
          </cell>
          <cell r="L318">
            <v>93</v>
          </cell>
          <cell r="M318">
            <v>93</v>
          </cell>
          <cell r="N318">
            <v>93</v>
          </cell>
          <cell r="O318">
            <v>93</v>
          </cell>
          <cell r="P318">
            <v>93</v>
          </cell>
          <cell r="Q318">
            <v>93</v>
          </cell>
          <cell r="R318">
            <v>93</v>
          </cell>
          <cell r="S318">
            <v>93</v>
          </cell>
          <cell r="T318">
            <v>93</v>
          </cell>
          <cell r="U318">
            <v>93</v>
          </cell>
          <cell r="V318">
            <v>93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row>
        <row r="356">
          <cell r="G356">
            <v>0.9</v>
          </cell>
          <cell r="H356">
            <v>0.9</v>
          </cell>
          <cell r="I356">
            <v>0.9</v>
          </cell>
          <cell r="J356">
            <v>0.9</v>
          </cell>
          <cell r="K356">
            <v>0.9</v>
          </cell>
          <cell r="L356">
            <v>0.9</v>
          </cell>
          <cell r="M356">
            <v>0.9</v>
          </cell>
          <cell r="N356">
            <v>0.9</v>
          </cell>
          <cell r="O356">
            <v>0.9</v>
          </cell>
          <cell r="P356">
            <v>0.9</v>
          </cell>
          <cell r="Q356">
            <v>0.9</v>
          </cell>
          <cell r="R356">
            <v>0.9</v>
          </cell>
          <cell r="S356">
            <v>0.9</v>
          </cell>
          <cell r="T356">
            <v>0.9</v>
          </cell>
          <cell r="U356">
            <v>0.9</v>
          </cell>
          <cell r="V356">
            <v>0.9</v>
          </cell>
        </row>
        <row r="357">
          <cell r="G357">
            <v>0.9</v>
          </cell>
          <cell r="H357">
            <v>0.9</v>
          </cell>
          <cell r="I357">
            <v>0.9</v>
          </cell>
          <cell r="J357">
            <v>0.9</v>
          </cell>
          <cell r="K357">
            <v>0.9</v>
          </cell>
          <cell r="L357">
            <v>0.9</v>
          </cell>
          <cell r="M357">
            <v>0.9</v>
          </cell>
          <cell r="N357">
            <v>0.9</v>
          </cell>
          <cell r="O357">
            <v>0.9</v>
          </cell>
          <cell r="P357">
            <v>0.9</v>
          </cell>
          <cell r="Q357">
            <v>0.9</v>
          </cell>
          <cell r="R357">
            <v>0.9</v>
          </cell>
          <cell r="S357">
            <v>0.9</v>
          </cell>
          <cell r="T357">
            <v>0.9</v>
          </cell>
          <cell r="U357">
            <v>0.9</v>
          </cell>
          <cell r="V357">
            <v>0.9</v>
          </cell>
        </row>
        <row r="444">
          <cell r="G444">
            <v>160</v>
          </cell>
          <cell r="H444">
            <v>350</v>
          </cell>
          <cell r="I444">
            <v>357</v>
          </cell>
          <cell r="J444">
            <v>357</v>
          </cell>
          <cell r="K444">
            <v>357</v>
          </cell>
          <cell r="L444">
            <v>357</v>
          </cell>
          <cell r="M444">
            <v>357</v>
          </cell>
          <cell r="N444">
            <v>357</v>
          </cell>
          <cell r="O444">
            <v>357</v>
          </cell>
          <cell r="P444">
            <v>357</v>
          </cell>
          <cell r="Q444">
            <v>357</v>
          </cell>
          <cell r="R444">
            <v>357</v>
          </cell>
          <cell r="S444">
            <v>357</v>
          </cell>
          <cell r="T444">
            <v>357</v>
          </cell>
          <cell r="U444">
            <v>357</v>
          </cell>
          <cell r="V444">
            <v>357</v>
          </cell>
        </row>
        <row r="445">
          <cell r="G445">
            <v>0</v>
          </cell>
          <cell r="H445">
            <v>60</v>
          </cell>
          <cell r="I445">
            <v>106</v>
          </cell>
          <cell r="J445">
            <v>176</v>
          </cell>
          <cell r="K445">
            <v>176</v>
          </cell>
          <cell r="L445">
            <v>176</v>
          </cell>
          <cell r="M445">
            <v>176</v>
          </cell>
          <cell r="N445">
            <v>176</v>
          </cell>
          <cell r="O445">
            <v>176</v>
          </cell>
          <cell r="P445">
            <v>176</v>
          </cell>
          <cell r="Q445">
            <v>176</v>
          </cell>
          <cell r="R445">
            <v>176</v>
          </cell>
          <cell r="S445">
            <v>176</v>
          </cell>
          <cell r="T445">
            <v>176</v>
          </cell>
          <cell r="U445">
            <v>176</v>
          </cell>
          <cell r="V445">
            <v>176</v>
          </cell>
        </row>
        <row r="446">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row>
        <row r="447">
          <cell r="G447">
            <v>0</v>
          </cell>
          <cell r="H447">
            <v>93</v>
          </cell>
          <cell r="I447">
            <v>93</v>
          </cell>
          <cell r="J447">
            <v>93</v>
          </cell>
          <cell r="K447">
            <v>93</v>
          </cell>
          <cell r="L447">
            <v>93</v>
          </cell>
          <cell r="M447">
            <v>93</v>
          </cell>
          <cell r="N447">
            <v>93</v>
          </cell>
          <cell r="O447">
            <v>93</v>
          </cell>
          <cell r="P447">
            <v>93</v>
          </cell>
          <cell r="Q447">
            <v>93</v>
          </cell>
          <cell r="R447">
            <v>93</v>
          </cell>
          <cell r="S447">
            <v>93</v>
          </cell>
          <cell r="T447">
            <v>93</v>
          </cell>
          <cell r="U447">
            <v>93</v>
          </cell>
          <cell r="V447">
            <v>93</v>
          </cell>
        </row>
        <row r="449">
          <cell r="G449">
            <v>0</v>
          </cell>
          <cell r="H449">
            <v>0</v>
          </cell>
          <cell r="I449">
            <v>0</v>
          </cell>
          <cell r="J449">
            <v>0</v>
          </cell>
          <cell r="K449">
            <v>0</v>
          </cell>
          <cell r="L449">
            <v>11</v>
          </cell>
          <cell r="M449">
            <v>12</v>
          </cell>
          <cell r="N449">
            <v>13</v>
          </cell>
          <cell r="O449">
            <v>14</v>
          </cell>
          <cell r="P449">
            <v>15</v>
          </cell>
          <cell r="Q449">
            <v>15</v>
          </cell>
          <cell r="R449">
            <v>16</v>
          </cell>
          <cell r="S449">
            <v>17</v>
          </cell>
          <cell r="T449">
            <v>17</v>
          </cell>
          <cell r="U449">
            <v>18</v>
          </cell>
          <cell r="V449">
            <v>18</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row>
        <row r="452">
          <cell r="G452">
            <v>0</v>
          </cell>
          <cell r="H452">
            <v>0</v>
          </cell>
          <cell r="I452">
            <v>0</v>
          </cell>
          <cell r="J452">
            <v>0</v>
          </cell>
          <cell r="K452">
            <v>0</v>
          </cell>
          <cell r="L452">
            <v>6</v>
          </cell>
          <cell r="M452">
            <v>6</v>
          </cell>
          <cell r="N452">
            <v>7</v>
          </cell>
          <cell r="O452">
            <v>7</v>
          </cell>
          <cell r="P452">
            <v>8</v>
          </cell>
          <cell r="Q452">
            <v>8</v>
          </cell>
          <cell r="R452">
            <v>8</v>
          </cell>
          <cell r="S452">
            <v>9</v>
          </cell>
          <cell r="T452">
            <v>9</v>
          </cell>
          <cell r="U452">
            <v>9</v>
          </cell>
          <cell r="V452">
            <v>9</v>
          </cell>
        </row>
        <row r="453">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60">
          <cell r="G460">
            <v>0</v>
          </cell>
          <cell r="H460">
            <v>0</v>
          </cell>
          <cell r="I460">
            <v>0</v>
          </cell>
          <cell r="J460">
            <v>0</v>
          </cell>
          <cell r="K460">
            <v>0</v>
          </cell>
          <cell r="L460">
            <v>11</v>
          </cell>
          <cell r="M460">
            <v>12</v>
          </cell>
          <cell r="N460">
            <v>13</v>
          </cell>
          <cell r="O460">
            <v>14</v>
          </cell>
          <cell r="P460">
            <v>15</v>
          </cell>
          <cell r="Q460">
            <v>15</v>
          </cell>
          <cell r="R460">
            <v>16</v>
          </cell>
          <cell r="S460">
            <v>17</v>
          </cell>
          <cell r="T460">
            <v>17</v>
          </cell>
          <cell r="U460">
            <v>18</v>
          </cell>
          <cell r="V460">
            <v>18</v>
          </cell>
        </row>
        <row r="461">
          <cell r="G461">
            <v>0</v>
          </cell>
          <cell r="H461">
            <v>0</v>
          </cell>
          <cell r="I461">
            <v>0</v>
          </cell>
          <cell r="J461">
            <v>0</v>
          </cell>
          <cell r="K461">
            <v>0</v>
          </cell>
          <cell r="L461">
            <v>6</v>
          </cell>
          <cell r="M461">
            <v>6</v>
          </cell>
          <cell r="N461">
            <v>7</v>
          </cell>
          <cell r="O461">
            <v>7</v>
          </cell>
          <cell r="P461">
            <v>8</v>
          </cell>
          <cell r="Q461">
            <v>8</v>
          </cell>
          <cell r="R461">
            <v>8</v>
          </cell>
          <cell r="S461">
            <v>9</v>
          </cell>
          <cell r="T461">
            <v>9</v>
          </cell>
          <cell r="U461">
            <v>9</v>
          </cell>
          <cell r="V461">
            <v>9</v>
          </cell>
        </row>
        <row r="462">
          <cell r="G462">
            <v>160</v>
          </cell>
          <cell r="H462">
            <v>503</v>
          </cell>
          <cell r="I462">
            <v>556</v>
          </cell>
          <cell r="J462">
            <v>626</v>
          </cell>
          <cell r="K462">
            <v>626</v>
          </cell>
          <cell r="L462">
            <v>626</v>
          </cell>
          <cell r="M462">
            <v>626</v>
          </cell>
          <cell r="N462">
            <v>626</v>
          </cell>
          <cell r="O462">
            <v>626</v>
          </cell>
          <cell r="P462">
            <v>626</v>
          </cell>
          <cell r="Q462">
            <v>626</v>
          </cell>
          <cell r="R462">
            <v>626</v>
          </cell>
          <cell r="S462">
            <v>626</v>
          </cell>
          <cell r="T462">
            <v>626</v>
          </cell>
          <cell r="U462">
            <v>626</v>
          </cell>
          <cell r="V462">
            <v>626</v>
          </cell>
        </row>
        <row r="575">
          <cell r="G575">
            <v>960</v>
          </cell>
          <cell r="H575">
            <v>2646</v>
          </cell>
          <cell r="I575">
            <v>2964</v>
          </cell>
          <cell r="J575">
            <v>3430</v>
          </cell>
          <cell r="K575">
            <v>3752</v>
          </cell>
          <cell r="L575">
            <v>4025</v>
          </cell>
          <cell r="M575">
            <v>4261</v>
          </cell>
          <cell r="N575">
            <v>4466</v>
          </cell>
          <cell r="O575">
            <v>4642</v>
          </cell>
          <cell r="P575">
            <v>4782</v>
          </cell>
          <cell r="Q575">
            <v>4921</v>
          </cell>
          <cell r="R575">
            <v>5045</v>
          </cell>
          <cell r="S575">
            <v>5158</v>
          </cell>
          <cell r="T575">
            <v>5254</v>
          </cell>
          <cell r="U575">
            <v>5365</v>
          </cell>
          <cell r="V575">
            <v>5462</v>
          </cell>
        </row>
        <row r="583">
          <cell r="G583">
            <v>160</v>
          </cell>
          <cell r="H583">
            <v>190</v>
          </cell>
          <cell r="I583">
            <v>7</v>
          </cell>
          <cell r="J583">
            <v>0</v>
          </cell>
          <cell r="K583">
            <v>0</v>
          </cell>
          <cell r="L583">
            <v>0</v>
          </cell>
          <cell r="M583">
            <v>0</v>
          </cell>
          <cell r="N583">
            <v>0</v>
          </cell>
          <cell r="O583">
            <v>0</v>
          </cell>
          <cell r="P583">
            <v>0</v>
          </cell>
          <cell r="Q583">
            <v>0</v>
          </cell>
          <cell r="R583">
            <v>0</v>
          </cell>
          <cell r="S583">
            <v>0</v>
          </cell>
          <cell r="T583">
            <v>0</v>
          </cell>
          <cell r="U583">
            <v>0</v>
          </cell>
          <cell r="V583">
            <v>0</v>
          </cell>
        </row>
        <row r="585">
          <cell r="G585">
            <v>12394880</v>
          </cell>
          <cell r="H585">
            <v>14718920</v>
          </cell>
          <cell r="I585">
            <v>542276</v>
          </cell>
          <cell r="J585">
            <v>0</v>
          </cell>
          <cell r="K585">
            <v>0</v>
          </cell>
          <cell r="L585">
            <v>0</v>
          </cell>
          <cell r="M585">
            <v>0</v>
          </cell>
          <cell r="N585">
            <v>0</v>
          </cell>
          <cell r="O585">
            <v>0</v>
          </cell>
          <cell r="P585">
            <v>0</v>
          </cell>
          <cell r="Q585">
            <v>0</v>
          </cell>
          <cell r="R585">
            <v>0</v>
          </cell>
          <cell r="S585">
            <v>0</v>
          </cell>
          <cell r="T585">
            <v>0</v>
          </cell>
          <cell r="U585">
            <v>0</v>
          </cell>
          <cell r="V585">
            <v>0</v>
          </cell>
        </row>
        <row r="586">
          <cell r="G586">
            <v>16923360</v>
          </cell>
          <cell r="H586">
            <v>20096490</v>
          </cell>
          <cell r="I586">
            <v>740397</v>
          </cell>
          <cell r="J586">
            <v>0</v>
          </cell>
          <cell r="K586">
            <v>0</v>
          </cell>
          <cell r="L586">
            <v>0</v>
          </cell>
          <cell r="M586">
            <v>0</v>
          </cell>
          <cell r="N586">
            <v>0</v>
          </cell>
          <cell r="O586">
            <v>0</v>
          </cell>
          <cell r="P586">
            <v>0</v>
          </cell>
          <cell r="Q586">
            <v>0</v>
          </cell>
          <cell r="R586">
            <v>0</v>
          </cell>
          <cell r="S586">
            <v>0</v>
          </cell>
          <cell r="T586">
            <v>0</v>
          </cell>
          <cell r="U586">
            <v>0</v>
          </cell>
          <cell r="V586">
            <v>0</v>
          </cell>
        </row>
        <row r="590">
          <cell r="G590">
            <v>0</v>
          </cell>
          <cell r="H590">
            <v>60</v>
          </cell>
          <cell r="I590">
            <v>46</v>
          </cell>
          <cell r="J590">
            <v>70</v>
          </cell>
          <cell r="K590">
            <v>0</v>
          </cell>
          <cell r="L590">
            <v>0</v>
          </cell>
          <cell r="M590">
            <v>0</v>
          </cell>
          <cell r="N590">
            <v>0</v>
          </cell>
          <cell r="O590">
            <v>0</v>
          </cell>
          <cell r="P590">
            <v>0</v>
          </cell>
          <cell r="Q590">
            <v>0</v>
          </cell>
          <cell r="R590">
            <v>0</v>
          </cell>
          <cell r="S590">
            <v>0</v>
          </cell>
          <cell r="T590">
            <v>0</v>
          </cell>
          <cell r="U590">
            <v>0</v>
          </cell>
          <cell r="V590">
            <v>0</v>
          </cell>
        </row>
        <row r="592">
          <cell r="G592">
            <v>0</v>
          </cell>
          <cell r="H592">
            <v>4648080</v>
          </cell>
          <cell r="I592">
            <v>3563528</v>
          </cell>
          <cell r="J592">
            <v>5422760</v>
          </cell>
          <cell r="K592">
            <v>0</v>
          </cell>
          <cell r="L592">
            <v>0</v>
          </cell>
          <cell r="M592">
            <v>0</v>
          </cell>
          <cell r="N592">
            <v>0</v>
          </cell>
          <cell r="O592">
            <v>0</v>
          </cell>
          <cell r="P592">
            <v>0</v>
          </cell>
          <cell r="Q592">
            <v>0</v>
          </cell>
          <cell r="R592">
            <v>0</v>
          </cell>
          <cell r="S592">
            <v>0</v>
          </cell>
          <cell r="T592">
            <v>0</v>
          </cell>
          <cell r="U592">
            <v>0</v>
          </cell>
          <cell r="V592">
            <v>0</v>
          </cell>
        </row>
        <row r="593">
          <cell r="G593">
            <v>0</v>
          </cell>
          <cell r="H593">
            <v>6425880</v>
          </cell>
          <cell r="I593">
            <v>4926508</v>
          </cell>
          <cell r="J593">
            <v>7496860</v>
          </cell>
          <cell r="K593">
            <v>0</v>
          </cell>
          <cell r="L593">
            <v>0</v>
          </cell>
          <cell r="M593">
            <v>0</v>
          </cell>
          <cell r="N593">
            <v>0</v>
          </cell>
          <cell r="O593">
            <v>0</v>
          </cell>
          <cell r="P593">
            <v>0</v>
          </cell>
          <cell r="Q593">
            <v>0</v>
          </cell>
          <cell r="R593">
            <v>0</v>
          </cell>
          <cell r="S593">
            <v>0</v>
          </cell>
          <cell r="T593">
            <v>0</v>
          </cell>
          <cell r="U593">
            <v>0</v>
          </cell>
          <cell r="V593">
            <v>0</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4">
          <cell r="G604">
            <v>0</v>
          </cell>
          <cell r="H604">
            <v>93</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row>
        <row r="606">
          <cell r="G606">
            <v>0</v>
          </cell>
          <cell r="H606">
            <v>13812918</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G607">
            <v>0</v>
          </cell>
          <cell r="H607">
            <v>16443795</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row>
        <row r="611">
          <cell r="G611">
            <v>0</v>
          </cell>
          <cell r="H611">
            <v>0</v>
          </cell>
          <cell r="I611">
            <v>0</v>
          </cell>
          <cell r="J611">
            <v>0</v>
          </cell>
          <cell r="K611">
            <v>0</v>
          </cell>
          <cell r="L611">
            <v>11</v>
          </cell>
          <cell r="M611">
            <v>1</v>
          </cell>
          <cell r="N611">
            <v>1</v>
          </cell>
          <cell r="O611">
            <v>1</v>
          </cell>
          <cell r="P611">
            <v>1</v>
          </cell>
          <cell r="Q611">
            <v>0</v>
          </cell>
          <cell r="R611">
            <v>1</v>
          </cell>
          <cell r="S611">
            <v>1</v>
          </cell>
          <cell r="T611">
            <v>0</v>
          </cell>
          <cell r="U611">
            <v>1</v>
          </cell>
          <cell r="V611">
            <v>0</v>
          </cell>
        </row>
        <row r="613">
          <cell r="G613">
            <v>0</v>
          </cell>
          <cell r="H613">
            <v>0</v>
          </cell>
          <cell r="I613">
            <v>0</v>
          </cell>
          <cell r="J613">
            <v>0</v>
          </cell>
          <cell r="K613">
            <v>0</v>
          </cell>
          <cell r="L613">
            <v>110000</v>
          </cell>
          <cell r="M613">
            <v>10000</v>
          </cell>
          <cell r="N613">
            <v>10000</v>
          </cell>
          <cell r="O613">
            <v>10000</v>
          </cell>
          <cell r="P613">
            <v>10000</v>
          </cell>
          <cell r="Q613">
            <v>0</v>
          </cell>
          <cell r="R613">
            <v>10000</v>
          </cell>
          <cell r="S613">
            <v>10000</v>
          </cell>
          <cell r="T613">
            <v>0</v>
          </cell>
          <cell r="U613">
            <v>10000</v>
          </cell>
          <cell r="V613">
            <v>0</v>
          </cell>
        </row>
        <row r="614">
          <cell r="G614">
            <v>0</v>
          </cell>
          <cell r="H614">
            <v>0</v>
          </cell>
          <cell r="I614">
            <v>0</v>
          </cell>
          <cell r="J614">
            <v>0</v>
          </cell>
          <cell r="K614">
            <v>0</v>
          </cell>
          <cell r="L614">
            <v>211200</v>
          </cell>
          <cell r="M614">
            <v>18464</v>
          </cell>
          <cell r="N614">
            <v>17786.88</v>
          </cell>
          <cell r="O614">
            <v>17163.929599999999</v>
          </cell>
          <cell r="P614">
            <v>16590.815232000001</v>
          </cell>
          <cell r="Q614">
            <v>0</v>
          </cell>
          <cell r="R614">
            <v>15578.466012364801</v>
          </cell>
          <cell r="S614">
            <v>15132.188731375618</v>
          </cell>
          <cell r="T614">
            <v>0</v>
          </cell>
          <cell r="U614">
            <v>14343.884542236323</v>
          </cell>
          <cell r="V614">
            <v>0</v>
          </cell>
        </row>
        <row r="618">
          <cell r="G618">
            <v>0</v>
          </cell>
          <cell r="H618">
            <v>0</v>
          </cell>
          <cell r="I618">
            <v>0</v>
          </cell>
          <cell r="J618">
            <v>0</v>
          </cell>
          <cell r="K618">
            <v>0</v>
          </cell>
          <cell r="L618">
            <v>6</v>
          </cell>
          <cell r="M618">
            <v>0</v>
          </cell>
          <cell r="N618">
            <v>1</v>
          </cell>
          <cell r="O618">
            <v>0</v>
          </cell>
          <cell r="P618">
            <v>1</v>
          </cell>
          <cell r="Q618">
            <v>0</v>
          </cell>
          <cell r="R618">
            <v>0</v>
          </cell>
          <cell r="S618">
            <v>1</v>
          </cell>
          <cell r="T618">
            <v>0</v>
          </cell>
          <cell r="U618">
            <v>0</v>
          </cell>
          <cell r="V618">
            <v>0</v>
          </cell>
        </row>
        <row r="620">
          <cell r="G620">
            <v>0</v>
          </cell>
          <cell r="H620">
            <v>0</v>
          </cell>
          <cell r="I620">
            <v>0</v>
          </cell>
          <cell r="J620">
            <v>0</v>
          </cell>
          <cell r="K620">
            <v>0</v>
          </cell>
          <cell r="L620">
            <v>144000</v>
          </cell>
          <cell r="M620">
            <v>0</v>
          </cell>
          <cell r="N620">
            <v>24000</v>
          </cell>
          <cell r="O620">
            <v>0</v>
          </cell>
          <cell r="P620">
            <v>24000</v>
          </cell>
          <cell r="Q620">
            <v>0</v>
          </cell>
          <cell r="R620">
            <v>0</v>
          </cell>
          <cell r="S620">
            <v>24000</v>
          </cell>
          <cell r="T620">
            <v>0</v>
          </cell>
          <cell r="U620">
            <v>0</v>
          </cell>
          <cell r="V620">
            <v>0</v>
          </cell>
        </row>
        <row r="621">
          <cell r="G621">
            <v>0</v>
          </cell>
          <cell r="H621">
            <v>0</v>
          </cell>
          <cell r="I621">
            <v>0</v>
          </cell>
          <cell r="J621">
            <v>0</v>
          </cell>
          <cell r="K621">
            <v>0</v>
          </cell>
          <cell r="L621">
            <v>226800</v>
          </cell>
          <cell r="M621">
            <v>0</v>
          </cell>
          <cell r="N621">
            <v>35680.32</v>
          </cell>
          <cell r="O621">
            <v>0</v>
          </cell>
          <cell r="P621">
            <v>33886.222848000005</v>
          </cell>
          <cell r="Q621">
            <v>0</v>
          </cell>
          <cell r="R621">
            <v>0</v>
          </cell>
          <cell r="S621">
            <v>31698.283097063428</v>
          </cell>
          <cell r="T621">
            <v>0</v>
          </cell>
          <cell r="U621">
            <v>0</v>
          </cell>
          <cell r="V621">
            <v>0</v>
          </cell>
        </row>
        <row r="625">
          <cell r="G625">
            <v>960</v>
          </cell>
          <cell r="H625">
            <v>1686</v>
          </cell>
          <cell r="I625">
            <v>318</v>
          </cell>
          <cell r="J625">
            <v>466</v>
          </cell>
          <cell r="K625">
            <v>322</v>
          </cell>
          <cell r="L625">
            <v>273</v>
          </cell>
          <cell r="M625">
            <v>236</v>
          </cell>
          <cell r="N625">
            <v>205</v>
          </cell>
          <cell r="O625">
            <v>176</v>
          </cell>
          <cell r="P625">
            <v>140</v>
          </cell>
          <cell r="Q625">
            <v>139</v>
          </cell>
          <cell r="R625">
            <v>124</v>
          </cell>
          <cell r="S625">
            <v>113</v>
          </cell>
          <cell r="T625">
            <v>96</v>
          </cell>
          <cell r="U625">
            <v>111</v>
          </cell>
          <cell r="V625">
            <v>97</v>
          </cell>
        </row>
        <row r="626">
          <cell r="G626">
            <v>7628160</v>
          </cell>
          <cell r="H626">
            <v>13396956</v>
          </cell>
          <cell r="I626">
            <v>2526828</v>
          </cell>
          <cell r="J626">
            <v>3702836</v>
          </cell>
          <cell r="K626">
            <v>2558612</v>
          </cell>
          <cell r="L626">
            <v>1995717.36</v>
          </cell>
          <cell r="M626">
            <v>1587216.6784000001</v>
          </cell>
          <cell r="N626">
            <v>1268428.2438400001</v>
          </cell>
          <cell r="O626">
            <v>1001872.6889881601</v>
          </cell>
          <cell r="P626">
            <v>733188.64966860809</v>
          </cell>
          <cell r="Q626">
            <v>669715.46085444011</v>
          </cell>
          <cell r="R626">
            <v>549648.48758470884</v>
          </cell>
          <cell r="S626">
            <v>460818.19975247042</v>
          </cell>
          <cell r="T626">
            <v>360172.24249679816</v>
          </cell>
          <cell r="U626">
            <v>383133.22295596905</v>
          </cell>
          <cell r="V626">
            <v>308025.30465397012</v>
          </cell>
        </row>
        <row r="628">
          <cell r="G628">
            <v>24551520</v>
          </cell>
          <cell r="H628">
            <v>56363121</v>
          </cell>
          <cell r="I628">
            <v>8193733</v>
          </cell>
          <cell r="J628">
            <v>11199696</v>
          </cell>
          <cell r="K628">
            <v>2558612</v>
          </cell>
          <cell r="L628">
            <v>2433717.3600000003</v>
          </cell>
          <cell r="M628">
            <v>1605680.6784000001</v>
          </cell>
          <cell r="N628">
            <v>1321895.4438400001</v>
          </cell>
          <cell r="O628">
            <v>1019036.6185881601</v>
          </cell>
          <cell r="P628">
            <v>783665.68774860806</v>
          </cell>
          <cell r="Q628">
            <v>669715.46085444011</v>
          </cell>
          <cell r="R628">
            <v>565226.95359707368</v>
          </cell>
          <cell r="S628">
            <v>507648.67158090946</v>
          </cell>
          <cell r="T628">
            <v>360172.24249679816</v>
          </cell>
          <cell r="U628">
            <v>397477.10749820538</v>
          </cell>
          <cell r="V628">
            <v>308025.30465397012</v>
          </cell>
        </row>
        <row r="650">
          <cell r="G650">
            <v>2</v>
          </cell>
          <cell r="H650">
            <v>1</v>
          </cell>
          <cell r="I650">
            <v>1</v>
          </cell>
          <cell r="J650">
            <v>0</v>
          </cell>
          <cell r="K650">
            <v>1</v>
          </cell>
          <cell r="L650">
            <v>0</v>
          </cell>
          <cell r="M650">
            <v>2</v>
          </cell>
          <cell r="N650">
            <v>2</v>
          </cell>
          <cell r="O650">
            <v>2</v>
          </cell>
          <cell r="P650">
            <v>2</v>
          </cell>
          <cell r="Q650">
            <v>2</v>
          </cell>
          <cell r="R650">
            <v>2</v>
          </cell>
          <cell r="S650">
            <v>2</v>
          </cell>
          <cell r="T650">
            <v>2</v>
          </cell>
          <cell r="U650">
            <v>2</v>
          </cell>
          <cell r="V650">
            <v>2</v>
          </cell>
        </row>
        <row r="651">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G652">
            <v>0</v>
          </cell>
          <cell r="H652">
            <v>0</v>
          </cell>
          <cell r="I652">
            <v>0</v>
          </cell>
          <cell r="J652">
            <v>0</v>
          </cell>
          <cell r="K652">
            <v>0</v>
          </cell>
          <cell r="L652">
            <v>0</v>
          </cell>
          <cell r="M652">
            <v>1</v>
          </cell>
          <cell r="N652">
            <v>0</v>
          </cell>
          <cell r="O652">
            <v>0</v>
          </cell>
          <cell r="P652">
            <v>0</v>
          </cell>
          <cell r="Q652">
            <v>0</v>
          </cell>
          <cell r="R652">
            <v>0</v>
          </cell>
          <cell r="S652">
            <v>0</v>
          </cell>
          <cell r="T652">
            <v>0</v>
          </cell>
          <cell r="U652">
            <v>0</v>
          </cell>
          <cell r="V652">
            <v>0</v>
          </cell>
        </row>
        <row r="653">
          <cell r="G653">
            <v>1</v>
          </cell>
          <cell r="H653">
            <v>0</v>
          </cell>
          <cell r="I653">
            <v>0</v>
          </cell>
          <cell r="J653">
            <v>0</v>
          </cell>
          <cell r="K653">
            <v>0</v>
          </cell>
          <cell r="L653">
            <v>0</v>
          </cell>
          <cell r="M653">
            <v>2</v>
          </cell>
          <cell r="N653">
            <v>0</v>
          </cell>
          <cell r="O653">
            <v>0</v>
          </cell>
          <cell r="P653">
            <v>0</v>
          </cell>
          <cell r="Q653">
            <v>0</v>
          </cell>
          <cell r="R653">
            <v>0</v>
          </cell>
          <cell r="S653">
            <v>0</v>
          </cell>
          <cell r="T653">
            <v>0</v>
          </cell>
          <cell r="U653">
            <v>0</v>
          </cell>
          <cell r="V653">
            <v>0</v>
          </cell>
        </row>
        <row r="657">
          <cell r="G657">
            <v>3</v>
          </cell>
          <cell r="H657">
            <v>4</v>
          </cell>
          <cell r="I657">
            <v>5</v>
          </cell>
          <cell r="J657">
            <v>5</v>
          </cell>
          <cell r="K657">
            <v>6</v>
          </cell>
          <cell r="L657">
            <v>6</v>
          </cell>
          <cell r="M657">
            <v>6</v>
          </cell>
          <cell r="N657">
            <v>6</v>
          </cell>
          <cell r="O657">
            <v>6</v>
          </cell>
          <cell r="P657">
            <v>6</v>
          </cell>
          <cell r="Q657">
            <v>6</v>
          </cell>
          <cell r="R657">
            <v>6</v>
          </cell>
          <cell r="S657">
            <v>6</v>
          </cell>
          <cell r="T657">
            <v>6</v>
          </cell>
          <cell r="U657">
            <v>6</v>
          </cell>
          <cell r="V657">
            <v>6</v>
          </cell>
        </row>
        <row r="659">
          <cell r="G659">
            <v>960</v>
          </cell>
          <cell r="H659">
            <v>1686</v>
          </cell>
          <cell r="I659">
            <v>318</v>
          </cell>
          <cell r="J659">
            <v>466</v>
          </cell>
          <cell r="K659">
            <v>322</v>
          </cell>
          <cell r="L659">
            <v>273</v>
          </cell>
          <cell r="M659">
            <v>236</v>
          </cell>
          <cell r="N659">
            <v>205</v>
          </cell>
          <cell r="O659">
            <v>176</v>
          </cell>
          <cell r="P659">
            <v>140</v>
          </cell>
          <cell r="Q659">
            <v>139</v>
          </cell>
          <cell r="R659">
            <v>124</v>
          </cell>
          <cell r="S659">
            <v>113</v>
          </cell>
          <cell r="T659">
            <v>96</v>
          </cell>
          <cell r="U659">
            <v>111</v>
          </cell>
          <cell r="V659">
            <v>97</v>
          </cell>
        </row>
        <row r="660">
          <cell r="G660">
            <v>5127047.1016825</v>
          </cell>
          <cell r="H660">
            <v>4933472</v>
          </cell>
          <cell r="I660">
            <v>2105816</v>
          </cell>
          <cell r="J660">
            <v>963222</v>
          </cell>
          <cell r="K660">
            <v>2114084</v>
          </cell>
          <cell r="L660">
            <v>564291</v>
          </cell>
          <cell r="M660">
            <v>3751614.3657281362</v>
          </cell>
          <cell r="N660">
            <v>2679609.70976</v>
          </cell>
          <cell r="O660">
            <v>2439196.7329792003</v>
          </cell>
          <cell r="P660">
            <v>2198752.3543408643</v>
          </cell>
          <cell r="Q660">
            <v>2043935.5659935952</v>
          </cell>
          <cell r="R660">
            <v>1872400.7607141077</v>
          </cell>
          <cell r="S660">
            <v>1720376.3398569792</v>
          </cell>
          <cell r="T660">
            <v>1566292.9126684209</v>
          </cell>
          <cell r="U660">
            <v>1487869.0396549474</v>
          </cell>
          <cell r="V660">
            <v>1358256.4764825515</v>
          </cell>
        </row>
        <row r="661">
          <cell r="G661">
            <v>339551</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row>
        <row r="688">
          <cell r="G688">
            <v>500</v>
          </cell>
          <cell r="H688">
            <v>500</v>
          </cell>
          <cell r="I688">
            <v>1000</v>
          </cell>
          <cell r="J688">
            <v>1000</v>
          </cell>
          <cell r="K688">
            <v>1000</v>
          </cell>
          <cell r="L688">
            <v>1000</v>
          </cell>
          <cell r="M688">
            <v>1000</v>
          </cell>
          <cell r="N688">
            <v>1000</v>
          </cell>
          <cell r="O688">
            <v>1000</v>
          </cell>
          <cell r="P688">
            <v>1000</v>
          </cell>
          <cell r="Q688">
            <v>1000</v>
          </cell>
          <cell r="R688">
            <v>1000</v>
          </cell>
          <cell r="S688">
            <v>1000</v>
          </cell>
          <cell r="T688">
            <v>1000</v>
          </cell>
          <cell r="U688">
            <v>1000</v>
          </cell>
          <cell r="V688">
            <v>1000</v>
          </cell>
        </row>
        <row r="698">
          <cell r="G698">
            <v>0.9</v>
          </cell>
          <cell r="H698">
            <v>0.9</v>
          </cell>
          <cell r="I698">
            <v>0.9</v>
          </cell>
          <cell r="J698">
            <v>0.9</v>
          </cell>
          <cell r="K698">
            <v>0.9</v>
          </cell>
          <cell r="L698">
            <v>0.9</v>
          </cell>
          <cell r="M698">
            <v>0.9</v>
          </cell>
          <cell r="N698">
            <v>0.9</v>
          </cell>
          <cell r="O698">
            <v>0.9</v>
          </cell>
          <cell r="P698">
            <v>0.9</v>
          </cell>
          <cell r="Q698">
            <v>0.9</v>
          </cell>
          <cell r="R698">
            <v>0.9</v>
          </cell>
          <cell r="S698">
            <v>0.9</v>
          </cell>
          <cell r="T698">
            <v>0.9</v>
          </cell>
          <cell r="U698">
            <v>0.9</v>
          </cell>
          <cell r="V698">
            <v>0.9</v>
          </cell>
        </row>
        <row r="699">
          <cell r="G699">
            <v>0.9</v>
          </cell>
          <cell r="H699">
            <v>0.9</v>
          </cell>
          <cell r="I699">
            <v>0.9</v>
          </cell>
          <cell r="J699">
            <v>0.9</v>
          </cell>
          <cell r="K699">
            <v>0.9</v>
          </cell>
          <cell r="L699">
            <v>0.9</v>
          </cell>
          <cell r="M699">
            <v>0.9</v>
          </cell>
          <cell r="N699">
            <v>0.9</v>
          </cell>
          <cell r="O699">
            <v>0.9</v>
          </cell>
          <cell r="P699">
            <v>0.9</v>
          </cell>
          <cell r="Q699">
            <v>0.9</v>
          </cell>
          <cell r="R699">
            <v>0.9</v>
          </cell>
          <cell r="S699">
            <v>0.9</v>
          </cell>
          <cell r="T699">
            <v>0.9</v>
          </cell>
          <cell r="U699">
            <v>0.9</v>
          </cell>
          <cell r="V699">
            <v>0.9</v>
          </cell>
        </row>
        <row r="700">
          <cell r="G700">
            <v>16</v>
          </cell>
          <cell r="H700">
            <v>50</v>
          </cell>
          <cell r="I700">
            <v>55</v>
          </cell>
          <cell r="J700">
            <v>62</v>
          </cell>
          <cell r="K700">
            <v>62</v>
          </cell>
          <cell r="L700">
            <v>62</v>
          </cell>
          <cell r="M700">
            <v>62</v>
          </cell>
          <cell r="N700">
            <v>62</v>
          </cell>
          <cell r="O700">
            <v>62</v>
          </cell>
          <cell r="P700">
            <v>62</v>
          </cell>
          <cell r="Q700">
            <v>62</v>
          </cell>
          <cell r="R700">
            <v>62</v>
          </cell>
          <cell r="S700">
            <v>62</v>
          </cell>
          <cell r="T700">
            <v>62</v>
          </cell>
          <cell r="U700">
            <v>62</v>
          </cell>
          <cell r="V700">
            <v>62</v>
          </cell>
        </row>
        <row r="701">
          <cell r="G701">
            <v>0</v>
          </cell>
          <cell r="H701">
            <v>0</v>
          </cell>
          <cell r="I701">
            <v>0</v>
          </cell>
          <cell r="J701">
            <v>0</v>
          </cell>
          <cell r="K701">
            <v>0</v>
          </cell>
          <cell r="L701">
            <v>1</v>
          </cell>
          <cell r="M701">
            <v>1</v>
          </cell>
          <cell r="N701">
            <v>2</v>
          </cell>
          <cell r="O701">
            <v>2</v>
          </cell>
          <cell r="P701">
            <v>2</v>
          </cell>
          <cell r="Q701">
            <v>2</v>
          </cell>
          <cell r="R701">
            <v>2</v>
          </cell>
          <cell r="S701">
            <v>2</v>
          </cell>
          <cell r="T701">
            <v>2</v>
          </cell>
          <cell r="U701">
            <v>2</v>
          </cell>
          <cell r="V701">
            <v>2</v>
          </cell>
        </row>
        <row r="711">
          <cell r="G711">
            <v>2723472</v>
          </cell>
          <cell r="H711">
            <v>5913828.1371769384</v>
          </cell>
          <cell r="I711">
            <v>925131.43597122317</v>
          </cell>
          <cell r="J711">
            <v>1225018.5757188499</v>
          </cell>
          <cell r="K711">
            <v>0</v>
          </cell>
          <cell r="L711">
            <v>304893.51217891375</v>
          </cell>
          <cell r="M711">
            <v>18674.727620958463</v>
          </cell>
          <cell r="N711">
            <v>18301.233068539295</v>
          </cell>
          <cell r="O711">
            <v>17935.208407168513</v>
          </cell>
          <cell r="P711">
            <v>35153.008478050273</v>
          </cell>
          <cell r="Q711">
            <v>0</v>
          </cell>
          <cell r="R711">
            <v>16880.474671159744</v>
          </cell>
          <cell r="S711">
            <v>33085.730355473097</v>
          </cell>
          <cell r="T711">
            <v>0</v>
          </cell>
          <cell r="U711">
            <v>15887.767716698181</v>
          </cell>
          <cell r="V711">
            <v>0</v>
          </cell>
        </row>
        <row r="831">
          <cell r="G831">
            <v>36</v>
          </cell>
          <cell r="H831">
            <v>226</v>
          </cell>
          <cell r="I831">
            <v>312</v>
          </cell>
          <cell r="J831">
            <v>415</v>
          </cell>
          <cell r="K831">
            <v>492</v>
          </cell>
          <cell r="L831">
            <v>557</v>
          </cell>
          <cell r="M831">
            <v>621</v>
          </cell>
          <cell r="N831">
            <v>675</v>
          </cell>
          <cell r="O831">
            <v>721</v>
          </cell>
          <cell r="P831">
            <v>764</v>
          </cell>
          <cell r="Q831">
            <v>803</v>
          </cell>
          <cell r="R831">
            <v>842</v>
          </cell>
          <cell r="S831">
            <v>875</v>
          </cell>
          <cell r="T831">
            <v>911</v>
          </cell>
          <cell r="U831">
            <v>936</v>
          </cell>
          <cell r="V831">
            <v>972</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row>
        <row r="847">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row>
        <row r="862">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8">
          <cell r="G868">
            <v>12394880</v>
          </cell>
          <cell r="H868">
            <v>33179918</v>
          </cell>
          <cell r="I868">
            <v>4105804</v>
          </cell>
          <cell r="J868">
            <v>5422760</v>
          </cell>
          <cell r="K868">
            <v>0</v>
          </cell>
          <cell r="L868">
            <v>254000</v>
          </cell>
          <cell r="M868">
            <v>10000</v>
          </cell>
          <cell r="N868">
            <v>34000</v>
          </cell>
          <cell r="O868">
            <v>10000</v>
          </cell>
          <cell r="P868">
            <v>34000</v>
          </cell>
          <cell r="Q868">
            <v>0</v>
          </cell>
          <cell r="R868">
            <v>10000</v>
          </cell>
          <cell r="S868">
            <v>34000</v>
          </cell>
          <cell r="T868">
            <v>0</v>
          </cell>
          <cell r="U868">
            <v>10000</v>
          </cell>
          <cell r="V868">
            <v>0</v>
          </cell>
        </row>
        <row r="891">
          <cell r="G891">
            <v>0</v>
          </cell>
          <cell r="H891">
            <v>0</v>
          </cell>
          <cell r="I891">
            <v>0</v>
          </cell>
          <cell r="J891">
            <v>0</v>
          </cell>
          <cell r="K891">
            <v>0</v>
          </cell>
          <cell r="L891">
            <v>0</v>
          </cell>
          <cell r="M891">
            <v>0</v>
          </cell>
          <cell r="N891">
            <v>0</v>
          </cell>
          <cell r="O891">
            <v>0</v>
          </cell>
          <cell r="P891">
            <v>2217709.8042050498</v>
          </cell>
          <cell r="Q891">
            <v>2871887.2484994261</v>
          </cell>
          <cell r="R891">
            <v>3667188.9128156663</v>
          </cell>
          <cell r="S891">
            <v>3769597.8808603096</v>
          </cell>
          <cell r="T891">
            <v>3856318.740575816</v>
          </cell>
          <cell r="U891">
            <v>3904889.9248573473</v>
          </cell>
          <cell r="V891">
            <v>4385406.2632109867</v>
          </cell>
        </row>
        <row r="892">
          <cell r="G892">
            <v>0</v>
          </cell>
          <cell r="H892">
            <v>0</v>
          </cell>
          <cell r="I892">
            <v>0</v>
          </cell>
          <cell r="J892">
            <v>0</v>
          </cell>
          <cell r="K892">
            <v>0</v>
          </cell>
          <cell r="L892">
            <v>0</v>
          </cell>
          <cell r="M892">
            <v>0</v>
          </cell>
          <cell r="N892">
            <v>0</v>
          </cell>
          <cell r="O892">
            <v>0</v>
          </cell>
          <cell r="P892">
            <v>1762323.81016825</v>
          </cell>
          <cell r="Q892">
            <v>4573991.3101682495</v>
          </cell>
          <cell r="R892">
            <v>5193365.8101682495</v>
          </cell>
          <cell r="S892">
            <v>5867381.6101682493</v>
          </cell>
          <cell r="T892">
            <v>6334651.210168249</v>
          </cell>
          <cell r="U892">
            <v>6609052.0461682491</v>
          </cell>
          <cell r="V892">
            <v>7143781.5505810631</v>
          </cell>
        </row>
        <row r="893">
          <cell r="G893">
            <v>0</v>
          </cell>
          <cell r="H893">
            <v>0</v>
          </cell>
          <cell r="I893">
            <v>0</v>
          </cell>
          <cell r="J893">
            <v>0</v>
          </cell>
          <cell r="K893">
            <v>0</v>
          </cell>
          <cell r="L893">
            <v>0</v>
          </cell>
          <cell r="M893">
            <v>0</v>
          </cell>
          <cell r="N893">
            <v>0</v>
          </cell>
          <cell r="O893">
            <v>0</v>
          </cell>
          <cell r="P893">
            <v>272347.2</v>
          </cell>
          <cell r="Q893">
            <v>863730.01371769398</v>
          </cell>
          <cell r="R893">
            <v>956243.15731481626</v>
          </cell>
          <cell r="S893">
            <v>1078745.0148867012</v>
          </cell>
          <cell r="T893">
            <v>1078745.0148867012</v>
          </cell>
          <cell r="U893">
            <v>1109234.3661045926</v>
          </cell>
          <cell r="V893">
            <v>1111101.8388666883</v>
          </cell>
        </row>
        <row r="894">
          <cell r="G894">
            <v>0</v>
          </cell>
          <cell r="H894">
            <v>0</v>
          </cell>
          <cell r="I894">
            <v>0</v>
          </cell>
          <cell r="J894">
            <v>0</v>
          </cell>
          <cell r="K894">
            <v>0</v>
          </cell>
          <cell r="L894">
            <v>0</v>
          </cell>
          <cell r="M894">
            <v>0</v>
          </cell>
          <cell r="N894">
            <v>0</v>
          </cell>
          <cell r="O894">
            <v>0</v>
          </cell>
          <cell r="P894">
            <v>54918.688143732994</v>
          </cell>
          <cell r="Q894">
            <v>128670.88372385371</v>
          </cell>
          <cell r="R894">
            <v>147848.58080298733</v>
          </cell>
          <cell r="S894">
            <v>162260.60705915262</v>
          </cell>
          <cell r="T894">
            <v>167800.5116563077</v>
          </cell>
          <cell r="U894">
            <v>171589.12537130193</v>
          </cell>
          <cell r="V894">
            <v>181770.25852658742</v>
          </cell>
        </row>
        <row r="899">
          <cell r="G899">
            <v>3876569.5522653293</v>
          </cell>
          <cell r="H899">
            <v>3717881.9582329723</v>
          </cell>
          <cell r="I899">
            <v>1373730.3044932461</v>
          </cell>
          <cell r="J899">
            <v>822004.78668542439</v>
          </cell>
          <cell r="K899">
            <v>503577.32788139553</v>
          </cell>
          <cell r="L899">
            <v>321524.98669297504</v>
          </cell>
          <cell r="M899">
            <v>924565.00381545152</v>
          </cell>
          <cell r="N899">
            <v>583503.36408499652</v>
          </cell>
          <cell r="O899">
            <v>348279.20879156044</v>
          </cell>
          <cell r="P899">
            <v>689131.6271818222</v>
          </cell>
          <cell r="Q899">
            <v>1034716.7633322586</v>
          </cell>
          <cell r="R899">
            <v>1147286.7432700992</v>
          </cell>
          <cell r="S899">
            <v>1202521.1183336859</v>
          </cell>
          <cell r="T899">
            <v>1343271.8179651403</v>
          </cell>
          <cell r="U899">
            <v>1252546.1915951725</v>
          </cell>
          <cell r="V899">
            <v>1324073.5947667493</v>
          </cell>
        </row>
        <row r="904">
          <cell r="G904">
            <v>2153649.7512585162</v>
          </cell>
          <cell r="H904">
            <v>2065489.9767960955</v>
          </cell>
          <cell r="I904">
            <v>763183.50249624799</v>
          </cell>
          <cell r="J904">
            <v>456669.3259363469</v>
          </cell>
          <cell r="K904">
            <v>279765.18215633085</v>
          </cell>
          <cell r="L904">
            <v>178624.99260720838</v>
          </cell>
          <cell r="M904">
            <v>513647.22434191743</v>
          </cell>
          <cell r="N904">
            <v>324168.53560277587</v>
          </cell>
          <cell r="O904">
            <v>193488.44932864467</v>
          </cell>
          <cell r="P904">
            <v>382850.9039899013</v>
          </cell>
          <cell r="Q904">
            <v>574842.64629569917</v>
          </cell>
          <cell r="R904">
            <v>637381.52403894393</v>
          </cell>
          <cell r="S904">
            <v>668067.28796315903</v>
          </cell>
          <cell r="T904">
            <v>746262.12109174475</v>
          </cell>
          <cell r="U904">
            <v>695858.99533065152</v>
          </cell>
          <cell r="V904">
            <v>735596.44153708313</v>
          </cell>
        </row>
        <row r="908">
          <cell r="G908">
            <v>0</v>
          </cell>
        </row>
        <row r="953">
          <cell r="G953">
            <v>3876569.5522653293</v>
          </cell>
          <cell r="H953">
            <v>7594451.5104983021</v>
          </cell>
          <cell r="I953">
            <v>8968181.8149915487</v>
          </cell>
          <cell r="J953">
            <v>9790186.6016769726</v>
          </cell>
          <cell r="K953">
            <v>10293763.929558368</v>
          </cell>
          <cell r="L953">
            <v>10615288.916251343</v>
          </cell>
          <cell r="M953">
            <v>11539853.920066794</v>
          </cell>
          <cell r="N953">
            <v>12123357.284151791</v>
          </cell>
          <cell r="O953">
            <v>12471636.49294335</v>
          </cell>
          <cell r="P953">
            <v>13160768.120125173</v>
          </cell>
          <cell r="Q953">
            <v>14195484.883457432</v>
          </cell>
          <cell r="R953">
            <v>15342771.626727531</v>
          </cell>
          <cell r="S953">
            <v>16545292.745061217</v>
          </cell>
          <cell r="T953">
            <v>17888564.563026357</v>
          </cell>
          <cell r="U953">
            <v>19141110.754621528</v>
          </cell>
          <cell r="V953">
            <v>20465184.349388279</v>
          </cell>
        </row>
        <row r="957">
          <cell r="G957">
            <v>0</v>
          </cell>
          <cell r="H957">
            <v>5817265.1385381287</v>
          </cell>
          <cell r="I957">
            <v>12459222.325320173</v>
          </cell>
          <cell r="J957">
            <v>14598463.825862929</v>
          </cell>
          <cell r="K957">
            <v>15621281.660558075</v>
          </cell>
          <cell r="L957">
            <v>15929107.623410054</v>
          </cell>
          <cell r="M957">
            <v>16148958.54932192</v>
          </cell>
          <cell r="N957">
            <v>17247298.531112168</v>
          </cell>
          <cell r="O957">
            <v>17984362.754616588</v>
          </cell>
          <cell r="P957">
            <v>18422295.125994381</v>
          </cell>
          <cell r="Q957">
            <v>19283735.961854815</v>
          </cell>
          <cell r="R957">
            <v>15788477.06767818</v>
          </cell>
          <cell r="S957">
            <v>12634957.443216149</v>
          </cell>
          <cell r="T957">
            <v>12453136.858760513</v>
          </cell>
          <cell r="U957">
            <v>13122805.49005894</v>
          </cell>
          <cell r="V957">
            <v>14064600.041188071</v>
          </cell>
        </row>
        <row r="966">
          <cell r="G966">
            <v>160</v>
          </cell>
          <cell r="H966">
            <v>350</v>
          </cell>
          <cell r="I966">
            <v>357</v>
          </cell>
          <cell r="J966">
            <v>357</v>
          </cell>
          <cell r="K966">
            <v>357</v>
          </cell>
          <cell r="L966">
            <v>357</v>
          </cell>
          <cell r="M966">
            <v>357</v>
          </cell>
          <cell r="N966">
            <v>357</v>
          </cell>
          <cell r="O966">
            <v>357</v>
          </cell>
          <cell r="P966">
            <v>357</v>
          </cell>
          <cell r="Q966">
            <v>357</v>
          </cell>
          <cell r="R966">
            <v>357</v>
          </cell>
          <cell r="S966">
            <v>357</v>
          </cell>
          <cell r="T966">
            <v>357</v>
          </cell>
          <cell r="U966">
            <v>357</v>
          </cell>
          <cell r="V966">
            <v>357</v>
          </cell>
        </row>
        <row r="970">
          <cell r="G970">
            <v>160</v>
          </cell>
          <cell r="H970">
            <v>503</v>
          </cell>
          <cell r="I970">
            <v>556</v>
          </cell>
          <cell r="J970">
            <v>626</v>
          </cell>
          <cell r="K970">
            <v>626</v>
          </cell>
          <cell r="L970">
            <v>626</v>
          </cell>
          <cell r="M970">
            <v>626</v>
          </cell>
          <cell r="N970">
            <v>626</v>
          </cell>
          <cell r="O970">
            <v>626</v>
          </cell>
          <cell r="P970">
            <v>626</v>
          </cell>
          <cell r="Q970">
            <v>626</v>
          </cell>
          <cell r="R970">
            <v>626</v>
          </cell>
          <cell r="S970">
            <v>626</v>
          </cell>
          <cell r="T970">
            <v>626</v>
          </cell>
          <cell r="U970">
            <v>626</v>
          </cell>
          <cell r="V970">
            <v>626</v>
          </cell>
        </row>
        <row r="971">
          <cell r="G971">
            <v>0</v>
          </cell>
          <cell r="H971">
            <v>0</v>
          </cell>
          <cell r="I971">
            <v>0</v>
          </cell>
          <cell r="J971">
            <v>0</v>
          </cell>
          <cell r="K971">
            <v>0</v>
          </cell>
          <cell r="L971">
            <v>11</v>
          </cell>
          <cell r="M971">
            <v>12</v>
          </cell>
          <cell r="N971">
            <v>13</v>
          </cell>
          <cell r="O971">
            <v>14</v>
          </cell>
          <cell r="P971">
            <v>15</v>
          </cell>
          <cell r="Q971">
            <v>15</v>
          </cell>
          <cell r="R971">
            <v>16</v>
          </cell>
          <cell r="S971">
            <v>17</v>
          </cell>
          <cell r="T971">
            <v>17</v>
          </cell>
          <cell r="U971">
            <v>18</v>
          </cell>
          <cell r="V971">
            <v>18</v>
          </cell>
        </row>
        <row r="972">
          <cell r="G972">
            <v>0</v>
          </cell>
          <cell r="H972">
            <v>0</v>
          </cell>
          <cell r="I972">
            <v>0</v>
          </cell>
          <cell r="J972">
            <v>0</v>
          </cell>
          <cell r="K972">
            <v>0</v>
          </cell>
          <cell r="L972">
            <v>6</v>
          </cell>
          <cell r="M972">
            <v>6</v>
          </cell>
          <cell r="N972">
            <v>7</v>
          </cell>
          <cell r="O972">
            <v>7</v>
          </cell>
          <cell r="P972">
            <v>8</v>
          </cell>
          <cell r="Q972">
            <v>8</v>
          </cell>
          <cell r="R972">
            <v>8</v>
          </cell>
          <cell r="S972">
            <v>9</v>
          </cell>
          <cell r="T972">
            <v>9</v>
          </cell>
          <cell r="U972">
            <v>9</v>
          </cell>
          <cell r="V972">
            <v>9</v>
          </cell>
        </row>
        <row r="997">
          <cell r="G997">
            <v>1500</v>
          </cell>
          <cell r="H997">
            <v>1500</v>
          </cell>
          <cell r="I997">
            <v>1500</v>
          </cell>
          <cell r="J997">
            <v>1500</v>
          </cell>
          <cell r="K997">
            <v>1500</v>
          </cell>
          <cell r="L997">
            <v>1500</v>
          </cell>
          <cell r="M997">
            <v>1500</v>
          </cell>
          <cell r="N997">
            <v>1500</v>
          </cell>
          <cell r="O997">
            <v>1500</v>
          </cell>
          <cell r="P997">
            <v>1500</v>
          </cell>
          <cell r="Q997">
            <v>1500</v>
          </cell>
          <cell r="R997">
            <v>1500</v>
          </cell>
          <cell r="S997">
            <v>1500</v>
          </cell>
          <cell r="T997">
            <v>1500</v>
          </cell>
          <cell r="U997">
            <v>1500</v>
          </cell>
          <cell r="V997">
            <v>1500</v>
          </cell>
        </row>
        <row r="998">
          <cell r="G998">
            <v>1</v>
          </cell>
          <cell r="H998">
            <v>1</v>
          </cell>
          <cell r="I998">
            <v>1</v>
          </cell>
          <cell r="J998">
            <v>1</v>
          </cell>
          <cell r="K998">
            <v>1</v>
          </cell>
          <cell r="L998">
            <v>1</v>
          </cell>
          <cell r="M998">
            <v>1</v>
          </cell>
          <cell r="N998">
            <v>1</v>
          </cell>
          <cell r="O998">
            <v>1</v>
          </cell>
          <cell r="P998">
            <v>1</v>
          </cell>
          <cell r="Q998">
            <v>1</v>
          </cell>
          <cell r="R998">
            <v>1</v>
          </cell>
          <cell r="S998">
            <v>1</v>
          </cell>
          <cell r="T998">
            <v>1</v>
          </cell>
          <cell r="U998">
            <v>1</v>
          </cell>
          <cell r="V998">
            <v>1</v>
          </cell>
        </row>
        <row r="999">
          <cell r="G999">
            <v>1</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row>
        <row r="1000">
          <cell r="G1000">
            <v>5000</v>
          </cell>
          <cell r="H1000">
            <v>5050</v>
          </cell>
          <cell r="I1000">
            <v>5100.5</v>
          </cell>
          <cell r="J1000">
            <v>5151.5050000000001</v>
          </cell>
          <cell r="K1000">
            <v>5203.0200500000001</v>
          </cell>
          <cell r="L1000">
            <v>5255.0502505000004</v>
          </cell>
          <cell r="M1000">
            <v>5307.6007530050001</v>
          </cell>
          <cell r="N1000">
            <v>5360.6767605350506</v>
          </cell>
          <cell r="O1000">
            <v>5414.2835281404014</v>
          </cell>
          <cell r="P1000">
            <v>5468.426363421805</v>
          </cell>
          <cell r="Q1000">
            <v>5523.1106270560231</v>
          </cell>
          <cell r="R1000">
            <v>5578.3417333265834</v>
          </cell>
          <cell r="S1000">
            <v>5634.1251506598492</v>
          </cell>
          <cell r="T1000">
            <v>5690.4664021664476</v>
          </cell>
          <cell r="U1000">
            <v>5747.3710661881123</v>
          </cell>
          <cell r="V1000">
            <v>5804.8447768499937</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row>
        <row r="1009">
          <cell r="G1009">
            <v>573933.6</v>
          </cell>
          <cell r="H1009">
            <v>286966.8</v>
          </cell>
          <cell r="I1009">
            <v>430450.19999999995</v>
          </cell>
          <cell r="J1009">
            <v>143483.4</v>
          </cell>
          <cell r="K1009">
            <v>0</v>
          </cell>
          <cell r="L1009">
            <v>0</v>
          </cell>
          <cell r="M1009">
            <v>0</v>
          </cell>
          <cell r="N1009">
            <v>0</v>
          </cell>
          <cell r="O1009">
            <v>0</v>
          </cell>
          <cell r="P1009">
            <v>0</v>
          </cell>
          <cell r="Q1009">
            <v>0</v>
          </cell>
          <cell r="R1009">
            <v>0</v>
          </cell>
          <cell r="S1009">
            <v>0</v>
          </cell>
          <cell r="T1009">
            <v>0</v>
          </cell>
          <cell r="U1009">
            <v>0</v>
          </cell>
          <cell r="V1009">
            <v>0</v>
          </cell>
        </row>
        <row r="1020">
          <cell r="G1020">
            <v>579033.59999999998</v>
          </cell>
          <cell r="H1020">
            <v>304667.05</v>
          </cell>
          <cell r="I1020">
            <v>447434.86499999993</v>
          </cell>
          <cell r="J1020">
            <v>158757.61232499999</v>
          </cell>
          <cell r="K1020">
            <v>13293.716227749999</v>
          </cell>
          <cell r="L1020">
            <v>12349.368088674999</v>
          </cell>
          <cell r="M1020">
            <v>11782.873671671099</v>
          </cell>
          <cell r="N1020">
            <v>12302.753165427939</v>
          </cell>
          <cell r="O1020">
            <v>12182.1379383159</v>
          </cell>
          <cell r="P1020">
            <v>12221.932922247732</v>
          </cell>
          <cell r="Q1020">
            <v>12206.07448579381</v>
          </cell>
          <cell r="R1020">
            <v>12690.727443317975</v>
          </cell>
          <cell r="S1020">
            <v>12113.369073918675</v>
          </cell>
          <cell r="T1020">
            <v>14482.236993513608</v>
          </cell>
          <cell r="U1020">
            <v>14483.375086794042</v>
          </cell>
          <cell r="V1020">
            <v>15527.959778073731</v>
          </cell>
        </row>
      </sheetData>
      <sheetData sheetId="20" refreshError="1">
        <row r="6">
          <cell r="E6">
            <v>0.86</v>
          </cell>
        </row>
        <row r="7">
          <cell r="E7">
            <v>2000</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0.02</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0.02</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0.02</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0.02</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6.8500000000000005E-2</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18</v>
          </cell>
        </row>
        <row r="73">
          <cell r="E73">
            <v>8</v>
          </cell>
        </row>
        <row r="74">
          <cell r="E74">
            <v>8</v>
          </cell>
        </row>
        <row r="79">
          <cell r="E79">
            <v>25.974025974025974</v>
          </cell>
        </row>
        <row r="80">
          <cell r="E80">
            <v>25.974025974025974</v>
          </cell>
        </row>
        <row r="81">
          <cell r="E81">
            <v>25.974025974025974</v>
          </cell>
        </row>
        <row r="82">
          <cell r="E82">
            <v>25.974025974025974</v>
          </cell>
        </row>
        <row r="83">
          <cell r="E83">
            <v>25.974025974025974</v>
          </cell>
        </row>
        <row r="84">
          <cell r="E84">
            <v>25.974025974025974</v>
          </cell>
        </row>
        <row r="90">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5.1948051948051945E-2</v>
          </cell>
          <cell r="F91">
            <v>5.1948051948051945E-2</v>
          </cell>
          <cell r="G91">
            <v>5.1948051948051945E-2</v>
          </cell>
        </row>
        <row r="92">
          <cell r="E92">
            <v>5.1948051948051945E-2</v>
          </cell>
          <cell r="F92">
            <v>5.1948051948051945E-2</v>
          </cell>
          <cell r="G92">
            <v>5.1948051948051945E-2</v>
          </cell>
        </row>
        <row r="93">
          <cell r="E93">
            <v>0.11688311688311688</v>
          </cell>
        </row>
        <row r="94">
          <cell r="E94">
            <v>0.11688311688311688</v>
          </cell>
        </row>
        <row r="95">
          <cell r="E95">
            <v>0.51948051948051954</v>
          </cell>
        </row>
        <row r="96">
          <cell r="E96">
            <v>0.51948051948051954</v>
          </cell>
        </row>
        <row r="97">
          <cell r="E97">
            <v>0.93</v>
          </cell>
        </row>
        <row r="98">
          <cell r="F98">
            <v>-0.02</v>
          </cell>
          <cell r="G98">
            <v>-0.02</v>
          </cell>
          <cell r="H98">
            <v>-0.02</v>
          </cell>
          <cell r="I98">
            <v>-0.02</v>
          </cell>
          <cell r="J98">
            <v>-0.02</v>
          </cell>
          <cell r="K98">
            <v>-0.02</v>
          </cell>
          <cell r="L98">
            <v>-0.02</v>
          </cell>
          <cell r="M98">
            <v>-0.02</v>
          </cell>
          <cell r="N98">
            <v>-0.02</v>
          </cell>
          <cell r="O98">
            <v>-0.02</v>
          </cell>
          <cell r="P98">
            <v>-0.01</v>
          </cell>
          <cell r="Q98">
            <v>0</v>
          </cell>
          <cell r="R98">
            <v>0</v>
          </cell>
          <cell r="S98">
            <v>0</v>
          </cell>
          <cell r="T98">
            <v>0</v>
          </cell>
        </row>
        <row r="99">
          <cell r="E99">
            <v>0.12987012987012989</v>
          </cell>
          <cell r="F99">
            <v>0.12987012987012989</v>
          </cell>
          <cell r="G99">
            <v>0.12987012987012989</v>
          </cell>
        </row>
        <row r="100">
          <cell r="E100">
            <v>0.12987012987012989</v>
          </cell>
          <cell r="F100">
            <v>0.12987012987012989</v>
          </cell>
          <cell r="G100">
            <v>0.12987012987012989</v>
          </cell>
        </row>
        <row r="101">
          <cell r="E101">
            <v>0.18181818181818182</v>
          </cell>
        </row>
        <row r="102">
          <cell r="E102">
            <v>0.18181818181818182</v>
          </cell>
        </row>
        <row r="103">
          <cell r="E103">
            <v>0.12987012987012989</v>
          </cell>
        </row>
        <row r="104">
          <cell r="E104">
            <v>0.12987012987012989</v>
          </cell>
        </row>
        <row r="105">
          <cell r="E105">
            <v>1</v>
          </cell>
        </row>
        <row r="109">
          <cell r="E109">
            <v>6.4935064935064943E-2</v>
          </cell>
          <cell r="F109">
            <v>0.08</v>
          </cell>
          <cell r="G109">
            <v>0.08</v>
          </cell>
        </row>
        <row r="110">
          <cell r="E110">
            <v>4.1558441558441558E-2</v>
          </cell>
          <cell r="F110">
            <v>5.1948051948051945E-2</v>
          </cell>
          <cell r="G110">
            <v>5.1948051948051945E-2</v>
          </cell>
        </row>
        <row r="111">
          <cell r="E111">
            <v>0.11688311688311688</v>
          </cell>
        </row>
        <row r="112">
          <cell r="E112">
            <v>0.11688311688311688</v>
          </cell>
        </row>
        <row r="113">
          <cell r="E113">
            <v>6.4935064935064943E-2</v>
          </cell>
        </row>
        <row r="114">
          <cell r="E114">
            <v>4.1558441558441558E-2</v>
          </cell>
        </row>
        <row r="115">
          <cell r="E115">
            <v>0.92400000000000004</v>
          </cell>
        </row>
        <row r="117">
          <cell r="E117">
            <v>0.12987012987012989</v>
          </cell>
          <cell r="F117">
            <v>0.12987012987012989</v>
          </cell>
          <cell r="G117">
            <v>0.12987012987012989</v>
          </cell>
        </row>
        <row r="118">
          <cell r="E118">
            <v>0.12987012987012989</v>
          </cell>
          <cell r="F118">
            <v>0.12987012987012989</v>
          </cell>
          <cell r="G118">
            <v>0.12987012987012989</v>
          </cell>
        </row>
        <row r="119">
          <cell r="E119">
            <v>0.18181818181818182</v>
          </cell>
        </row>
        <row r="120">
          <cell r="E120">
            <v>0.18181818181818182</v>
          </cell>
        </row>
        <row r="121">
          <cell r="E121">
            <v>0.12987012987012989</v>
          </cell>
        </row>
        <row r="122">
          <cell r="E122">
            <v>0.12987012987012989</v>
          </cell>
        </row>
        <row r="123">
          <cell r="E123">
            <v>1</v>
          </cell>
        </row>
        <row r="127">
          <cell r="E127">
            <v>6.4935064935064943E-2</v>
          </cell>
          <cell r="F127">
            <v>0.08</v>
          </cell>
          <cell r="G127">
            <v>0.08</v>
          </cell>
        </row>
        <row r="128">
          <cell r="E128">
            <v>4.1558441558441558E-2</v>
          </cell>
          <cell r="F128">
            <v>5.1948051948051945E-2</v>
          </cell>
          <cell r="G128">
            <v>5.1948051948051945E-2</v>
          </cell>
        </row>
        <row r="129">
          <cell r="E129">
            <v>0.11688311688311688</v>
          </cell>
        </row>
        <row r="130">
          <cell r="E130">
            <v>0.11688311688311688</v>
          </cell>
        </row>
        <row r="131">
          <cell r="E131">
            <v>6.4935064935064943E-2</v>
          </cell>
        </row>
        <row r="132">
          <cell r="E132">
            <v>4.1558441558441558E-2</v>
          </cell>
        </row>
        <row r="133">
          <cell r="E133">
            <v>0.92400000000000004</v>
          </cell>
        </row>
        <row r="135">
          <cell r="E135">
            <v>0.12987012987012989</v>
          </cell>
          <cell r="F135">
            <v>0.12987012987012989</v>
          </cell>
          <cell r="G135">
            <v>0.12987012987012989</v>
          </cell>
        </row>
        <row r="136">
          <cell r="E136">
            <v>0.12987012987012989</v>
          </cell>
          <cell r="F136">
            <v>0.12987012987012989</v>
          </cell>
          <cell r="G136">
            <v>0.12987012987012989</v>
          </cell>
        </row>
        <row r="137">
          <cell r="E137">
            <v>0.18181818181818182</v>
          </cell>
        </row>
        <row r="138">
          <cell r="E138">
            <v>0.18181818181818182</v>
          </cell>
        </row>
        <row r="139">
          <cell r="E139">
            <v>0.12987012987012989</v>
          </cell>
        </row>
        <row r="140">
          <cell r="E140">
            <v>0.12987012987012989</v>
          </cell>
        </row>
        <row r="141">
          <cell r="E141">
            <v>1</v>
          </cell>
        </row>
        <row r="147">
          <cell r="E147">
            <v>350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100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100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10</v>
          </cell>
        </row>
        <row r="220">
          <cell r="E220">
            <v>15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0.01</v>
          </cell>
          <cell r="H228">
            <v>0.01</v>
          </cell>
          <cell r="I228">
            <v>0.01</v>
          </cell>
          <cell r="J228">
            <v>0.01</v>
          </cell>
          <cell r="K228">
            <v>0.01</v>
          </cell>
          <cell r="L228">
            <v>0.01</v>
          </cell>
          <cell r="M228">
            <v>0.01</v>
          </cell>
          <cell r="N228">
            <v>0.01</v>
          </cell>
          <cell r="O228">
            <v>0.01</v>
          </cell>
          <cell r="P228">
            <v>0.01</v>
          </cell>
          <cell r="Q228">
            <v>0.01</v>
          </cell>
          <cell r="R228">
            <v>0.01</v>
          </cell>
          <cell r="S228">
            <v>0.01</v>
          </cell>
          <cell r="T228">
            <v>0.01</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2.5974025974025972E-2</v>
          </cell>
        </row>
        <row r="237">
          <cell r="E237">
            <v>2.5974025974025972E-2</v>
          </cell>
        </row>
        <row r="238">
          <cell r="E238">
            <v>2.5974025974025972E-2</v>
          </cell>
        </row>
        <row r="240">
          <cell r="E240">
            <v>5.1948051948051945E-2</v>
          </cell>
        </row>
        <row r="241">
          <cell r="E241">
            <v>0.2</v>
          </cell>
        </row>
        <row r="242">
          <cell r="E242">
            <v>0.10389610389610389</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2.5974025974025972E-2</v>
          </cell>
        </row>
        <row r="247">
          <cell r="E247">
            <v>2.5974025974025972E-2</v>
          </cell>
        </row>
        <row r="248">
          <cell r="E248">
            <v>2.5974025974025972E-2</v>
          </cell>
        </row>
        <row r="250">
          <cell r="E250">
            <v>5.1948051948051945E-2</v>
          </cell>
        </row>
        <row r="251">
          <cell r="E251">
            <v>0.2</v>
          </cell>
        </row>
        <row r="252">
          <cell r="E252">
            <v>0.10389610389610389</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2.5974025974025972E-2</v>
          </cell>
        </row>
        <row r="257">
          <cell r="E257">
            <v>2.5974025974025972E-2</v>
          </cell>
        </row>
        <row r="258">
          <cell r="E258">
            <v>2.5974025974025972E-2</v>
          </cell>
        </row>
        <row r="260">
          <cell r="E260">
            <v>5.1948051948051945E-2</v>
          </cell>
        </row>
        <row r="261">
          <cell r="E261">
            <v>0.2</v>
          </cell>
        </row>
        <row r="262">
          <cell r="E262">
            <v>0.10389610389610389</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68">
          <cell r="E268">
            <v>60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8">
          <cell r="E278">
            <v>20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8">
          <cell r="E288">
            <v>20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2.6597402597402597</v>
          </cell>
        </row>
        <row r="319">
          <cell r="E319">
            <v>2.6597402597402597</v>
          </cell>
        </row>
        <row r="323">
          <cell r="E323">
            <v>2.6597402597402597</v>
          </cell>
        </row>
        <row r="324">
          <cell r="E324">
            <v>2.6597402597402597</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2.6597402597402597</v>
          </cell>
        </row>
        <row r="331">
          <cell r="E331">
            <v>2.6597402597402597</v>
          </cell>
        </row>
        <row r="335">
          <cell r="E335">
            <v>2.6597402597402597</v>
          </cell>
        </row>
        <row r="336">
          <cell r="E336">
            <v>2.6597402597402597</v>
          </cell>
        </row>
        <row r="337">
          <cell r="E337">
            <v>0</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2.6597402597402597</v>
          </cell>
        </row>
        <row r="343">
          <cell r="E343">
            <v>2.6597402597402597</v>
          </cell>
        </row>
        <row r="347">
          <cell r="E347">
            <v>2.6597402597402597</v>
          </cell>
        </row>
        <row r="348">
          <cell r="E348">
            <v>2.6597402597402597</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5">
          <cell r="E385">
            <v>0.8</v>
          </cell>
        </row>
        <row r="388">
          <cell r="E388">
            <v>0</v>
          </cell>
        </row>
        <row r="390">
          <cell r="E390">
            <v>0.1</v>
          </cell>
        </row>
      </sheetData>
      <sheetData sheetId="21" refreshError="1">
        <row r="6">
          <cell r="O6">
            <v>0.38500000000000001</v>
          </cell>
          <cell r="P6">
            <v>0.38500000000000001</v>
          </cell>
          <cell r="Q6">
            <v>0.38500000000000001</v>
          </cell>
          <cell r="R6">
            <v>0.38500000000000001</v>
          </cell>
          <cell r="S6">
            <v>0.38500000000000001</v>
          </cell>
          <cell r="T6">
            <v>0.38500000000000001</v>
          </cell>
          <cell r="U6">
            <v>0.38500000000000001</v>
          </cell>
          <cell r="V6">
            <v>0.38500000000000001</v>
          </cell>
          <cell r="W6">
            <v>0.38500000000000001</v>
          </cell>
          <cell r="X6">
            <v>0.38500000000000001</v>
          </cell>
          <cell r="Y6">
            <v>0.38500000000000001</v>
          </cell>
          <cell r="Z6">
            <v>0.38500000000000001</v>
          </cell>
          <cell r="AA6">
            <v>0.38500000000000001</v>
          </cell>
          <cell r="AB6">
            <v>0.38500000000000001</v>
          </cell>
          <cell r="AC6">
            <v>0.38500000000000001</v>
          </cell>
          <cell r="AD6">
            <v>0.38500000000000001</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sheetData>
      <sheetData sheetId="22" refreshError="1"/>
      <sheetData sheetId="23" refreshError="1"/>
      <sheetData sheetId="24" refreshError="1"/>
      <sheetData sheetId="25" refreshError="1">
        <row r="5">
          <cell r="F5">
            <v>2004</v>
          </cell>
          <cell r="G5">
            <v>2005</v>
          </cell>
          <cell r="H5">
            <v>2006</v>
          </cell>
          <cell r="I5">
            <v>2007</v>
          </cell>
          <cell r="J5">
            <v>2008</v>
          </cell>
          <cell r="K5">
            <v>2009</v>
          </cell>
          <cell r="L5">
            <v>2010</v>
          </cell>
          <cell r="M5">
            <v>2011</v>
          </cell>
          <cell r="N5">
            <v>2012</v>
          </cell>
          <cell r="O5">
            <v>2013</v>
          </cell>
          <cell r="P5">
            <v>2014</v>
          </cell>
          <cell r="Q5">
            <v>2015</v>
          </cell>
          <cell r="R5">
            <v>2016</v>
          </cell>
          <cell r="S5">
            <v>2017</v>
          </cell>
          <cell r="T5">
            <v>2018</v>
          </cell>
          <cell r="U5">
            <v>2019</v>
          </cell>
          <cell r="Y5">
            <v>2004</v>
          </cell>
        </row>
        <row r="11">
          <cell r="F11">
            <v>1187.6907348193558</v>
          </cell>
          <cell r="G11">
            <v>7215.8963516656941</v>
          </cell>
          <cell r="H11">
            <v>13546.467058702649</v>
          </cell>
          <cell r="I11">
            <v>20221.158837933566</v>
          </cell>
          <cell r="J11">
            <v>25563.920739342328</v>
          </cell>
          <cell r="K11">
            <v>31116.114644420548</v>
          </cell>
          <cell r="L11">
            <v>35841.069250673361</v>
          </cell>
          <cell r="M11">
            <v>39935.148032122233</v>
          </cell>
          <cell r="N11">
            <v>43872.597769014988</v>
          </cell>
          <cell r="O11">
            <v>46989.247831681678</v>
          </cell>
          <cell r="P11">
            <v>49654.424648486754</v>
          </cell>
          <cell r="Q11">
            <v>52837.365528005357</v>
          </cell>
          <cell r="R11">
            <v>55417.471449514836</v>
          </cell>
          <cell r="S11">
            <v>57838.544364920577</v>
          </cell>
          <cell r="T11">
            <v>60131.866585849944</v>
          </cell>
          <cell r="U11">
            <v>62323.849505774902</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4">
          <cell r="F14">
            <v>1187.6907348193558</v>
          </cell>
          <cell r="G14">
            <v>7215.8963516656941</v>
          </cell>
          <cell r="H14">
            <v>13546.467058702649</v>
          </cell>
          <cell r="I14">
            <v>20221.158837933566</v>
          </cell>
          <cell r="J14">
            <v>25563.920739342328</v>
          </cell>
          <cell r="K14">
            <v>31116.114644420548</v>
          </cell>
          <cell r="L14">
            <v>35841.069250673361</v>
          </cell>
          <cell r="M14">
            <v>39935.148032122233</v>
          </cell>
          <cell r="N14">
            <v>43872.597769014988</v>
          </cell>
          <cell r="O14">
            <v>46989.247831681678</v>
          </cell>
          <cell r="P14">
            <v>49654.424648486754</v>
          </cell>
          <cell r="Q14">
            <v>52837.365528005357</v>
          </cell>
          <cell r="R14">
            <v>55417.471449514836</v>
          </cell>
          <cell r="S14">
            <v>57838.544364920577</v>
          </cell>
          <cell r="T14">
            <v>60131.866585849944</v>
          </cell>
          <cell r="U14">
            <v>62323.849505774902</v>
          </cell>
        </row>
        <row r="17">
          <cell r="F17">
            <v>453.32835691682817</v>
          </cell>
          <cell r="G17">
            <v>2729.591775393279</v>
          </cell>
          <cell r="H17">
            <v>4892.598490339753</v>
          </cell>
          <cell r="I17">
            <v>6673.4802801247979</v>
          </cell>
          <cell r="J17">
            <v>8174.1190745256354</v>
          </cell>
          <cell r="K17">
            <v>9766.0197764113655</v>
          </cell>
          <cell r="L17">
            <v>11016.723301137839</v>
          </cell>
          <cell r="M17">
            <v>11900.396636466874</v>
          </cell>
          <cell r="N17">
            <v>12465.870865748091</v>
          </cell>
          <cell r="O17">
            <v>12759.124258015047</v>
          </cell>
          <cell r="P17">
            <v>12817.530244028607</v>
          </cell>
          <cell r="Q17">
            <v>12671.242420716002</v>
          </cell>
          <cell r="R17">
            <v>13116.334594800013</v>
          </cell>
          <cell r="S17">
            <v>13540.933169206448</v>
          </cell>
          <cell r="T17">
            <v>13950.712935079022</v>
          </cell>
          <cell r="U17">
            <v>14350.249974970502</v>
          </cell>
        </row>
        <row r="18">
          <cell r="F18">
            <v>2636.0428175136099</v>
          </cell>
          <cell r="G18">
            <v>23507.385706643876</v>
          </cell>
          <cell r="H18">
            <v>41361.444235953852</v>
          </cell>
          <cell r="I18">
            <v>55240.09045649063</v>
          </cell>
          <cell r="J18">
            <v>65598.897554726456</v>
          </cell>
          <cell r="K18">
            <v>73392.178210269674</v>
          </cell>
          <cell r="L18">
            <v>80774.875126245839</v>
          </cell>
          <cell r="M18">
            <v>87816.539494706551</v>
          </cell>
          <cell r="N18">
            <v>94582.258979472535</v>
          </cell>
          <cell r="O18">
            <v>101133.09763767658</v>
          </cell>
          <cell r="P18">
            <v>108121.15704725815</v>
          </cell>
          <cell r="Q18">
            <v>114873.19698154583</v>
          </cell>
          <cell r="R18">
            <v>118998.01153161061</v>
          </cell>
          <cell r="S18">
            <v>122921.15061242903</v>
          </cell>
          <cell r="T18">
            <v>126697.284928988</v>
          </cell>
          <cell r="U18">
            <v>130370.4807643332</v>
          </cell>
        </row>
        <row r="22">
          <cell r="F22">
            <v>3846.6821946819564</v>
          </cell>
          <cell r="G22">
            <v>22673.96704543972</v>
          </cell>
          <cell r="H22">
            <v>37704.002516394932</v>
          </cell>
          <cell r="I22">
            <v>47954.858074884825</v>
          </cell>
          <cell r="J22">
            <v>55634.226919036577</v>
          </cell>
          <cell r="K22">
            <v>64061.092250964743</v>
          </cell>
          <cell r="L22">
            <v>71709.208027368441</v>
          </cell>
          <cell r="M22">
            <v>78327.105328229518</v>
          </cell>
          <cell r="N22">
            <v>83490.789374787593</v>
          </cell>
          <cell r="O22">
            <v>88585.533972386227</v>
          </cell>
          <cell r="P22">
            <v>93249.723239371917</v>
          </cell>
          <cell r="Q22">
            <v>96274.865473457379</v>
          </cell>
          <cell r="R22">
            <v>100103.82379871033</v>
          </cell>
          <cell r="S22">
            <v>103697.92088157144</v>
          </cell>
          <cell r="T22">
            <v>107116.34037024016</v>
          </cell>
          <cell r="U22">
            <v>110406.71004546976</v>
          </cell>
        </row>
        <row r="23">
          <cell r="F23">
            <v>16642.762018928537</v>
          </cell>
          <cell r="G23">
            <v>110326.86126428834</v>
          </cell>
          <cell r="H23">
            <v>197399.94823530613</v>
          </cell>
          <cell r="I23">
            <v>267272.02207174193</v>
          </cell>
          <cell r="J23">
            <v>321245.07403931883</v>
          </cell>
          <cell r="K23">
            <v>361915.81656063464</v>
          </cell>
          <cell r="L23">
            <v>399842.77281748166</v>
          </cell>
          <cell r="M23">
            <v>435442.48094323103</v>
          </cell>
          <cell r="N23">
            <v>469010.93331971078</v>
          </cell>
          <cell r="O23">
            <v>500769.01233853592</v>
          </cell>
          <cell r="P23">
            <v>531064.51871282724</v>
          </cell>
          <cell r="Q23">
            <v>562886.72029772494</v>
          </cell>
          <cell r="R23">
            <v>583554.38024206215</v>
          </cell>
          <cell r="S23">
            <v>603153.1432896211</v>
          </cell>
          <cell r="T23">
            <v>621967.27542687557</v>
          </cell>
          <cell r="U23">
            <v>640225.81063496845</v>
          </cell>
        </row>
        <row r="24">
          <cell r="F24">
            <v>20489.444213610492</v>
          </cell>
          <cell r="G24">
            <v>133000.82830972807</v>
          </cell>
          <cell r="H24">
            <v>235103.95075170108</v>
          </cell>
          <cell r="I24">
            <v>315226.88014662673</v>
          </cell>
          <cell r="J24">
            <v>376879.30095835542</v>
          </cell>
          <cell r="K24">
            <v>425976.90881159937</v>
          </cell>
          <cell r="L24">
            <v>471551.98084485007</v>
          </cell>
          <cell r="M24">
            <v>513769.58627146052</v>
          </cell>
          <cell r="N24">
            <v>552501.72269449837</v>
          </cell>
          <cell r="O24">
            <v>589354.54631092213</v>
          </cell>
          <cell r="P24">
            <v>624314.24195219914</v>
          </cell>
          <cell r="Q24">
            <v>659161.58577118232</v>
          </cell>
          <cell r="R24">
            <v>683658.20404077251</v>
          </cell>
          <cell r="S24">
            <v>706851.06417119259</v>
          </cell>
          <cell r="T24">
            <v>729083.61579711572</v>
          </cell>
          <cell r="U24">
            <v>750632.52068043826</v>
          </cell>
        </row>
        <row r="25">
          <cell r="F25">
            <v>24766.506122860286</v>
          </cell>
          <cell r="G25">
            <v>166453.70214343091</v>
          </cell>
          <cell r="H25">
            <v>294904.46053669736</v>
          </cell>
          <cell r="I25">
            <v>397361.60972117574</v>
          </cell>
          <cell r="J25">
            <v>476216.23832694988</v>
          </cell>
          <cell r="K25">
            <v>540251.22144270095</v>
          </cell>
          <cell r="L25">
            <v>599184.64852290705</v>
          </cell>
          <cell r="M25">
            <v>653421.67043475609</v>
          </cell>
          <cell r="N25">
            <v>703422.45030873397</v>
          </cell>
          <cell r="O25">
            <v>750236.01603829535</v>
          </cell>
          <cell r="P25">
            <v>794907.35389197269</v>
          </cell>
          <cell r="Q25">
            <v>839543.39070144959</v>
          </cell>
          <cell r="R25">
            <v>871190.02161669801</v>
          </cell>
          <cell r="S25">
            <v>901151.69231774868</v>
          </cell>
          <cell r="T25">
            <v>929863.4802470326</v>
          </cell>
          <cell r="U25">
            <v>957677.1009255168</v>
          </cell>
        </row>
        <row r="69">
          <cell r="F69">
            <v>1187.6907348193558</v>
          </cell>
          <cell r="G69">
            <v>6051.9594315427257</v>
          </cell>
          <cell r="H69">
            <v>6907.8424151702102</v>
          </cell>
          <cell r="I69">
            <v>7758.4091439271297</v>
          </cell>
          <cell r="J69">
            <v>6960.4546084434469</v>
          </cell>
          <cell r="K69">
            <v>7597.3075642256063</v>
          </cell>
          <cell r="L69">
            <v>7214.2437778064577</v>
          </cell>
          <cell r="M69">
            <v>6961.3643215027405</v>
          </cell>
          <cell r="N69">
            <v>7132.2615794625344</v>
          </cell>
          <cell r="O69">
            <v>6626.4578841878883</v>
          </cell>
          <cell r="P69">
            <v>6424.3166433396109</v>
          </cell>
          <cell r="Q69">
            <v>34739.798663430345</v>
          </cell>
          <cell r="R69">
            <v>6807.0951637499074</v>
          </cell>
          <cell r="S69">
            <v>6854.4706313669276</v>
          </cell>
          <cell r="T69">
            <v>6920.4057701230131</v>
          </cell>
          <cell r="U69">
            <v>7002.5322467929536</v>
          </cell>
        </row>
        <row r="71">
          <cell r="F71">
            <v>20489.444213610492</v>
          </cell>
          <cell r="G71">
            <v>115916.87014379691</v>
          </cell>
          <cell r="H71">
            <v>126435.89139937464</v>
          </cell>
          <cell r="I71">
            <v>125258.51941944615</v>
          </cell>
          <cell r="J71">
            <v>108936.45283372267</v>
          </cell>
          <cell r="K71">
            <v>86785.537949079531</v>
          </cell>
          <cell r="L71">
            <v>88172.762914410661</v>
          </cell>
          <cell r="M71">
            <v>89372.803511095452</v>
          </cell>
          <cell r="N71">
            <v>90109.095050183882</v>
          </cell>
          <cell r="O71">
            <v>92102.995885873621</v>
          </cell>
          <cell r="P71">
            <v>93895.150272369225</v>
          </cell>
          <cell r="Q71">
            <v>466625.1499014853</v>
          </cell>
          <cell r="R71">
            <v>90412.776846708395</v>
          </cell>
          <cell r="S71">
            <v>91558.680534497311</v>
          </cell>
          <cell r="T71">
            <v>92917.658043042451</v>
          </cell>
          <cell r="U71">
            <v>94457.266463034073</v>
          </cell>
        </row>
        <row r="72">
          <cell r="F72">
            <v>5487.7012864181406</v>
          </cell>
          <cell r="G72">
            <v>27241.50791180892</v>
          </cell>
          <cell r="H72">
            <v>26641.240483155198</v>
          </cell>
          <cell r="I72">
            <v>26179.63664321227</v>
          </cell>
          <cell r="J72">
            <v>24334.713000247481</v>
          </cell>
          <cell r="K72">
            <v>23996.908197395725</v>
          </cell>
          <cell r="L72">
            <v>23495.774281674243</v>
          </cell>
          <cell r="M72">
            <v>22735.528090543481</v>
          </cell>
          <cell r="N72">
            <v>21884.170051771463</v>
          </cell>
          <cell r="O72">
            <v>21610.121898107049</v>
          </cell>
          <cell r="P72">
            <v>21281.37771937899</v>
          </cell>
          <cell r="Q72">
            <v>20640.874610510451</v>
          </cell>
          <cell r="R72">
            <v>21975.756452504211</v>
          </cell>
          <cell r="S72">
            <v>22195.182127985499</v>
          </cell>
          <cell r="T72">
            <v>22472.490429742094</v>
          </cell>
          <cell r="U72">
            <v>22799.144292445962</v>
          </cell>
        </row>
        <row r="73">
          <cell r="F73">
            <v>19278.804836442148</v>
          </cell>
          <cell r="G73">
            <v>118411.20310177849</v>
          </cell>
          <cell r="H73">
            <v>131693.99489451421</v>
          </cell>
          <cell r="I73">
            <v>131502.99855122459</v>
          </cell>
          <cell r="J73">
            <v>112708.67594504761</v>
          </cell>
          <cell r="K73">
            <v>87148.42033626356</v>
          </cell>
          <cell r="L73">
            <v>88840.452649913612</v>
          </cell>
          <cell r="M73">
            <v>90703.137288582831</v>
          </cell>
          <cell r="N73">
            <v>92660.073905039491</v>
          </cell>
          <cell r="O73">
            <v>94668.236906947524</v>
          </cell>
          <cell r="P73">
            <v>97473.776781494147</v>
          </cell>
          <cell r="Q73">
            <v>102492.80909519392</v>
          </cell>
          <cell r="R73">
            <v>92568.466222329065</v>
          </cell>
          <cell r="S73">
            <v>93777.141305744648</v>
          </cell>
          <cell r="T73">
            <v>95197.695844018453</v>
          </cell>
          <cell r="U73">
            <v>96798.187079024443</v>
          </cell>
        </row>
        <row r="74">
          <cell r="F74">
            <v>24766.506122860286</v>
          </cell>
          <cell r="G74">
            <v>145652.71101358742</v>
          </cell>
          <cell r="H74">
            <v>158335.23537766939</v>
          </cell>
          <cell r="I74">
            <v>157682.63519443682</v>
          </cell>
          <cell r="J74">
            <v>137043.3889452951</v>
          </cell>
          <cell r="K74">
            <v>111145.3285336593</v>
          </cell>
          <cell r="L74">
            <v>112336.22693158785</v>
          </cell>
          <cell r="M74">
            <v>113438.66537912631</v>
          </cell>
          <cell r="N74">
            <v>114544.24395681097</v>
          </cell>
          <cell r="O74">
            <v>116278.35880505457</v>
          </cell>
          <cell r="P74">
            <v>118755.15450087313</v>
          </cell>
          <cell r="Q74">
            <v>1058701.8112132929</v>
          </cell>
          <cell r="R74">
            <v>114544.22267483328</v>
          </cell>
          <cell r="S74">
            <v>115972.32343373015</v>
          </cell>
          <cell r="T74">
            <v>117670.18627376056</v>
          </cell>
          <cell r="U74">
            <v>119597.33137147041</v>
          </cell>
        </row>
        <row r="78">
          <cell r="F78">
            <v>593.84536740967792</v>
          </cell>
          <cell r="G78">
            <v>4201.7935432425247</v>
          </cell>
          <cell r="H78">
            <v>10381.181705184172</v>
          </cell>
          <cell r="I78">
            <v>16883.812948318107</v>
          </cell>
          <cell r="J78">
            <v>22892.539788637947</v>
          </cell>
          <cell r="K78">
            <v>28340.01769188144</v>
          </cell>
          <cell r="L78">
            <v>33478.591947546956</v>
          </cell>
          <cell r="M78">
            <v>37888.108641397797</v>
          </cell>
          <cell r="N78">
            <v>41903.872900568611</v>
          </cell>
          <cell r="O78">
            <v>45430.922800348329</v>
          </cell>
          <cell r="P78">
            <v>48321.836240084216</v>
          </cell>
          <cell r="Q78">
            <v>51245.895088246056</v>
          </cell>
          <cell r="R78">
            <v>54127.4184887601</v>
          </cell>
          <cell r="S78">
            <v>56628.007907217703</v>
          </cell>
          <cell r="T78">
            <v>58985.205475385257</v>
          </cell>
          <cell r="U78">
            <v>61227.85804581242</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2">
          <cell r="F82">
            <v>226.66417845841409</v>
          </cell>
          <cell r="G82">
            <v>1591.4600661550535</v>
          </cell>
          <cell r="H82">
            <v>3811.095132866516</v>
          </cell>
          <cell r="I82">
            <v>5783.0393852322759</v>
          </cell>
          <cell r="J82">
            <v>7423.7996773252162</v>
          </cell>
          <cell r="K82">
            <v>8970.0694254685004</v>
          </cell>
          <cell r="L82">
            <v>10391.371538774602</v>
          </cell>
          <cell r="M82">
            <v>11458.559968802358</v>
          </cell>
          <cell r="N82">
            <v>12183.133751107482</v>
          </cell>
          <cell r="O82">
            <v>12612.49756188157</v>
          </cell>
          <cell r="P82">
            <v>12788.327251021827</v>
          </cell>
          <cell r="Q82">
            <v>12744.386332372305</v>
          </cell>
          <cell r="R82">
            <v>12893.788507758007</v>
          </cell>
          <cell r="S82">
            <v>13328.633882003231</v>
          </cell>
          <cell r="T82">
            <v>13745.823052142736</v>
          </cell>
          <cell r="U82">
            <v>14150.481455024761</v>
          </cell>
        </row>
        <row r="83">
          <cell r="F83">
            <v>1318.0214087568049</v>
          </cell>
          <cell r="G83">
            <v>13071.714262078744</v>
          </cell>
          <cell r="H83">
            <v>32434.414971298866</v>
          </cell>
          <cell r="I83">
            <v>48300.767346222245</v>
          </cell>
          <cell r="J83">
            <v>60419.494005608547</v>
          </cell>
          <cell r="K83">
            <v>69495.537882498058</v>
          </cell>
          <cell r="L83">
            <v>77083.526668257749</v>
          </cell>
          <cell r="M83">
            <v>84295.707310476195</v>
          </cell>
          <cell r="N83">
            <v>91199.399237089543</v>
          </cell>
          <cell r="O83">
            <v>97857.678308574556</v>
          </cell>
          <cell r="P83">
            <v>104627.12734246737</v>
          </cell>
          <cell r="Q83">
            <v>111497.177014402</v>
          </cell>
          <cell r="R83">
            <v>116935.60425657823</v>
          </cell>
          <cell r="S83">
            <v>120959.58107201982</v>
          </cell>
          <cell r="T83">
            <v>124809.21777070852</v>
          </cell>
          <cell r="U83">
            <v>128533.88284666059</v>
          </cell>
        </row>
        <row r="86">
          <cell r="F86">
            <v>1923.3410973409782</v>
          </cell>
          <cell r="G86">
            <v>13260.324620060837</v>
          </cell>
          <cell r="H86">
            <v>30188.984780917326</v>
          </cell>
          <cell r="I86">
            <v>42829.430295639875</v>
          </cell>
          <cell r="J86">
            <v>51794.542496960697</v>
          </cell>
          <cell r="K86">
            <v>59847.659585000656</v>
          </cell>
          <cell r="L86">
            <v>67885.150139166595</v>
          </cell>
          <cell r="M86">
            <v>75018.156677798979</v>
          </cell>
          <cell r="N86">
            <v>80908.947351508556</v>
          </cell>
          <cell r="O86">
            <v>86038.161673586903</v>
          </cell>
          <cell r="P86">
            <v>90917.628605879072</v>
          </cell>
          <cell r="Q86">
            <v>94762.294356414641</v>
          </cell>
          <cell r="R86">
            <v>98189.344636083857</v>
          </cell>
          <cell r="S86">
            <v>101900.87234014089</v>
          </cell>
          <cell r="T86">
            <v>105407.13062590579</v>
          </cell>
          <cell r="U86">
            <v>108761.52520785495</v>
          </cell>
        </row>
        <row r="87">
          <cell r="F87">
            <v>8321.3810094642686</v>
          </cell>
          <cell r="G87">
            <v>63484.811641608438</v>
          </cell>
          <cell r="H87">
            <v>153863.40474979725</v>
          </cell>
          <cell r="I87">
            <v>232335.98515352403</v>
          </cell>
          <cell r="J87">
            <v>294258.54805553041</v>
          </cell>
          <cell r="K87">
            <v>341580.44529997674</v>
          </cell>
          <cell r="L87">
            <v>380879.29468905815</v>
          </cell>
          <cell r="M87">
            <v>417642.62688035634</v>
          </cell>
          <cell r="N87">
            <v>452226.7071314709</v>
          </cell>
          <cell r="O87">
            <v>484889.97282912338</v>
          </cell>
          <cell r="P87">
            <v>515916.76552568155</v>
          </cell>
          <cell r="Q87">
            <v>546975.61950527609</v>
          </cell>
          <cell r="R87">
            <v>573220.5502698936</v>
          </cell>
          <cell r="S87">
            <v>593353.76176584163</v>
          </cell>
          <cell r="T87">
            <v>612560.20935824839</v>
          </cell>
          <cell r="U87">
            <v>631096.54303092207</v>
          </cell>
        </row>
        <row r="89">
          <cell r="F89">
            <v>593.84536740967792</v>
          </cell>
          <cell r="G89">
            <v>4201.7935432425247</v>
          </cell>
          <cell r="H89">
            <v>10381.181705184172</v>
          </cell>
          <cell r="I89">
            <v>16883.812948318107</v>
          </cell>
          <cell r="J89">
            <v>22892.539788637947</v>
          </cell>
          <cell r="K89">
            <v>28340.01769188144</v>
          </cell>
          <cell r="L89">
            <v>33478.591947546956</v>
          </cell>
          <cell r="M89">
            <v>37888.108641397797</v>
          </cell>
          <cell r="N89">
            <v>41903.872900568611</v>
          </cell>
          <cell r="O89">
            <v>45430.922800348329</v>
          </cell>
          <cell r="P89">
            <v>48321.836240084216</v>
          </cell>
          <cell r="Q89">
            <v>51245.895088246056</v>
          </cell>
          <cell r="R89">
            <v>54127.4184887601</v>
          </cell>
          <cell r="S89">
            <v>56628.007907217703</v>
          </cell>
          <cell r="T89">
            <v>58985.205475385257</v>
          </cell>
          <cell r="U89">
            <v>61227.85804581242</v>
          </cell>
        </row>
        <row r="90">
          <cell r="F90">
            <v>1544.6855872152191</v>
          </cell>
          <cell r="G90">
            <v>14663.174328233797</v>
          </cell>
          <cell r="H90">
            <v>36245.510104165383</v>
          </cell>
          <cell r="I90">
            <v>54083.806731454519</v>
          </cell>
          <cell r="J90">
            <v>67843.293682933756</v>
          </cell>
          <cell r="K90">
            <v>78465.607307966566</v>
          </cell>
          <cell r="L90">
            <v>87474.898207032355</v>
          </cell>
          <cell r="M90">
            <v>95754.267279278545</v>
          </cell>
          <cell r="N90">
            <v>103382.53298819702</v>
          </cell>
          <cell r="O90">
            <v>110470.17587045612</v>
          </cell>
          <cell r="P90">
            <v>117415.45459348919</v>
          </cell>
          <cell r="Q90">
            <v>124241.5633467743</v>
          </cell>
          <cell r="R90">
            <v>129829.39276433623</v>
          </cell>
          <cell r="S90">
            <v>134288.21495402305</v>
          </cell>
          <cell r="T90">
            <v>138555.04082285127</v>
          </cell>
          <cell r="U90">
            <v>142684.36430168536</v>
          </cell>
        </row>
        <row r="91">
          <cell r="F91">
            <v>10244.722106805246</v>
          </cell>
          <cell r="G91">
            <v>76745.136261669279</v>
          </cell>
          <cell r="H91">
            <v>184052.38953071457</v>
          </cell>
          <cell r="I91">
            <v>275165.41544916388</v>
          </cell>
          <cell r="J91">
            <v>346053.09055249114</v>
          </cell>
          <cell r="K91">
            <v>401428.10488497739</v>
          </cell>
          <cell r="L91">
            <v>448764.44482822472</v>
          </cell>
          <cell r="M91">
            <v>492660.78355815529</v>
          </cell>
          <cell r="N91">
            <v>533135.65448297944</v>
          </cell>
          <cell r="O91">
            <v>570928.13450271031</v>
          </cell>
          <cell r="P91">
            <v>606834.39413156058</v>
          </cell>
          <cell r="Q91">
            <v>641737.91386169079</v>
          </cell>
          <cell r="R91">
            <v>671409.89490597742</v>
          </cell>
          <cell r="S91">
            <v>695254.63410598249</v>
          </cell>
          <cell r="T91">
            <v>717967.33998415421</v>
          </cell>
          <cell r="U91">
            <v>739858.06823877699</v>
          </cell>
        </row>
        <row r="92">
          <cell r="F92">
            <v>12383.253061430143</v>
          </cell>
          <cell r="G92">
            <v>95610.104133145593</v>
          </cell>
          <cell r="H92">
            <v>230679.08134006412</v>
          </cell>
          <cell r="I92">
            <v>346133.03512893652</v>
          </cell>
          <cell r="J92">
            <v>436788.92402406281</v>
          </cell>
          <cell r="K92">
            <v>508233.72988482541</v>
          </cell>
          <cell r="L92">
            <v>569717.934982804</v>
          </cell>
          <cell r="M92">
            <v>626303.15947883157</v>
          </cell>
          <cell r="N92">
            <v>678422.06037174514</v>
          </cell>
          <cell r="O92">
            <v>726829.23317351472</v>
          </cell>
          <cell r="P92">
            <v>772571.68496513402</v>
          </cell>
          <cell r="Q92">
            <v>817225.3722967112</v>
          </cell>
          <cell r="R92">
            <v>855366.70615907374</v>
          </cell>
          <cell r="S92">
            <v>886170.85696722323</v>
          </cell>
          <cell r="T92">
            <v>915507.58628239075</v>
          </cell>
          <cell r="U92">
            <v>943770.29058627482</v>
          </cell>
        </row>
        <row r="95">
          <cell r="F95">
            <v>2</v>
          </cell>
          <cell r="G95">
            <v>12</v>
          </cell>
          <cell r="H95">
            <v>12</v>
          </cell>
          <cell r="I95">
            <v>12</v>
          </cell>
          <cell r="J95">
            <v>12</v>
          </cell>
          <cell r="K95">
            <v>12</v>
          </cell>
          <cell r="L95">
            <v>12</v>
          </cell>
          <cell r="M95">
            <v>12</v>
          </cell>
          <cell r="N95">
            <v>12</v>
          </cell>
          <cell r="O95">
            <v>12</v>
          </cell>
          <cell r="P95">
            <v>12</v>
          </cell>
          <cell r="Q95">
            <v>12</v>
          </cell>
          <cell r="R95">
            <v>12</v>
          </cell>
          <cell r="S95">
            <v>12</v>
          </cell>
          <cell r="T95">
            <v>12</v>
          </cell>
          <cell r="U95">
            <v>12</v>
          </cell>
        </row>
        <row r="100">
          <cell r="F100">
            <v>400</v>
          </cell>
          <cell r="G100">
            <v>404</v>
          </cell>
          <cell r="H100">
            <v>408.04</v>
          </cell>
          <cell r="I100">
            <v>412.12040000000002</v>
          </cell>
          <cell r="J100">
            <v>416.241604</v>
          </cell>
          <cell r="K100">
            <v>420.40402003999998</v>
          </cell>
          <cell r="L100">
            <v>424.60806024039999</v>
          </cell>
          <cell r="M100">
            <v>428.85414084280399</v>
          </cell>
          <cell r="N100">
            <v>433.14268225123203</v>
          </cell>
          <cell r="O100">
            <v>437.47410907374433</v>
          </cell>
          <cell r="P100">
            <v>439.66147961911298</v>
          </cell>
          <cell r="Q100">
            <v>441.85978701720848</v>
          </cell>
          <cell r="R100">
            <v>441.85978701720848</v>
          </cell>
          <cell r="S100">
            <v>441.85978701720848</v>
          </cell>
          <cell r="T100">
            <v>441.85978701720848</v>
          </cell>
          <cell r="U100">
            <v>441.85978701720848</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F102">
            <v>0.01</v>
          </cell>
          <cell r="G102">
            <v>0.01</v>
          </cell>
          <cell r="H102">
            <v>0.01</v>
          </cell>
          <cell r="I102">
            <v>0.01</v>
          </cell>
          <cell r="J102">
            <v>0.01</v>
          </cell>
          <cell r="K102">
            <v>0.01</v>
          </cell>
          <cell r="L102">
            <v>0.01</v>
          </cell>
          <cell r="M102">
            <v>0.01</v>
          </cell>
          <cell r="N102">
            <v>0.01</v>
          </cell>
          <cell r="O102">
            <v>0.01</v>
          </cell>
          <cell r="P102">
            <v>5.0000000000000001E-3</v>
          </cell>
          <cell r="Q102">
            <v>5.0000000000000001E-3</v>
          </cell>
          <cell r="R102">
            <v>0</v>
          </cell>
          <cell r="S102">
            <v>0</v>
          </cell>
          <cell r="T102">
            <v>0</v>
          </cell>
          <cell r="U102">
            <v>0</v>
          </cell>
        </row>
        <row r="103">
          <cell r="F103">
            <v>-0.02</v>
          </cell>
          <cell r="G103">
            <v>-0.02</v>
          </cell>
          <cell r="H103">
            <v>-0.02</v>
          </cell>
          <cell r="I103">
            <v>-0.02</v>
          </cell>
          <cell r="J103">
            <v>-0.02</v>
          </cell>
          <cell r="K103">
            <v>-0.02</v>
          </cell>
          <cell r="L103">
            <v>-0.02</v>
          </cell>
          <cell r="M103">
            <v>-0.02</v>
          </cell>
          <cell r="N103">
            <v>-0.02</v>
          </cell>
          <cell r="O103">
            <v>-0.02</v>
          </cell>
          <cell r="P103">
            <v>-0.01</v>
          </cell>
          <cell r="Q103">
            <v>-0.01</v>
          </cell>
          <cell r="R103">
            <v>0</v>
          </cell>
          <cell r="S103">
            <v>0</v>
          </cell>
          <cell r="T103">
            <v>0</v>
          </cell>
          <cell r="U103">
            <v>0</v>
          </cell>
        </row>
        <row r="105">
          <cell r="F105">
            <v>280</v>
          </cell>
          <cell r="G105">
            <v>282.8</v>
          </cell>
          <cell r="H105">
            <v>285.62799999999999</v>
          </cell>
          <cell r="I105">
            <v>288.48428000000001</v>
          </cell>
          <cell r="J105">
            <v>291.36912280000001</v>
          </cell>
          <cell r="K105">
            <v>294.28281402800002</v>
          </cell>
          <cell r="L105">
            <v>297.22564216828005</v>
          </cell>
          <cell r="M105">
            <v>300.19789858996285</v>
          </cell>
          <cell r="N105">
            <v>303.1998775758625</v>
          </cell>
          <cell r="O105">
            <v>306.23187635162111</v>
          </cell>
          <cell r="P105">
            <v>307.76303573337918</v>
          </cell>
          <cell r="Q105">
            <v>309.30185091204606</v>
          </cell>
          <cell r="R105">
            <v>309.30185091204606</v>
          </cell>
          <cell r="S105">
            <v>309.30185091204606</v>
          </cell>
          <cell r="T105">
            <v>309.30185091204606</v>
          </cell>
          <cell r="U105">
            <v>309.30185091204606</v>
          </cell>
        </row>
        <row r="106">
          <cell r="F106">
            <v>90</v>
          </cell>
          <cell r="G106">
            <v>88.2</v>
          </cell>
          <cell r="H106">
            <v>86.436000000000007</v>
          </cell>
          <cell r="I106">
            <v>84.707280000000011</v>
          </cell>
          <cell r="J106">
            <v>83.013134400000013</v>
          </cell>
          <cell r="K106">
            <v>81.35287171200001</v>
          </cell>
          <cell r="L106">
            <v>79.725814277760009</v>
          </cell>
          <cell r="M106">
            <v>78.131297992204807</v>
          </cell>
          <cell r="N106">
            <v>76.568672032360709</v>
          </cell>
          <cell r="O106">
            <v>75.037298591713494</v>
          </cell>
          <cell r="P106">
            <v>74.286925605796355</v>
          </cell>
          <cell r="Q106">
            <v>73.544056349738398</v>
          </cell>
          <cell r="R106">
            <v>73.544056349738398</v>
          </cell>
          <cell r="S106">
            <v>73.544056349738398</v>
          </cell>
          <cell r="T106">
            <v>73.544056349738398</v>
          </cell>
          <cell r="U106">
            <v>73.544056349738398</v>
          </cell>
        </row>
        <row r="107">
          <cell r="F107">
            <v>0.01</v>
          </cell>
          <cell r="G107">
            <v>0.01</v>
          </cell>
          <cell r="H107">
            <v>0.01</v>
          </cell>
          <cell r="I107">
            <v>0.01</v>
          </cell>
          <cell r="J107">
            <v>0.01</v>
          </cell>
          <cell r="K107">
            <v>0.01</v>
          </cell>
          <cell r="L107">
            <v>0.01</v>
          </cell>
          <cell r="M107">
            <v>0.01</v>
          </cell>
          <cell r="N107">
            <v>0.01</v>
          </cell>
          <cell r="O107">
            <v>0.01</v>
          </cell>
          <cell r="P107">
            <v>5.0000000000000001E-3</v>
          </cell>
          <cell r="Q107">
            <v>5.0000000000000001E-3</v>
          </cell>
          <cell r="R107">
            <v>0</v>
          </cell>
          <cell r="S107">
            <v>0</v>
          </cell>
          <cell r="T107">
            <v>0</v>
          </cell>
          <cell r="U107">
            <v>0</v>
          </cell>
        </row>
        <row r="108">
          <cell r="F108">
            <v>-0.02</v>
          </cell>
          <cell r="G108">
            <v>-0.02</v>
          </cell>
          <cell r="H108">
            <v>-0.02</v>
          </cell>
          <cell r="I108">
            <v>-0.02</v>
          </cell>
          <cell r="J108">
            <v>-0.02</v>
          </cell>
          <cell r="K108">
            <v>-0.02</v>
          </cell>
          <cell r="L108">
            <v>-0.02</v>
          </cell>
          <cell r="M108">
            <v>-0.02</v>
          </cell>
          <cell r="N108">
            <v>-0.02</v>
          </cell>
          <cell r="O108">
            <v>-0.02</v>
          </cell>
          <cell r="P108">
            <v>-0.01</v>
          </cell>
          <cell r="Q108">
            <v>-0.01</v>
          </cell>
          <cell r="R108">
            <v>0</v>
          </cell>
          <cell r="S108">
            <v>0</v>
          </cell>
          <cell r="T108">
            <v>0</v>
          </cell>
          <cell r="U108">
            <v>0</v>
          </cell>
        </row>
        <row r="110">
          <cell r="F110">
            <v>300</v>
          </cell>
          <cell r="G110">
            <v>303</v>
          </cell>
          <cell r="H110">
            <v>306.03000000000003</v>
          </cell>
          <cell r="I110">
            <v>309.09030000000001</v>
          </cell>
          <cell r="J110">
            <v>312.18120300000004</v>
          </cell>
          <cell r="K110">
            <v>315.30301503000004</v>
          </cell>
          <cell r="L110">
            <v>318.45604518030007</v>
          </cell>
          <cell r="M110">
            <v>321.64060563210307</v>
          </cell>
          <cell r="N110">
            <v>324.85701168842411</v>
          </cell>
          <cell r="O110">
            <v>328.10558180530836</v>
          </cell>
          <cell r="P110">
            <v>329.74610971433486</v>
          </cell>
          <cell r="Q110">
            <v>331.39484026290648</v>
          </cell>
          <cell r="R110">
            <v>331.39484026290648</v>
          </cell>
          <cell r="S110">
            <v>331.39484026290648</v>
          </cell>
          <cell r="T110">
            <v>331.39484026290648</v>
          </cell>
          <cell r="U110">
            <v>331.39484026290648</v>
          </cell>
        </row>
        <row r="111">
          <cell r="F111">
            <v>110</v>
          </cell>
          <cell r="G111">
            <v>107.8</v>
          </cell>
          <cell r="H111">
            <v>105.64399999999999</v>
          </cell>
          <cell r="I111">
            <v>103.53111999999999</v>
          </cell>
          <cell r="J111">
            <v>101.46049759999998</v>
          </cell>
          <cell r="K111">
            <v>99.43128764799998</v>
          </cell>
          <cell r="L111">
            <v>97.442661895039976</v>
          </cell>
          <cell r="M111">
            <v>95.493808657139169</v>
          </cell>
          <cell r="N111">
            <v>93.583932483996378</v>
          </cell>
          <cell r="O111">
            <v>91.712253834316442</v>
          </cell>
          <cell r="P111">
            <v>90.795131295973277</v>
          </cell>
          <cell r="Q111">
            <v>89.887179983013539</v>
          </cell>
          <cell r="R111">
            <v>89.887179983013539</v>
          </cell>
          <cell r="S111">
            <v>89.887179983013539</v>
          </cell>
          <cell r="T111">
            <v>89.887179983013539</v>
          </cell>
          <cell r="U111">
            <v>89.887179983013539</v>
          </cell>
        </row>
        <row r="112">
          <cell r="F112">
            <v>0.01</v>
          </cell>
          <cell r="G112">
            <v>0.01</v>
          </cell>
          <cell r="H112">
            <v>0.01</v>
          </cell>
          <cell r="I112">
            <v>0.01</v>
          </cell>
          <cell r="J112">
            <v>0.01</v>
          </cell>
          <cell r="K112">
            <v>0.01</v>
          </cell>
          <cell r="L112">
            <v>0.01</v>
          </cell>
          <cell r="M112">
            <v>0.01</v>
          </cell>
          <cell r="N112">
            <v>0.01</v>
          </cell>
          <cell r="O112">
            <v>0.01</v>
          </cell>
          <cell r="P112">
            <v>5.0000000000000001E-3</v>
          </cell>
          <cell r="Q112">
            <v>5.0000000000000001E-3</v>
          </cell>
          <cell r="R112">
            <v>0</v>
          </cell>
          <cell r="S112">
            <v>0</v>
          </cell>
          <cell r="T112">
            <v>0</v>
          </cell>
          <cell r="U112">
            <v>0</v>
          </cell>
        </row>
        <row r="113">
          <cell r="F113">
            <v>-0.02</v>
          </cell>
          <cell r="G113">
            <v>-0.02</v>
          </cell>
          <cell r="H113">
            <v>-0.02</v>
          </cell>
          <cell r="I113">
            <v>-0.02</v>
          </cell>
          <cell r="J113">
            <v>-0.02</v>
          </cell>
          <cell r="K113">
            <v>-0.02</v>
          </cell>
          <cell r="L113">
            <v>-0.02</v>
          </cell>
          <cell r="M113">
            <v>-0.02</v>
          </cell>
          <cell r="N113">
            <v>-0.02</v>
          </cell>
          <cell r="O113">
            <v>-0.02</v>
          </cell>
          <cell r="P113">
            <v>-0.01</v>
          </cell>
          <cell r="Q113">
            <v>-0.01</v>
          </cell>
          <cell r="R113">
            <v>0</v>
          </cell>
          <cell r="S113">
            <v>0</v>
          </cell>
          <cell r="T113">
            <v>0</v>
          </cell>
          <cell r="U113">
            <v>0</v>
          </cell>
        </row>
        <row r="114">
          <cell r="F114">
            <v>145.67054378683821</v>
          </cell>
        </row>
        <row r="115">
          <cell r="F115">
            <v>1911980.2839637024</v>
          </cell>
          <cell r="G115">
            <v>14162055.750937799</v>
          </cell>
          <cell r="H115">
            <v>33621474.499944642</v>
          </cell>
          <cell r="I115">
            <v>50010072.541013852</v>
          </cell>
          <cell r="J115">
            <v>62732406.351652667</v>
          </cell>
          <cell r="K115">
            <v>73041587.237330079</v>
          </cell>
          <cell r="L115">
            <v>82181737.771074623</v>
          </cell>
          <cell r="M115">
            <v>90285611.376034483</v>
          </cell>
          <cell r="N115">
            <v>97432289.939544857</v>
          </cell>
          <cell r="O115">
            <v>103780130.4602588</v>
          </cell>
          <cell r="P115">
            <v>109775916.8621318</v>
          </cell>
          <cell r="Q115">
            <v>115355148.59770513</v>
          </cell>
          <cell r="R115">
            <v>120569341.87795584</v>
          </cell>
          <cell r="S115">
            <v>125144388.57858215</v>
          </cell>
          <cell r="T115">
            <v>129486463.99091367</v>
          </cell>
          <cell r="U115">
            <v>133654298.36698908</v>
          </cell>
        </row>
        <row r="120">
          <cell r="F120">
            <v>154.40048543616595</v>
          </cell>
          <cell r="G120">
            <v>148.12300310034047</v>
          </cell>
          <cell r="H120">
            <v>145.7499930406793</v>
          </cell>
          <cell r="I120">
            <v>144.48222927460483</v>
          </cell>
          <cell r="J120">
            <v>143.62178823975106</v>
          </cell>
          <cell r="K120">
            <v>143.71652832621433</v>
          </cell>
          <cell r="L120">
            <v>144.24986949648186</v>
          </cell>
          <cell r="M120">
            <v>144.15640414645881</v>
          </cell>
          <cell r="N120">
            <v>143.61604026578425</v>
          </cell>
          <cell r="O120">
            <v>142.78475014981069</v>
          </cell>
          <cell r="P120">
            <v>142.09156120844108</v>
          </cell>
          <cell r="Q120">
            <v>141.15463433729877</v>
          </cell>
          <cell r="R120">
            <v>140.9563185120434</v>
          </cell>
          <cell r="S120">
            <v>141.21925540055406</v>
          </cell>
          <cell r="T120">
            <v>141.43680066783546</v>
          </cell>
          <cell r="U120">
            <v>141.61740383241175</v>
          </cell>
        </row>
        <row r="165">
          <cell r="F165">
            <v>438573.48878417944</v>
          </cell>
          <cell r="G165">
            <v>3218882.4653806919</v>
          </cell>
          <cell r="H165">
            <v>7458921.1644299794</v>
          </cell>
          <cell r="I165">
            <v>10798603.837720728</v>
          </cell>
          <cell r="J165">
            <v>13174540.253075304</v>
          </cell>
          <cell r="K165">
            <v>14907785.028326245</v>
          </cell>
          <cell r="L165">
            <v>16288302.301811416</v>
          </cell>
          <cell r="M165">
            <v>17359819.32308995</v>
          </cell>
          <cell r="N165">
            <v>18157335.677332588</v>
          </cell>
          <cell r="O165">
            <v>18725478.699436661</v>
          </cell>
          <cell r="P165">
            <v>19156793.36581609</v>
          </cell>
          <cell r="Q165">
            <v>19447658.496679902</v>
          </cell>
          <cell r="R165">
            <v>20328289.69565098</v>
          </cell>
          <cell r="S165">
            <v>21101544.046027169</v>
          </cell>
          <cell r="T165">
            <v>21835412.656128533</v>
          </cell>
          <cell r="U165">
            <v>22539788.520260252</v>
          </cell>
        </row>
        <row r="166">
          <cell r="F166">
            <v>905534.09215398866</v>
          </cell>
          <cell r="G166">
            <v>6295328.8664255459</v>
          </cell>
          <cell r="H166">
            <v>14195393.945921911</v>
          </cell>
          <cell r="I166">
            <v>20065510.908567283</v>
          </cell>
          <cell r="J166">
            <v>23850639.791893657</v>
          </cell>
          <cell r="K166">
            <v>26228720.44102557</v>
          </cell>
          <cell r="L166">
            <v>27769195.945548546</v>
          </cell>
          <cell r="M166">
            <v>28579094.685310706</v>
          </cell>
          <cell r="N166">
            <v>28752113.823368233</v>
          </cell>
          <cell r="O166">
            <v>28392816.133484922</v>
          </cell>
          <cell r="P166">
            <v>27659170.134945855</v>
          </cell>
          <cell r="Q166">
            <v>26569876.061993483</v>
          </cell>
          <cell r="R166">
            <v>27778774.565718535</v>
          </cell>
          <cell r="S166">
            <v>28841333.141487736</v>
          </cell>
          <cell r="T166">
            <v>29849232.681629274</v>
          </cell>
          <cell r="U166">
            <v>30816132.720698226</v>
          </cell>
        </row>
        <row r="167">
          <cell r="F167">
            <v>452316.55881500075</v>
          </cell>
          <cell r="G167">
            <v>3727625.8196766339</v>
          </cell>
          <cell r="H167">
            <v>9761924.5827120468</v>
          </cell>
          <cell r="I167">
            <v>15870896.949476212</v>
          </cell>
          <cell r="J167">
            <v>21606047.352188852</v>
          </cell>
          <cell r="K167">
            <v>27138400.240881812</v>
          </cell>
          <cell r="L167">
            <v>32769758.363584884</v>
          </cell>
          <cell r="M167">
            <v>38472080.241150349</v>
          </cell>
          <cell r="N167">
            <v>44189785.755018562</v>
          </cell>
          <cell r="O167">
            <v>49922008.945608646</v>
          </cell>
          <cell r="P167">
            <v>55830856.19485642</v>
          </cell>
          <cell r="Q167">
            <v>61845108.548305519</v>
          </cell>
          <cell r="R167">
            <v>64635164.206866339</v>
          </cell>
          <cell r="S167">
            <v>67081513.120828956</v>
          </cell>
          <cell r="T167">
            <v>69403448.235565916</v>
          </cell>
          <cell r="U167">
            <v>71632441.609983116</v>
          </cell>
        </row>
        <row r="168">
          <cell r="F168">
            <v>115556.14421053344</v>
          </cell>
          <cell r="G168">
            <v>920218.59945492819</v>
          </cell>
          <cell r="H168">
            <v>2205234.8068807083</v>
          </cell>
          <cell r="I168">
            <v>3275060.8452496268</v>
          </cell>
          <cell r="J168">
            <v>4101178.9544948535</v>
          </cell>
          <cell r="K168">
            <v>4766681.5270964485</v>
          </cell>
          <cell r="L168">
            <v>5354481.1601297734</v>
          </cell>
          <cell r="M168">
            <v>5874617.1264834767</v>
          </cell>
          <cell r="N168">
            <v>6333054.6838254668</v>
          </cell>
          <cell r="O168">
            <v>6739826.6817285791</v>
          </cell>
          <cell r="P168">
            <v>7129097.1665134272</v>
          </cell>
          <cell r="Q168">
            <v>7492505.4907262176</v>
          </cell>
          <cell r="R168">
            <v>7827113.4097199915</v>
          </cell>
          <cell r="S168">
            <v>8119998.2702382961</v>
          </cell>
          <cell r="T168">
            <v>8398370.4175899476</v>
          </cell>
          <cell r="U168">
            <v>8665935.5160474759</v>
          </cell>
        </row>
        <row r="169">
          <cell r="F169">
            <v>2428967.2028782936</v>
          </cell>
          <cell r="G169">
            <v>17963176.838648833</v>
          </cell>
          <cell r="H169">
            <v>42218479.323152751</v>
          </cell>
          <cell r="I169">
            <v>62034867.908471502</v>
          </cell>
          <cell r="J169">
            <v>76812602.163421899</v>
          </cell>
          <cell r="K169">
            <v>88124006.36023885</v>
          </cell>
          <cell r="L169">
            <v>97668849.492966801</v>
          </cell>
          <cell r="M169">
            <v>105884240.06520677</v>
          </cell>
          <cell r="N169">
            <v>112900305.52473074</v>
          </cell>
          <cell r="O169">
            <v>118916418.63890547</v>
          </cell>
          <cell r="P169">
            <v>124570672.27741189</v>
          </cell>
          <cell r="Q169">
            <v>129696661.25419888</v>
          </cell>
          <cell r="R169">
            <v>135600616.23815796</v>
          </cell>
          <cell r="S169">
            <v>140702077.23454359</v>
          </cell>
          <cell r="T169">
            <v>145546535.47434196</v>
          </cell>
          <cell r="U169">
            <v>150199396.28523999</v>
          </cell>
        </row>
        <row r="170">
          <cell r="F170">
            <v>0.10419765735154224</v>
          </cell>
          <cell r="G170">
            <v>0.11603420486626891</v>
          </cell>
          <cell r="H170">
            <v>0.12871743837664376</v>
          </cell>
          <cell r="I170">
            <v>0.14164760038077301</v>
          </cell>
          <cell r="J170">
            <v>0.1548321045811884</v>
          </cell>
          <cell r="K170">
            <v>0.16838829948187636</v>
          </cell>
          <cell r="L170">
            <v>0.18220545655197165</v>
          </cell>
          <cell r="M170">
            <v>0.1961161715650985</v>
          </cell>
          <cell r="N170">
            <v>0.21009480559813695</v>
          </cell>
          <cell r="O170">
            <v>0.22417055471918845</v>
          </cell>
          <cell r="P170">
            <v>0.23824053253709385</v>
          </cell>
          <cell r="Q170">
            <v>0.25237564491232017</v>
          </cell>
          <cell r="R170">
            <v>0.25231359946418563</v>
          </cell>
          <cell r="S170">
            <v>0.25233178449693316</v>
          </cell>
          <cell r="T170">
            <v>0.25234589438542454</v>
          </cell>
          <cell r="U170">
            <v>0.2523569111818168</v>
          </cell>
        </row>
        <row r="351">
          <cell r="F351">
            <v>0.14805492014357607</v>
          </cell>
          <cell r="G351">
            <v>0.15113162838652064</v>
          </cell>
          <cell r="H351">
            <v>0.15541161933850439</v>
          </cell>
          <cell r="I351">
            <v>0.16131658096354673</v>
          </cell>
          <cell r="J351">
            <v>0.16756678516173998</v>
          </cell>
          <cell r="K351">
            <v>0.17328913990831776</v>
          </cell>
          <cell r="L351">
            <v>0.17848515541404206</v>
          </cell>
          <cell r="M351">
            <v>0.18327507155287204</v>
          </cell>
          <cell r="N351">
            <v>0.18823101808003198</v>
          </cell>
          <cell r="O351">
            <v>0.19309670150280872</v>
          </cell>
          <cell r="P351">
            <v>0.19751167957796531</v>
          </cell>
          <cell r="Q351">
            <v>0.2025183638039034</v>
          </cell>
          <cell r="R351">
            <v>0.20338679970426143</v>
          </cell>
          <cell r="S351">
            <v>0.20376826304831458</v>
          </cell>
          <cell r="T351">
            <v>0.20409895762680125</v>
          </cell>
          <cell r="U351">
            <v>0.2043849090978693</v>
          </cell>
        </row>
        <row r="352">
          <cell r="F352">
            <v>0.20513143136408857</v>
          </cell>
          <cell r="G352">
            <v>0.20358208877251824</v>
          </cell>
          <cell r="H352">
            <v>0.19879916998335118</v>
          </cell>
          <cell r="I352">
            <v>0.19356898846260051</v>
          </cell>
          <cell r="J352">
            <v>0.18849054905847731</v>
          </cell>
          <cell r="K352">
            <v>0.18358404844871876</v>
          </cell>
          <cell r="L352">
            <v>0.17885260130083563</v>
          </cell>
          <cell r="M352">
            <v>0.17427184800644752</v>
          </cell>
          <cell r="N352">
            <v>0.16982761277379796</v>
          </cell>
          <cell r="O352">
            <v>0.16551209665051658</v>
          </cell>
          <cell r="P352">
            <v>0.16135530505774562</v>
          </cell>
          <cell r="Q352">
            <v>0.1589078875191966</v>
          </cell>
          <cell r="R352">
            <v>0.15891776001204058</v>
          </cell>
          <cell r="S352">
            <v>0.15890880735349999</v>
          </cell>
          <cell r="T352">
            <v>0.15890194985108574</v>
          </cell>
          <cell r="U352">
            <v>0.15889667260527093</v>
          </cell>
        </row>
        <row r="353">
          <cell r="F353">
            <v>0.17892114813324403</v>
          </cell>
          <cell r="G353">
            <v>0.18074771830135627</v>
          </cell>
          <cell r="H353">
            <v>0.18000574118748797</v>
          </cell>
          <cell r="I353">
            <v>0.17946808277267956</v>
          </cell>
          <cell r="J353">
            <v>0.17919773368908934</v>
          </cell>
          <cell r="K353">
            <v>0.17887305434976017</v>
          </cell>
          <cell r="L353">
            <v>0.17867857433477177</v>
          </cell>
          <cell r="M353">
            <v>0.17864127055337412</v>
          </cell>
          <cell r="N353">
            <v>0.17891824678129611</v>
          </cell>
          <cell r="O353">
            <v>0.17932479569302706</v>
          </cell>
          <cell r="P353">
            <v>0.17952334327625535</v>
          </cell>
          <cell r="Q353">
            <v>0.18083089843470576</v>
          </cell>
          <cell r="R353">
            <v>0.18121113462266578</v>
          </cell>
          <cell r="S353">
            <v>0.18146092820404927</v>
          </cell>
          <cell r="T353">
            <v>0.18167600611996298</v>
          </cell>
          <cell r="U353">
            <v>0.18186090991208698</v>
          </cell>
        </row>
        <row r="377">
          <cell r="F377">
            <v>684187.41522982309</v>
          </cell>
          <cell r="G377">
            <v>30717111.161263295</v>
          </cell>
          <cell r="H377">
            <v>72624701.246145144</v>
          </cell>
          <cell r="I377">
            <v>107702542.0591006</v>
          </cell>
          <cell r="J377">
            <v>134898060.56495029</v>
          </cell>
          <cell r="K377">
            <v>156782061.64434829</v>
          </cell>
          <cell r="L377">
            <v>176209388.8954761</v>
          </cell>
          <cell r="M377">
            <v>193544835.94683564</v>
          </cell>
          <cell r="N377">
            <v>209188973.95044339</v>
          </cell>
          <cell r="O377">
            <v>223324208.3013792</v>
          </cell>
          <cell r="P377">
            <v>236488075.27567387</v>
          </cell>
          <cell r="Q377">
            <v>250317301.91990405</v>
          </cell>
          <cell r="R377">
            <v>262182086.90894958</v>
          </cell>
          <cell r="S377">
            <v>272505802.93197286</v>
          </cell>
          <cell r="T377">
            <v>282295003.4935872</v>
          </cell>
          <cell r="U377">
            <v>291677907.77618629</v>
          </cell>
        </row>
        <row r="386">
          <cell r="F386">
            <v>400</v>
          </cell>
          <cell r="G386">
            <v>404</v>
          </cell>
          <cell r="H386">
            <v>408.04</v>
          </cell>
          <cell r="I386">
            <v>412.12040000000002</v>
          </cell>
          <cell r="J386">
            <v>416.241604</v>
          </cell>
          <cell r="K386">
            <v>420.40402003999998</v>
          </cell>
          <cell r="L386">
            <v>424.60806024039999</v>
          </cell>
          <cell r="M386">
            <v>428.85414084280399</v>
          </cell>
          <cell r="N386">
            <v>433.14268225123203</v>
          </cell>
          <cell r="O386">
            <v>437.47410907374433</v>
          </cell>
          <cell r="P386">
            <v>439.66147961911298</v>
          </cell>
          <cell r="Q386">
            <v>441.85978701720848</v>
          </cell>
          <cell r="R386">
            <v>441.85978701720848</v>
          </cell>
          <cell r="S386">
            <v>441.85978701720848</v>
          </cell>
          <cell r="T386">
            <v>441.85978701720848</v>
          </cell>
          <cell r="U386">
            <v>441.85978701720848</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row>
        <row r="390">
          <cell r="F390">
            <v>280</v>
          </cell>
          <cell r="G390">
            <v>282.8</v>
          </cell>
          <cell r="H390">
            <v>285.62799999999999</v>
          </cell>
          <cell r="I390">
            <v>288.48428000000001</v>
          </cell>
          <cell r="J390">
            <v>291.36912280000001</v>
          </cell>
          <cell r="K390">
            <v>294.28281402800002</v>
          </cell>
          <cell r="L390">
            <v>297.22564216828005</v>
          </cell>
          <cell r="M390">
            <v>300.19789858996285</v>
          </cell>
          <cell r="N390">
            <v>303.1998775758625</v>
          </cell>
          <cell r="O390">
            <v>306.23187635162111</v>
          </cell>
          <cell r="P390">
            <v>307.76303573337918</v>
          </cell>
          <cell r="Q390">
            <v>309.30185091204606</v>
          </cell>
          <cell r="R390">
            <v>309.30185091204606</v>
          </cell>
          <cell r="S390">
            <v>309.30185091204606</v>
          </cell>
          <cell r="T390">
            <v>309.30185091204606</v>
          </cell>
          <cell r="U390">
            <v>309.30185091204606</v>
          </cell>
        </row>
        <row r="391">
          <cell r="F391">
            <v>135</v>
          </cell>
          <cell r="G391">
            <v>130.12524166896108</v>
          </cell>
          <cell r="H391">
            <v>125.42650755115206</v>
          </cell>
          <cell r="I391">
            <v>120.89744153175877</v>
          </cell>
          <cell r="J391">
            <v>116.53191701095705</v>
          </cell>
          <cell r="K391">
            <v>112.32402861628223</v>
          </cell>
          <cell r="L391">
            <v>108.26808421425946</v>
          </cell>
          <cell r="M391">
            <v>104.35859721048847</v>
          </cell>
          <cell r="N391">
            <v>100.59027912776725</v>
          </cell>
          <cell r="O391">
            <v>96.958032452214553</v>
          </cell>
          <cell r="P391">
            <v>94.410586020751893</v>
          </cell>
          <cell r="Q391">
            <v>91.930070437173001</v>
          </cell>
          <cell r="R391">
            <v>91.930070437173001</v>
          </cell>
          <cell r="S391">
            <v>91.930070437173001</v>
          </cell>
          <cell r="T391">
            <v>91.930070437173001</v>
          </cell>
          <cell r="U391">
            <v>91.930070437173001</v>
          </cell>
        </row>
        <row r="394">
          <cell r="F394">
            <v>300</v>
          </cell>
          <cell r="G394">
            <v>303</v>
          </cell>
          <cell r="H394">
            <v>306.03000000000003</v>
          </cell>
          <cell r="I394">
            <v>309.09030000000001</v>
          </cell>
          <cell r="J394">
            <v>312.18120300000004</v>
          </cell>
          <cell r="K394">
            <v>315.30301503000004</v>
          </cell>
          <cell r="L394">
            <v>318.45604518030007</v>
          </cell>
          <cell r="M394">
            <v>321.64060563210307</v>
          </cell>
          <cell r="N394">
            <v>324.85701168842411</v>
          </cell>
          <cell r="O394">
            <v>328.10558180530836</v>
          </cell>
          <cell r="P394">
            <v>329.74610971433486</v>
          </cell>
          <cell r="Q394">
            <v>331.39484026290648</v>
          </cell>
          <cell r="R394">
            <v>331.39484026290648</v>
          </cell>
          <cell r="S394">
            <v>331.39484026290648</v>
          </cell>
          <cell r="T394">
            <v>331.39484026290648</v>
          </cell>
          <cell r="U394">
            <v>331.39484026290648</v>
          </cell>
        </row>
        <row r="395">
          <cell r="F395">
            <v>165</v>
          </cell>
          <cell r="G395">
            <v>159.04196203984134</v>
          </cell>
          <cell r="H395">
            <v>153.29906478474138</v>
          </cell>
          <cell r="I395">
            <v>147.76353964992734</v>
          </cell>
          <cell r="J395">
            <v>142.42789856894746</v>
          </cell>
          <cell r="K395">
            <v>137.2849238643449</v>
          </cell>
          <cell r="L395">
            <v>132.32765848409485</v>
          </cell>
          <cell r="M395">
            <v>127.54939659059696</v>
          </cell>
          <cell r="N395">
            <v>122.94367448949325</v>
          </cell>
          <cell r="O395">
            <v>118.50426188603996</v>
          </cell>
          <cell r="P395">
            <v>115.39071624758559</v>
          </cell>
          <cell r="Q395">
            <v>112.35897497876692</v>
          </cell>
          <cell r="R395">
            <v>112.35897497876692</v>
          </cell>
          <cell r="S395">
            <v>112.35897497876692</v>
          </cell>
          <cell r="T395">
            <v>112.35897497876692</v>
          </cell>
          <cell r="U395">
            <v>112.35897497876692</v>
          </cell>
        </row>
        <row r="401">
          <cell r="F401">
            <v>40</v>
          </cell>
          <cell r="G401">
            <v>41.2</v>
          </cell>
          <cell r="H401">
            <v>42.436000000000007</v>
          </cell>
          <cell r="I401">
            <v>43.709080000000007</v>
          </cell>
          <cell r="J401">
            <v>45.020352400000007</v>
          </cell>
          <cell r="K401">
            <v>46.370962972000008</v>
          </cell>
          <cell r="L401">
            <v>47.762091861160009</v>
          </cell>
          <cell r="M401">
            <v>49.194954616994814</v>
          </cell>
          <cell r="N401">
            <v>50.670803255504659</v>
          </cell>
          <cell r="O401">
            <v>52.190927353169798</v>
          </cell>
          <cell r="P401">
            <v>53.234745900233193</v>
          </cell>
          <cell r="Q401">
            <v>53.767093359235524</v>
          </cell>
          <cell r="R401">
            <v>53.767093359235524</v>
          </cell>
          <cell r="S401">
            <v>53.767093359235524</v>
          </cell>
          <cell r="T401">
            <v>53.767093359235524</v>
          </cell>
          <cell r="U401">
            <v>53.767093359235524</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6">
          <cell r="F406">
            <v>5</v>
          </cell>
          <cell r="G406">
            <v>5.0999999999999996</v>
          </cell>
          <cell r="H406">
            <v>5.202</v>
          </cell>
          <cell r="I406">
            <v>5.3060400000000003</v>
          </cell>
          <cell r="J406">
            <v>5.4121608000000005</v>
          </cell>
          <cell r="K406">
            <v>5.5204040160000005</v>
          </cell>
          <cell r="L406">
            <v>5.6308120963200006</v>
          </cell>
          <cell r="M406">
            <v>5.7434283382464004</v>
          </cell>
          <cell r="N406">
            <v>5.8582969050113283</v>
          </cell>
          <cell r="O406">
            <v>5.9754628431115551</v>
          </cell>
          <cell r="P406">
            <v>6.094972099973786</v>
          </cell>
          <cell r="Q406">
            <v>6.155921820973524</v>
          </cell>
          <cell r="R406">
            <v>6.155921820973524</v>
          </cell>
          <cell r="S406">
            <v>6.155921820973524</v>
          </cell>
          <cell r="T406">
            <v>6.155921820973524</v>
          </cell>
          <cell r="U406">
            <v>6.155921820973524</v>
          </cell>
        </row>
        <row r="407">
          <cell r="F407">
            <v>10</v>
          </cell>
          <cell r="G407">
            <v>10.199999999999999</v>
          </cell>
          <cell r="H407">
            <v>10.404</v>
          </cell>
          <cell r="I407">
            <v>10.612080000000001</v>
          </cell>
          <cell r="J407">
            <v>10.824321600000001</v>
          </cell>
          <cell r="K407">
            <v>11.040808032000001</v>
          </cell>
          <cell r="L407">
            <v>11.261624192640001</v>
          </cell>
          <cell r="M407">
            <v>11.486856676492801</v>
          </cell>
          <cell r="N407">
            <v>11.716593810022657</v>
          </cell>
          <cell r="O407">
            <v>11.95092568622311</v>
          </cell>
          <cell r="P407">
            <v>12.189944199947572</v>
          </cell>
          <cell r="Q407">
            <v>12.311843641947048</v>
          </cell>
          <cell r="R407">
            <v>12.311843641947048</v>
          </cell>
          <cell r="S407">
            <v>12.311843641947048</v>
          </cell>
          <cell r="T407">
            <v>12.311843641947048</v>
          </cell>
          <cell r="U407">
            <v>12.311843641947048</v>
          </cell>
        </row>
        <row r="411">
          <cell r="F411">
            <v>10</v>
          </cell>
          <cell r="G411">
            <v>10.3</v>
          </cell>
          <cell r="H411">
            <v>10.609000000000002</v>
          </cell>
          <cell r="I411">
            <v>10.927270000000002</v>
          </cell>
          <cell r="J411">
            <v>11.255088100000002</v>
          </cell>
          <cell r="K411">
            <v>11.592740743000002</v>
          </cell>
          <cell r="L411">
            <v>11.940522965290002</v>
          </cell>
          <cell r="M411">
            <v>12.298738654248703</v>
          </cell>
          <cell r="N411">
            <v>12.667700813876165</v>
          </cell>
          <cell r="O411">
            <v>13.047731838292449</v>
          </cell>
          <cell r="P411">
            <v>13.308686475058298</v>
          </cell>
          <cell r="Q411">
            <v>13.441773339808881</v>
          </cell>
          <cell r="R411">
            <v>13.441773339808881</v>
          </cell>
          <cell r="S411">
            <v>13.441773339808881</v>
          </cell>
          <cell r="T411">
            <v>13.441773339808881</v>
          </cell>
          <cell r="U411">
            <v>13.441773339808881</v>
          </cell>
        </row>
        <row r="412">
          <cell r="F412">
            <v>15</v>
          </cell>
          <cell r="G412">
            <v>15.450000000000001</v>
          </cell>
          <cell r="H412">
            <v>15.913500000000001</v>
          </cell>
          <cell r="I412">
            <v>16.390905</v>
          </cell>
          <cell r="J412">
            <v>16.882632149999999</v>
          </cell>
          <cell r="K412">
            <v>17.3891111145</v>
          </cell>
          <cell r="L412">
            <v>17.910784447935001</v>
          </cell>
          <cell r="M412">
            <v>18.448107981373052</v>
          </cell>
          <cell r="N412">
            <v>19.001551220814246</v>
          </cell>
          <cell r="O412">
            <v>19.571597757438674</v>
          </cell>
          <cell r="P412">
            <v>19.963029712587449</v>
          </cell>
          <cell r="Q412">
            <v>20.162660009713324</v>
          </cell>
          <cell r="R412">
            <v>20.162660009713324</v>
          </cell>
          <cell r="S412">
            <v>20.162660009713324</v>
          </cell>
          <cell r="T412">
            <v>20.162660009713324</v>
          </cell>
          <cell r="U412">
            <v>20.162660009713324</v>
          </cell>
        </row>
        <row r="417">
          <cell r="F417">
            <v>182121.47579162105</v>
          </cell>
          <cell r="G417">
            <v>1431983.5092416629</v>
          </cell>
          <cell r="H417">
            <v>3566589.028110411</v>
          </cell>
          <cell r="I417">
            <v>5557438.3858216479</v>
          </cell>
          <cell r="J417">
            <v>7275620.0029592589</v>
          </cell>
          <cell r="K417">
            <v>8764537.930643376</v>
          </cell>
          <cell r="L417">
            <v>10158036.295416292</v>
          </cell>
          <cell r="M417">
            <v>11525352.893113516</v>
          </cell>
          <cell r="N417">
            <v>12881160.907908283</v>
          </cell>
          <cell r="O417">
            <v>14228611.709495988</v>
          </cell>
          <cell r="P417">
            <v>15434999.94916199</v>
          </cell>
          <cell r="Q417">
            <v>16508788.812911872</v>
          </cell>
          <cell r="R417">
            <v>17306829.973648358</v>
          </cell>
          <cell r="S417">
            <v>17949327.458301093</v>
          </cell>
          <cell r="T417">
            <v>18560414.830991566</v>
          </cell>
          <cell r="U417">
            <v>19148175.085975699</v>
          </cell>
        </row>
        <row r="420">
          <cell r="F420">
            <v>14.707078575246998</v>
          </cell>
          <cell r="G420">
            <v>14.977324020560612</v>
          </cell>
          <cell r="H420">
            <v>15.461259024404521</v>
          </cell>
          <cell r="I420">
            <v>16.055787289275845</v>
          </cell>
          <cell r="J420">
            <v>16.657061575486384</v>
          </cell>
          <cell r="K420">
            <v>17.245092986310791</v>
          </cell>
          <cell r="L420">
            <v>17.829939469472549</v>
          </cell>
          <cell r="M420">
            <v>18.402195037151273</v>
          </cell>
          <cell r="N420">
            <v>18.986942878670511</v>
          </cell>
          <cell r="O420">
            <v>19.576278801239706</v>
          </cell>
          <cell r="P420">
            <v>19.97872851094532</v>
          </cell>
          <cell r="Q420">
            <v>20.201023331563917</v>
          </cell>
          <cell r="R420">
            <v>20.233228449307664</v>
          </cell>
          <cell r="S420">
            <v>20.254928625987286</v>
          </cell>
          <cell r="T420">
            <v>20.273359947086835</v>
          </cell>
          <cell r="U420">
            <v>20.289020831627109</v>
          </cell>
        </row>
        <row r="421">
          <cell r="F421">
            <v>1</v>
          </cell>
          <cell r="G421">
            <v>1</v>
          </cell>
          <cell r="H421">
            <v>1</v>
          </cell>
          <cell r="I421">
            <v>1</v>
          </cell>
          <cell r="J421">
            <v>1</v>
          </cell>
          <cell r="K421">
            <v>1</v>
          </cell>
          <cell r="L421">
            <v>1</v>
          </cell>
          <cell r="M421">
            <v>1</v>
          </cell>
          <cell r="N421">
            <v>1</v>
          </cell>
          <cell r="O421">
            <v>1</v>
          </cell>
          <cell r="P421">
            <v>1</v>
          </cell>
          <cell r="Q421">
            <v>1</v>
          </cell>
          <cell r="R421">
            <v>1</v>
          </cell>
          <cell r="S421">
            <v>1</v>
          </cell>
          <cell r="T421">
            <v>1</v>
          </cell>
          <cell r="U421">
            <v>1</v>
          </cell>
        </row>
        <row r="423">
          <cell r="F423">
            <v>182121.47579162105</v>
          </cell>
          <cell r="G423">
            <v>1431983.5092416629</v>
          </cell>
          <cell r="H423">
            <v>3566589.028110411</v>
          </cell>
          <cell r="I423">
            <v>5557438.3858216479</v>
          </cell>
          <cell r="J423">
            <v>7275620.0029592589</v>
          </cell>
          <cell r="K423">
            <v>8764537.930643376</v>
          </cell>
          <cell r="L423">
            <v>10158036.295416292</v>
          </cell>
          <cell r="M423">
            <v>11525352.893113516</v>
          </cell>
          <cell r="N423">
            <v>12881160.907908283</v>
          </cell>
          <cell r="O423">
            <v>14228611.709495988</v>
          </cell>
          <cell r="P423">
            <v>15434999.94916199</v>
          </cell>
          <cell r="Q423">
            <v>16508788.812911872</v>
          </cell>
          <cell r="R423">
            <v>17306829.973648358</v>
          </cell>
          <cell r="S423">
            <v>17949327.458301093</v>
          </cell>
          <cell r="T423">
            <v>18560414.830991566</v>
          </cell>
          <cell r="U423">
            <v>19148175.085975699</v>
          </cell>
        </row>
        <row r="426">
          <cell r="F426">
            <v>0.01</v>
          </cell>
          <cell r="G426">
            <v>0.01</v>
          </cell>
          <cell r="H426">
            <v>0.01</v>
          </cell>
          <cell r="I426">
            <v>0.01</v>
          </cell>
          <cell r="J426">
            <v>0.01</v>
          </cell>
          <cell r="K426">
            <v>0.01</v>
          </cell>
          <cell r="L426">
            <v>0.01</v>
          </cell>
          <cell r="M426">
            <v>0.01</v>
          </cell>
          <cell r="N426">
            <v>0.01</v>
          </cell>
          <cell r="O426">
            <v>0.01</v>
          </cell>
          <cell r="P426">
            <v>0.01</v>
          </cell>
          <cell r="Q426">
            <v>0.01</v>
          </cell>
          <cell r="R426">
            <v>0.01</v>
          </cell>
          <cell r="S426">
            <v>0.01</v>
          </cell>
          <cell r="T426">
            <v>0.01</v>
          </cell>
          <cell r="U426">
            <v>0.01</v>
          </cell>
        </row>
        <row r="428">
          <cell r="F428">
            <v>0.04</v>
          </cell>
          <cell r="G428">
            <v>0.04</v>
          </cell>
          <cell r="H428">
            <v>0.04</v>
          </cell>
          <cell r="I428">
            <v>0.04</v>
          </cell>
          <cell r="J428">
            <v>0.04</v>
          </cell>
          <cell r="K428">
            <v>0.04</v>
          </cell>
          <cell r="L428">
            <v>0.04</v>
          </cell>
          <cell r="M428">
            <v>0.04</v>
          </cell>
          <cell r="N428">
            <v>0.04</v>
          </cell>
          <cell r="O428">
            <v>0.04</v>
          </cell>
          <cell r="P428">
            <v>0.04</v>
          </cell>
          <cell r="Q428">
            <v>0.04</v>
          </cell>
          <cell r="R428">
            <v>0.04</v>
          </cell>
          <cell r="S428">
            <v>0.04</v>
          </cell>
          <cell r="T428">
            <v>0.04</v>
          </cell>
          <cell r="U428">
            <v>0.04</v>
          </cell>
        </row>
        <row r="517">
          <cell r="F517">
            <v>16024.55574906666</v>
          </cell>
          <cell r="G517">
            <v>767149.37872434931</v>
          </cell>
          <cell r="H517">
            <v>1898724.2265891046</v>
          </cell>
          <cell r="I517">
            <v>2915996.6077632378</v>
          </cell>
          <cell r="J517">
            <v>3757155.6473733</v>
          </cell>
          <cell r="K517">
            <v>4439190.77766841</v>
          </cell>
          <cell r="L517">
            <v>5040732.4565352909</v>
          </cell>
          <cell r="M517">
            <v>5629568.1547410544</v>
          </cell>
          <cell r="N517">
            <v>6209382.7818653136</v>
          </cell>
          <cell r="O517">
            <v>6782767.7915715948</v>
          </cell>
          <cell r="P517">
            <v>7291048.2548961574</v>
          </cell>
          <cell r="Q517">
            <v>7733036.7892943341</v>
          </cell>
          <cell r="R517">
            <v>8104800.3546860637</v>
          </cell>
          <cell r="S517">
            <v>8389352.0371140856</v>
          </cell>
          <cell r="T517">
            <v>9899715.6617167071</v>
          </cell>
          <cell r="U517">
            <v>10206369.287748432</v>
          </cell>
        </row>
        <row r="522">
          <cell r="F522">
            <v>0.21</v>
          </cell>
          <cell r="G522">
            <v>0.29399999999999998</v>
          </cell>
          <cell r="H522">
            <v>0.41159999999999997</v>
          </cell>
          <cell r="I522">
            <v>0.57623999999999986</v>
          </cell>
          <cell r="J522">
            <v>0.80673599999999979</v>
          </cell>
          <cell r="K522">
            <v>1.1294303999999997</v>
          </cell>
          <cell r="L522">
            <v>1.5812025599999995</v>
          </cell>
          <cell r="M522">
            <v>2.2136835839999991</v>
          </cell>
          <cell r="N522">
            <v>3.0991570175999987</v>
          </cell>
          <cell r="O522">
            <v>4.0289041228799984</v>
          </cell>
          <cell r="P522">
            <v>4.8346849474559983</v>
          </cell>
          <cell r="Q522">
            <v>5.3181534422015986</v>
          </cell>
          <cell r="R522">
            <v>5.3181534422015986</v>
          </cell>
          <cell r="S522">
            <v>5.3181534422015986</v>
          </cell>
          <cell r="T522">
            <v>5.3181534422015986</v>
          </cell>
          <cell r="U522">
            <v>5.3181534422015986</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row>
        <row r="526">
          <cell r="F526">
            <v>1.0999999999999999E-2</v>
          </cell>
          <cell r="G526">
            <v>1.7600000000000001E-2</v>
          </cell>
          <cell r="H526">
            <v>2.8160000000000004E-2</v>
          </cell>
          <cell r="I526">
            <v>4.5056000000000013E-2</v>
          </cell>
          <cell r="J526">
            <v>7.2089600000000018E-2</v>
          </cell>
          <cell r="K526">
            <v>0.11534336000000003</v>
          </cell>
          <cell r="L526">
            <v>0.18454937600000007</v>
          </cell>
          <cell r="M526">
            <v>0.29527900160000015</v>
          </cell>
          <cell r="N526">
            <v>0.44291850240000019</v>
          </cell>
          <cell r="O526">
            <v>0.57579405312000032</v>
          </cell>
          <cell r="P526">
            <v>0.69095286374400033</v>
          </cell>
          <cell r="Q526">
            <v>0.76004815011840043</v>
          </cell>
          <cell r="R526">
            <v>0.76004815011840043</v>
          </cell>
          <cell r="S526">
            <v>0.76004815011840043</v>
          </cell>
          <cell r="T526">
            <v>0.76004815011840043</v>
          </cell>
          <cell r="U526">
            <v>0.76004815011840043</v>
          </cell>
        </row>
        <row r="527">
          <cell r="F527">
            <v>5.0000000000000002E-5</v>
          </cell>
          <cell r="G527">
            <v>8.0000000000000007E-5</v>
          </cell>
          <cell r="H527">
            <v>1.2800000000000002E-4</v>
          </cell>
          <cell r="I527">
            <v>2.0480000000000004E-4</v>
          </cell>
          <cell r="J527">
            <v>3.2768000000000012E-4</v>
          </cell>
          <cell r="K527">
            <v>5.2428800000000025E-4</v>
          </cell>
          <cell r="L527">
            <v>8.3886080000000046E-4</v>
          </cell>
          <cell r="M527">
            <v>1.3421772800000008E-3</v>
          </cell>
          <cell r="N527">
            <v>2.0132659200000013E-3</v>
          </cell>
          <cell r="O527">
            <v>2.6172456960000018E-3</v>
          </cell>
          <cell r="P527">
            <v>3.1406948352000019E-3</v>
          </cell>
          <cell r="Q527">
            <v>3.4547643187200026E-3</v>
          </cell>
          <cell r="R527">
            <v>3.4547643187200026E-3</v>
          </cell>
          <cell r="S527">
            <v>3.4547643187200026E-3</v>
          </cell>
          <cell r="T527">
            <v>3.4547643187200026E-3</v>
          </cell>
          <cell r="U527">
            <v>3.4547643187200026E-3</v>
          </cell>
        </row>
        <row r="528">
          <cell r="F528">
            <v>0.21</v>
          </cell>
          <cell r="G528">
            <v>0.29399999999999998</v>
          </cell>
          <cell r="H528">
            <v>0.41159999999999997</v>
          </cell>
          <cell r="I528">
            <v>0.57623999999999986</v>
          </cell>
          <cell r="J528">
            <v>0.8067359999999999</v>
          </cell>
          <cell r="K528">
            <v>1.1294303999999997</v>
          </cell>
          <cell r="L528">
            <v>1.5812025599999995</v>
          </cell>
          <cell r="M528">
            <v>2.2136835839999991</v>
          </cell>
          <cell r="N528">
            <v>3.0991570175999987</v>
          </cell>
          <cell r="O528">
            <v>4.0289041228799984</v>
          </cell>
          <cell r="P528">
            <v>4.8346849474559983</v>
          </cell>
          <cell r="Q528">
            <v>5.3181534422015986</v>
          </cell>
          <cell r="R528">
            <v>5.3181534422015986</v>
          </cell>
          <cell r="S528">
            <v>5.3181534422015986</v>
          </cell>
          <cell r="T528">
            <v>5.3181534422015986</v>
          </cell>
          <cell r="U528">
            <v>5.3181534422015986</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row>
        <row r="530">
          <cell r="F530">
            <v>2.1057497603467279E-3</v>
          </cell>
          <cell r="G530">
            <v>3.1071740811215373E-3</v>
          </cell>
          <cell r="H530">
            <v>4.7259170579442636E-3</v>
          </cell>
          <cell r="I530">
            <v>7.1858784212839961E-3</v>
          </cell>
          <cell r="J530">
            <v>1.1068447577510479E-2</v>
          </cell>
          <cell r="K530">
            <v>1.7642304031514885E-2</v>
          </cell>
          <cell r="L530">
            <v>2.8628976639656835E-2</v>
          </cell>
          <cell r="M530">
            <v>4.6100354663139567E-2</v>
          </cell>
          <cell r="N530">
            <v>6.8925276522554146E-2</v>
          </cell>
          <cell r="O530">
            <v>8.8994279589505593E-2</v>
          </cell>
          <cell r="P530">
            <v>0.10619064046813848</v>
          </cell>
          <cell r="Q530">
            <v>0.11517720362704791</v>
          </cell>
          <cell r="R530">
            <v>0.11410164228597081</v>
          </cell>
          <cell r="S530">
            <v>0.11434582816456801</v>
          </cell>
          <cell r="T530">
            <v>0.11453271091367703</v>
          </cell>
          <cell r="U530">
            <v>0.11467643525032778</v>
          </cell>
        </row>
        <row r="531">
          <cell r="F531">
            <v>1.1812756111144384E-2</v>
          </cell>
          <cell r="G531">
            <v>1.5414561183881991E-2</v>
          </cell>
          <cell r="H531">
            <v>2.2293788787510791E-2</v>
          </cell>
          <cell r="I531">
            <v>3.3820619260273459E-2</v>
          </cell>
          <cell r="J531">
            <v>5.1050988805553879E-2</v>
          </cell>
          <cell r="K531">
            <v>7.6913813256319796E-2</v>
          </cell>
          <cell r="L531">
            <v>0.11546784480698857</v>
          </cell>
          <cell r="M531">
            <v>0.17017975937980948</v>
          </cell>
          <cell r="N531">
            <v>0.24558930775687224</v>
          </cell>
          <cell r="O531">
            <v>0.3217346792491898</v>
          </cell>
          <cell r="P531">
            <v>0.38580366466284038</v>
          </cell>
          <cell r="Q531">
            <v>0.42393092956555639</v>
          </cell>
          <cell r="R531">
            <v>0.42609431251527891</v>
          </cell>
          <cell r="S531">
            <v>0.42955136597656218</v>
          </cell>
          <cell r="T531">
            <v>0.4324629585446515</v>
          </cell>
          <cell r="U531">
            <v>0.43491878688701135</v>
          </cell>
        </row>
        <row r="620">
          <cell r="F620">
            <v>778.13546304369083</v>
          </cell>
          <cell r="G620">
            <v>44686.777302821356</v>
          </cell>
          <cell r="H620">
            <v>148135.71541739599</v>
          </cell>
          <cell r="I620">
            <v>320343.48427503108</v>
          </cell>
          <cell r="J620">
            <v>579683.14084211306</v>
          </cell>
          <cell r="K620">
            <v>965397.85055704322</v>
          </cell>
          <cell r="L620">
            <v>1543416.2065147161</v>
          </cell>
          <cell r="M620">
            <v>2375626.8110765391</v>
          </cell>
          <cell r="N620">
            <v>3565056.029246151</v>
          </cell>
          <cell r="O620">
            <v>4853543.6434490904</v>
          </cell>
          <cell r="P620">
            <v>6062613.5921128737</v>
          </cell>
          <cell r="Q620">
            <v>6976328.0257727755</v>
          </cell>
          <cell r="R620">
            <v>7339188.2434355998</v>
          </cell>
          <cell r="S620">
            <v>7665182.7883143434</v>
          </cell>
          <cell r="T620">
            <v>7972615.3281196337</v>
          </cell>
          <cell r="U620">
            <v>8265410.3105038684</v>
          </cell>
        </row>
        <row r="621">
          <cell r="F621">
            <v>2.6597402597402597</v>
          </cell>
          <cell r="G621">
            <v>2.526753246753247</v>
          </cell>
          <cell r="H621">
            <v>2.4004155844155832</v>
          </cell>
          <cell r="I621">
            <v>2.280394805194804</v>
          </cell>
          <cell r="J621">
            <v>2.1663750649350644</v>
          </cell>
          <cell r="K621">
            <v>2.0580563116883117</v>
          </cell>
          <cell r="L621">
            <v>1.9551534961038961</v>
          </cell>
          <cell r="M621">
            <v>1.857395821298701</v>
          </cell>
          <cell r="N621">
            <v>1.7830999884467524</v>
          </cell>
          <cell r="O621">
            <v>1.7296069887933501</v>
          </cell>
          <cell r="P621">
            <v>1.6950148490174826</v>
          </cell>
          <cell r="Q621">
            <v>1.6780647005273079</v>
          </cell>
          <cell r="R621">
            <v>1.6780647005273079</v>
          </cell>
          <cell r="S621">
            <v>1.6780647005273082</v>
          </cell>
          <cell r="T621">
            <v>1.6780647005273082</v>
          </cell>
          <cell r="U621">
            <v>1.6780647005273084</v>
          </cell>
        </row>
        <row r="627">
          <cell r="F627">
            <v>0.15</v>
          </cell>
          <cell r="G627">
            <v>0.14249999999999999</v>
          </cell>
          <cell r="H627">
            <v>0.135375</v>
          </cell>
          <cell r="I627">
            <v>0.10830000000000001</v>
          </cell>
          <cell r="J627">
            <v>9.2054999999999998E-2</v>
          </cell>
          <cell r="K627">
            <v>8.2849500000000006E-2</v>
          </cell>
          <cell r="L627">
            <v>7.4564550000000007E-2</v>
          </cell>
          <cell r="M627">
            <v>7.3818904500000004E-2</v>
          </cell>
          <cell r="N627">
            <v>7.3080715455E-2</v>
          </cell>
          <cell r="O627">
            <v>7.2349908300450003E-2</v>
          </cell>
          <cell r="P627">
            <v>7.1626409217445508E-2</v>
          </cell>
          <cell r="Q627">
            <v>7.0910145125271051E-2</v>
          </cell>
          <cell r="R627">
            <v>7.0201043674018346E-2</v>
          </cell>
          <cell r="S627">
            <v>6.9499033237278157E-2</v>
          </cell>
          <cell r="T627">
            <v>6.8804042904905369E-2</v>
          </cell>
          <cell r="U627">
            <v>6.8116002475856308E-2</v>
          </cell>
        </row>
        <row r="634">
          <cell r="F634">
            <v>556304.16464346659</v>
          </cell>
          <cell r="G634">
            <v>22631934.787517138</v>
          </cell>
          <cell r="H634">
            <v>48670722.477116488</v>
          </cell>
          <cell r="I634">
            <v>55035271.001979835</v>
          </cell>
          <cell r="J634">
            <v>55627484.517004281</v>
          </cell>
          <cell r="K634">
            <v>55060228.316478387</v>
          </cell>
          <cell r="L634">
            <v>52544425.808067322</v>
          </cell>
          <cell r="M634">
            <v>53827574.840105236</v>
          </cell>
          <cell r="N634">
            <v>54104665.641477957</v>
          </cell>
          <cell r="O634">
            <v>53579424.170537189</v>
          </cell>
          <cell r="P634">
            <v>52615638.701003611</v>
          </cell>
          <cell r="Q634">
            <v>51193722.455321997</v>
          </cell>
          <cell r="R634">
            <v>52994017.556772888</v>
          </cell>
          <cell r="S634">
            <v>54443705.667080037</v>
          </cell>
          <cell r="T634">
            <v>55760213.504455417</v>
          </cell>
          <cell r="U634">
            <v>56971862.696795389</v>
          </cell>
        </row>
        <row r="661">
          <cell r="F661">
            <v>643285.87332104659</v>
          </cell>
          <cell r="G661">
            <v>3783187.2990542185</v>
          </cell>
          <cell r="H661">
            <v>4112603.5163031016</v>
          </cell>
          <cell r="I661">
            <v>4095652.8621931649</v>
          </cell>
          <cell r="J661">
            <v>3559568.5440336387</v>
          </cell>
          <cell r="K661">
            <v>2886891.6502249166</v>
          </cell>
          <cell r="L661">
            <v>2917824.0761451395</v>
          </cell>
          <cell r="M661">
            <v>2946458.8410162679</v>
          </cell>
          <cell r="N661">
            <v>2975175.1677093757</v>
          </cell>
          <cell r="O661">
            <v>3020217.1118195988</v>
          </cell>
          <cell r="P661">
            <v>3084549.4675551467</v>
          </cell>
          <cell r="Q661">
            <v>3198277.4988494641</v>
          </cell>
          <cell r="R661">
            <v>2975174.614930735</v>
          </cell>
          <cell r="S661">
            <v>3012268.1411358477</v>
          </cell>
          <cell r="T661">
            <v>3056368.4746431308</v>
          </cell>
          <cell r="U661">
            <v>3106424.1914667641</v>
          </cell>
        </row>
        <row r="709">
          <cell r="F709">
            <v>17011.692043556286</v>
          </cell>
          <cell r="G709">
            <v>727891.23286960169</v>
          </cell>
          <cell r="H709">
            <v>1781553.6648073234</v>
          </cell>
          <cell r="I709">
            <v>2832697.6078824457</v>
          </cell>
          <cell r="J709">
            <v>3782600.824625263</v>
          </cell>
          <cell r="K709">
            <v>4658493.882144006</v>
          </cell>
          <cell r="L709">
            <v>5505257.7932469556</v>
          </cell>
          <cell r="M709">
            <v>6256864.7962704077</v>
          </cell>
          <cell r="N709">
            <v>6949774.4865552001</v>
          </cell>
          <cell r="O709">
            <v>7576643.5400136989</v>
          </cell>
          <cell r="P709">
            <v>8123277.7803922053</v>
          </cell>
          <cell r="Q709">
            <v>8667751.1314744148</v>
          </cell>
          <cell r="R709">
            <v>9119052.8757016435</v>
          </cell>
          <cell r="S709">
            <v>9522875.0826786719</v>
          </cell>
          <cell r="T709">
            <v>9903892.7163440473</v>
          </cell>
          <cell r="U709">
            <v>10266923.878070822</v>
          </cell>
        </row>
        <row r="721">
          <cell r="F721">
            <v>96811.864732001093</v>
          </cell>
          <cell r="G721">
            <v>1126587.5186655598</v>
          </cell>
          <cell r="H721">
            <v>2549085.8398963097</v>
          </cell>
          <cell r="I721">
            <v>3854176.4730845587</v>
          </cell>
          <cell r="J721">
            <v>4923489.3384504113</v>
          </cell>
          <cell r="K721">
            <v>5812431.48136763</v>
          </cell>
          <cell r="L721">
            <v>6590224.8311242601</v>
          </cell>
          <cell r="M721">
            <v>7191487.0295881052</v>
          </cell>
          <cell r="N721">
            <v>7673063.8145707613</v>
          </cell>
          <cell r="O721">
            <v>8120713.5753545687</v>
          </cell>
          <cell r="P721">
            <v>8540755.1482461002</v>
          </cell>
          <cell r="Q721">
            <v>9030148.1042890102</v>
          </cell>
          <cell r="R721">
            <v>9510067.8801248614</v>
          </cell>
          <cell r="S721">
            <v>9943671.1621048208</v>
          </cell>
          <cell r="T721">
            <v>10356288.926025074</v>
          </cell>
          <cell r="U721">
            <v>10753051.38820043</v>
          </cell>
        </row>
        <row r="736">
          <cell r="F736">
            <v>55778.517639538681</v>
          </cell>
          <cell r="G736">
            <v>2333358.7352171107</v>
          </cell>
          <cell r="H736">
            <v>5506342.9200430298</v>
          </cell>
          <cell r="I736">
            <v>8313700.6862004381</v>
          </cell>
          <cell r="J736">
            <v>10629749.443077244</v>
          </cell>
          <cell r="K736">
            <v>12727945.806451431</v>
          </cell>
          <cell r="L736">
            <v>14745921.941752495</v>
          </cell>
          <cell r="M736">
            <v>16485596.264615653</v>
          </cell>
          <cell r="N736">
            <v>17988076.332373958</v>
          </cell>
          <cell r="O736">
            <v>19283542.611480214</v>
          </cell>
          <cell r="P736">
            <v>20393288.390120678</v>
          </cell>
          <cell r="Q736">
            <v>21389754.685184699</v>
          </cell>
          <cell r="R736">
            <v>22355503.175381001</v>
          </cell>
          <cell r="S736">
            <v>23293682.305284858</v>
          </cell>
          <cell r="T736">
            <v>24179487.935775876</v>
          </cell>
          <cell r="U736">
            <v>25024769.977531936</v>
          </cell>
        </row>
        <row r="738">
          <cell r="F738">
            <v>2053170.5267779864</v>
          </cell>
          <cell r="G738">
            <v>61404015.657744497</v>
          </cell>
          <cell r="H738">
            <v>135510315.94151056</v>
          </cell>
          <cell r="I738">
            <v>182237683.17459688</v>
          </cell>
          <cell r="J738">
            <v>213975191.19573125</v>
          </cell>
          <cell r="K738">
            <v>238674147.52709612</v>
          </cell>
          <cell r="L738">
            <v>259591934.2156153</v>
          </cell>
          <cell r="M738">
            <v>282001147.88797849</v>
          </cell>
          <cell r="N738">
            <v>301704393.71768689</v>
          </cell>
          <cell r="O738">
            <v>318964417.2055915</v>
          </cell>
          <cell r="P738">
            <v>334475968.8296085</v>
          </cell>
          <cell r="Q738">
            <v>349838569.4786163</v>
          </cell>
          <cell r="R738">
            <v>365460838.73428077</v>
          </cell>
          <cell r="S738">
            <v>379253665.03300691</v>
          </cell>
          <cell r="T738">
            <v>393519693.324323</v>
          </cell>
          <cell r="U738">
            <v>406005795.62843305</v>
          </cell>
        </row>
        <row r="740">
          <cell r="F740">
            <v>2053170.5267779864</v>
          </cell>
          <cell r="G740">
            <v>61404015.657744497</v>
          </cell>
          <cell r="H740">
            <v>135510315.94151056</v>
          </cell>
          <cell r="I740">
            <v>182237683.17459688</v>
          </cell>
          <cell r="J740">
            <v>213975191.19573125</v>
          </cell>
          <cell r="K740">
            <v>238674147.52709612</v>
          </cell>
          <cell r="L740">
            <v>259591934.2156153</v>
          </cell>
          <cell r="M740">
            <v>282001147.88797849</v>
          </cell>
          <cell r="N740">
            <v>301704393.71768689</v>
          </cell>
          <cell r="O740">
            <v>318964417.2055915</v>
          </cell>
          <cell r="P740">
            <v>334475968.8296085</v>
          </cell>
          <cell r="Q740">
            <v>349838569.4786163</v>
          </cell>
          <cell r="R740">
            <v>365460838.73428077</v>
          </cell>
          <cell r="S740">
            <v>379253665.03300691</v>
          </cell>
          <cell r="T740">
            <v>393519693.324323</v>
          </cell>
          <cell r="U740">
            <v>406005795.62843305</v>
          </cell>
        </row>
        <row r="743">
          <cell r="F743">
            <v>483458.45979040477</v>
          </cell>
          <cell r="G743">
            <v>15264468.749944715</v>
          </cell>
          <cell r="H743">
            <v>35849438.48000364</v>
          </cell>
          <cell r="I743">
            <v>55224868.584159702</v>
          </cell>
          <cell r="J743">
            <v>72471125.49195987</v>
          </cell>
          <cell r="K743">
            <v>89280291.155908227</v>
          </cell>
          <cell r="L743">
            <v>106470907.23045397</v>
          </cell>
          <cell r="M743">
            <v>122596393.10383695</v>
          </cell>
          <cell r="N743">
            <v>138059853.65616831</v>
          </cell>
          <cell r="O743">
            <v>152755559.91484123</v>
          </cell>
          <cell r="P743">
            <v>165771535.59488678</v>
          </cell>
          <cell r="Q743">
            <v>178300120.76814404</v>
          </cell>
          <cell r="R743">
            <v>186702458.93111607</v>
          </cell>
          <cell r="S743">
            <v>194685876.85333246</v>
          </cell>
          <cell r="T743">
            <v>203463663.17015874</v>
          </cell>
          <cell r="U743">
            <v>210700523.1858831</v>
          </cell>
        </row>
        <row r="744">
          <cell r="F744">
            <v>942113.57567744819</v>
          </cell>
          <cell r="G744">
            <v>23429187.976949312</v>
          </cell>
          <cell r="H744">
            <v>50903888.930723771</v>
          </cell>
          <cell r="I744">
            <v>71882651.441583991</v>
          </cell>
          <cell r="J744">
            <v>85772200.34568961</v>
          </cell>
          <cell r="K744">
            <v>94218809.65849714</v>
          </cell>
          <cell r="L744">
            <v>100450301.47889276</v>
          </cell>
          <cell r="M744">
            <v>105438250.82247989</v>
          </cell>
          <cell r="N744">
            <v>109387052.94180289</v>
          </cell>
          <cell r="O744">
            <v>112461330.05881523</v>
          </cell>
          <cell r="P744">
            <v>115903881.74021748</v>
          </cell>
          <cell r="Q744">
            <v>120141322.76589741</v>
          </cell>
          <cell r="R744">
            <v>125540619.00156336</v>
          </cell>
          <cell r="S744">
            <v>129877965.54657979</v>
          </cell>
          <cell r="T744">
            <v>134025088.60053556</v>
          </cell>
          <cell r="U744">
            <v>138035609.51545539</v>
          </cell>
        </row>
        <row r="790">
          <cell r="F790">
            <v>45</v>
          </cell>
          <cell r="G790">
            <v>45</v>
          </cell>
          <cell r="H790">
            <v>45</v>
          </cell>
          <cell r="I790">
            <v>45</v>
          </cell>
          <cell r="J790">
            <v>45</v>
          </cell>
          <cell r="K790">
            <v>45</v>
          </cell>
          <cell r="L790">
            <v>45</v>
          </cell>
          <cell r="M790">
            <v>45</v>
          </cell>
          <cell r="N790">
            <v>45</v>
          </cell>
          <cell r="O790">
            <v>45</v>
          </cell>
          <cell r="P790">
            <v>45</v>
          </cell>
          <cell r="Q790">
            <v>45</v>
          </cell>
          <cell r="R790">
            <v>45</v>
          </cell>
          <cell r="S790">
            <v>45</v>
          </cell>
          <cell r="T790">
            <v>45</v>
          </cell>
          <cell r="U790">
            <v>45</v>
          </cell>
        </row>
        <row r="791">
          <cell r="F791">
            <v>45</v>
          </cell>
          <cell r="G791">
            <v>45</v>
          </cell>
          <cell r="H791">
            <v>45</v>
          </cell>
          <cell r="I791">
            <v>45</v>
          </cell>
          <cell r="J791">
            <v>45</v>
          </cell>
          <cell r="K791">
            <v>45</v>
          </cell>
          <cell r="L791">
            <v>45</v>
          </cell>
          <cell r="M791">
            <v>45</v>
          </cell>
          <cell r="N791">
            <v>45</v>
          </cell>
          <cell r="O791">
            <v>45</v>
          </cell>
          <cell r="P791">
            <v>45</v>
          </cell>
          <cell r="Q791">
            <v>45</v>
          </cell>
          <cell r="R791">
            <v>45</v>
          </cell>
          <cell r="S791">
            <v>45</v>
          </cell>
          <cell r="T791">
            <v>45</v>
          </cell>
          <cell r="U791">
            <v>45</v>
          </cell>
        </row>
        <row r="794">
          <cell r="F794">
            <v>1518783.67734262</v>
          </cell>
          <cell r="G794">
            <v>7570358.0947904168</v>
          </cell>
          <cell r="H794">
            <v>16706751.280460205</v>
          </cell>
          <cell r="I794">
            <v>22467659.569470849</v>
          </cell>
          <cell r="J794">
            <v>26380503.02413125</v>
          </cell>
          <cell r="K794">
            <v>29425579.832107741</v>
          </cell>
          <cell r="L794">
            <v>32004485.04028134</v>
          </cell>
          <cell r="M794">
            <v>34767264.808106937</v>
          </cell>
          <cell r="N794">
            <v>37196432.102180578</v>
          </cell>
          <cell r="O794">
            <v>39324380.203429088</v>
          </cell>
          <cell r="P794">
            <v>41236763.280362695</v>
          </cell>
          <cell r="Q794">
            <v>43130782.538459547</v>
          </cell>
          <cell r="R794">
            <v>45056815.734363385</v>
          </cell>
          <cell r="S794">
            <v>46757301.168452904</v>
          </cell>
          <cell r="T794">
            <v>48516126.57423161</v>
          </cell>
          <cell r="U794">
            <v>50055509.050080784</v>
          </cell>
        </row>
        <row r="803">
          <cell r="F803">
            <v>800000</v>
          </cell>
          <cell r="G803">
            <v>800000</v>
          </cell>
          <cell r="H803">
            <v>800000</v>
          </cell>
          <cell r="I803">
            <v>800000</v>
          </cell>
          <cell r="J803">
            <v>800000</v>
          </cell>
          <cell r="K803">
            <v>800000</v>
          </cell>
          <cell r="L803">
            <v>800000</v>
          </cell>
          <cell r="M803">
            <v>800000</v>
          </cell>
          <cell r="N803">
            <v>800000</v>
          </cell>
          <cell r="O803">
            <v>800000</v>
          </cell>
          <cell r="P803">
            <v>800000</v>
          </cell>
          <cell r="Q803">
            <v>800000</v>
          </cell>
          <cell r="R803">
            <v>800000</v>
          </cell>
          <cell r="S803">
            <v>800000</v>
          </cell>
          <cell r="T803">
            <v>800000</v>
          </cell>
          <cell r="U803">
            <v>800000</v>
          </cell>
        </row>
      </sheetData>
      <sheetData sheetId="26" refreshError="1">
        <row r="3">
          <cell r="C3">
            <v>6</v>
          </cell>
        </row>
        <row r="6">
          <cell r="D6">
            <v>6</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row>
        <row r="7">
          <cell r="D7">
            <v>6</v>
          </cell>
          <cell r="E7">
            <v>12</v>
          </cell>
          <cell r="F7">
            <v>12</v>
          </cell>
          <cell r="G7">
            <v>12</v>
          </cell>
          <cell r="H7">
            <v>12</v>
          </cell>
          <cell r="I7">
            <v>12</v>
          </cell>
          <cell r="J7">
            <v>12</v>
          </cell>
          <cell r="K7">
            <v>12</v>
          </cell>
          <cell r="L7">
            <v>12</v>
          </cell>
          <cell r="M7">
            <v>12</v>
          </cell>
          <cell r="N7">
            <v>12</v>
          </cell>
          <cell r="O7">
            <v>12</v>
          </cell>
          <cell r="P7">
            <v>12</v>
          </cell>
          <cell r="Q7">
            <v>12</v>
          </cell>
          <cell r="R7">
            <v>12</v>
          </cell>
          <cell r="S7">
            <v>12</v>
          </cell>
        </row>
        <row r="8">
          <cell r="D8">
            <v>6</v>
          </cell>
          <cell r="E8">
            <v>12</v>
          </cell>
          <cell r="F8">
            <v>12</v>
          </cell>
          <cell r="G8">
            <v>12</v>
          </cell>
          <cell r="H8">
            <v>12</v>
          </cell>
          <cell r="I8">
            <v>12</v>
          </cell>
          <cell r="J8">
            <v>12</v>
          </cell>
          <cell r="K8">
            <v>12</v>
          </cell>
          <cell r="L8">
            <v>12</v>
          </cell>
          <cell r="M8">
            <v>12</v>
          </cell>
          <cell r="N8">
            <v>12</v>
          </cell>
          <cell r="O8">
            <v>12</v>
          </cell>
          <cell r="P8">
            <v>12</v>
          </cell>
          <cell r="Q8">
            <v>12</v>
          </cell>
          <cell r="R8">
            <v>12</v>
          </cell>
          <cell r="S8">
            <v>12</v>
          </cell>
        </row>
        <row r="9">
          <cell r="D9">
            <v>6</v>
          </cell>
          <cell r="E9">
            <v>12</v>
          </cell>
          <cell r="F9">
            <v>12</v>
          </cell>
          <cell r="G9">
            <v>12</v>
          </cell>
          <cell r="H9">
            <v>12</v>
          </cell>
          <cell r="I9">
            <v>12</v>
          </cell>
          <cell r="J9">
            <v>12</v>
          </cell>
          <cell r="K9">
            <v>12</v>
          </cell>
          <cell r="L9">
            <v>12</v>
          </cell>
          <cell r="M9">
            <v>12</v>
          </cell>
          <cell r="N9">
            <v>12</v>
          </cell>
          <cell r="O9">
            <v>12</v>
          </cell>
          <cell r="P9">
            <v>12</v>
          </cell>
          <cell r="Q9">
            <v>12</v>
          </cell>
          <cell r="R9">
            <v>12</v>
          </cell>
          <cell r="S9">
            <v>12</v>
          </cell>
        </row>
        <row r="10">
          <cell r="D10">
            <v>6</v>
          </cell>
          <cell r="E10">
            <v>12</v>
          </cell>
          <cell r="F10">
            <v>12</v>
          </cell>
          <cell r="G10">
            <v>12</v>
          </cell>
          <cell r="H10">
            <v>12</v>
          </cell>
          <cell r="I10">
            <v>12</v>
          </cell>
          <cell r="J10">
            <v>12</v>
          </cell>
          <cell r="K10">
            <v>12</v>
          </cell>
          <cell r="L10">
            <v>12</v>
          </cell>
          <cell r="M10">
            <v>12</v>
          </cell>
          <cell r="N10">
            <v>12</v>
          </cell>
          <cell r="O10">
            <v>12</v>
          </cell>
          <cell r="P10">
            <v>12</v>
          </cell>
          <cell r="Q10">
            <v>12</v>
          </cell>
          <cell r="R10">
            <v>12</v>
          </cell>
          <cell r="S10">
            <v>12</v>
          </cell>
        </row>
        <row r="11">
          <cell r="D11">
            <v>6</v>
          </cell>
          <cell r="E11">
            <v>12</v>
          </cell>
          <cell r="F11">
            <v>12</v>
          </cell>
          <cell r="G11">
            <v>12</v>
          </cell>
          <cell r="H11">
            <v>12</v>
          </cell>
          <cell r="I11">
            <v>12</v>
          </cell>
          <cell r="J11">
            <v>12</v>
          </cell>
          <cell r="K11">
            <v>12</v>
          </cell>
          <cell r="L11">
            <v>12</v>
          </cell>
          <cell r="M11">
            <v>12</v>
          </cell>
          <cell r="N11">
            <v>12</v>
          </cell>
          <cell r="O11">
            <v>12</v>
          </cell>
          <cell r="P11">
            <v>12</v>
          </cell>
          <cell r="Q11">
            <v>12</v>
          </cell>
          <cell r="R11">
            <v>12</v>
          </cell>
          <cell r="S11">
            <v>12</v>
          </cell>
        </row>
        <row r="12">
          <cell r="D12">
            <v>6</v>
          </cell>
          <cell r="E12">
            <v>12</v>
          </cell>
          <cell r="F12">
            <v>12</v>
          </cell>
          <cell r="G12">
            <v>12</v>
          </cell>
          <cell r="H12">
            <v>12</v>
          </cell>
          <cell r="I12">
            <v>12</v>
          </cell>
          <cell r="J12">
            <v>12</v>
          </cell>
          <cell r="K12">
            <v>12</v>
          </cell>
          <cell r="L12">
            <v>12</v>
          </cell>
          <cell r="M12">
            <v>12</v>
          </cell>
          <cell r="N12">
            <v>12</v>
          </cell>
          <cell r="O12">
            <v>12</v>
          </cell>
          <cell r="P12">
            <v>12</v>
          </cell>
          <cell r="Q12">
            <v>12</v>
          </cell>
          <cell r="R12">
            <v>12</v>
          </cell>
          <cell r="S12">
            <v>12</v>
          </cell>
        </row>
        <row r="13">
          <cell r="D13">
            <v>6</v>
          </cell>
          <cell r="E13">
            <v>12</v>
          </cell>
          <cell r="F13">
            <v>12</v>
          </cell>
          <cell r="G13">
            <v>12</v>
          </cell>
          <cell r="H13">
            <v>12</v>
          </cell>
          <cell r="I13">
            <v>12</v>
          </cell>
          <cell r="J13">
            <v>12</v>
          </cell>
          <cell r="K13">
            <v>12</v>
          </cell>
          <cell r="L13">
            <v>12</v>
          </cell>
          <cell r="M13">
            <v>12</v>
          </cell>
          <cell r="N13">
            <v>12</v>
          </cell>
          <cell r="O13">
            <v>12</v>
          </cell>
          <cell r="P13">
            <v>12</v>
          </cell>
          <cell r="Q13">
            <v>12</v>
          </cell>
          <cell r="R13">
            <v>12</v>
          </cell>
          <cell r="S13">
            <v>12</v>
          </cell>
        </row>
        <row r="14">
          <cell r="D14">
            <v>6</v>
          </cell>
          <cell r="E14">
            <v>12</v>
          </cell>
          <cell r="F14">
            <v>12</v>
          </cell>
          <cell r="G14">
            <v>12</v>
          </cell>
          <cell r="H14">
            <v>12</v>
          </cell>
          <cell r="I14">
            <v>12</v>
          </cell>
          <cell r="J14">
            <v>12</v>
          </cell>
          <cell r="K14">
            <v>12</v>
          </cell>
          <cell r="L14">
            <v>12</v>
          </cell>
          <cell r="M14">
            <v>12</v>
          </cell>
          <cell r="N14">
            <v>12</v>
          </cell>
          <cell r="O14">
            <v>12</v>
          </cell>
          <cell r="P14">
            <v>12</v>
          </cell>
          <cell r="Q14">
            <v>12</v>
          </cell>
          <cell r="R14">
            <v>12</v>
          </cell>
          <cell r="S14">
            <v>12</v>
          </cell>
        </row>
        <row r="25">
          <cell r="D25">
            <v>20</v>
          </cell>
          <cell r="E25">
            <v>77</v>
          </cell>
          <cell r="F25">
            <v>125</v>
          </cell>
          <cell r="G25">
            <v>155</v>
          </cell>
          <cell r="H25">
            <v>171</v>
          </cell>
          <cell r="I25">
            <v>179</v>
          </cell>
          <cell r="J25">
            <v>182</v>
          </cell>
          <cell r="K25">
            <v>185</v>
          </cell>
          <cell r="L25">
            <v>188</v>
          </cell>
          <cell r="M25">
            <v>189</v>
          </cell>
          <cell r="N25">
            <v>192</v>
          </cell>
          <cell r="O25">
            <v>193</v>
          </cell>
          <cell r="P25">
            <v>201</v>
          </cell>
          <cell r="Q25">
            <v>208</v>
          </cell>
          <cell r="R25">
            <v>214</v>
          </cell>
          <cell r="S25">
            <v>221</v>
          </cell>
        </row>
        <row r="30">
          <cell r="D30">
            <v>2</v>
          </cell>
          <cell r="E30">
            <v>7</v>
          </cell>
          <cell r="F30">
            <v>11</v>
          </cell>
          <cell r="G30">
            <v>14</v>
          </cell>
          <cell r="H30">
            <v>15</v>
          </cell>
          <cell r="I30">
            <v>16</v>
          </cell>
          <cell r="J30">
            <v>17</v>
          </cell>
          <cell r="K30">
            <v>17</v>
          </cell>
          <cell r="L30">
            <v>17</v>
          </cell>
          <cell r="M30">
            <v>18</v>
          </cell>
          <cell r="N30">
            <v>17</v>
          </cell>
          <cell r="O30">
            <v>17</v>
          </cell>
          <cell r="P30">
            <v>18</v>
          </cell>
          <cell r="Q30">
            <v>19</v>
          </cell>
          <cell r="R30">
            <v>19</v>
          </cell>
          <cell r="S30">
            <v>20</v>
          </cell>
        </row>
        <row r="36">
          <cell r="D36">
            <v>3</v>
          </cell>
          <cell r="E36">
            <v>6</v>
          </cell>
          <cell r="F36">
            <v>6</v>
          </cell>
          <cell r="G36">
            <v>6</v>
          </cell>
          <cell r="H36">
            <v>6</v>
          </cell>
          <cell r="I36">
            <v>6</v>
          </cell>
          <cell r="J36">
            <v>6</v>
          </cell>
          <cell r="K36">
            <v>6</v>
          </cell>
          <cell r="L36">
            <v>6</v>
          </cell>
          <cell r="M36">
            <v>6</v>
          </cell>
          <cell r="N36">
            <v>6</v>
          </cell>
          <cell r="O36">
            <v>6</v>
          </cell>
          <cell r="P36">
            <v>6</v>
          </cell>
          <cell r="Q36">
            <v>6</v>
          </cell>
          <cell r="R36">
            <v>6</v>
          </cell>
          <cell r="S36">
            <v>6</v>
          </cell>
        </row>
        <row r="39">
          <cell r="D39">
            <v>4</v>
          </cell>
          <cell r="E39">
            <v>11</v>
          </cell>
          <cell r="F39">
            <v>12</v>
          </cell>
          <cell r="G39">
            <v>13</v>
          </cell>
          <cell r="H39">
            <v>13</v>
          </cell>
          <cell r="I39">
            <v>13</v>
          </cell>
          <cell r="J39">
            <v>13</v>
          </cell>
          <cell r="K39">
            <v>13</v>
          </cell>
          <cell r="L39">
            <v>13</v>
          </cell>
          <cell r="M39">
            <v>13</v>
          </cell>
          <cell r="N39">
            <v>13</v>
          </cell>
          <cell r="O39">
            <v>13</v>
          </cell>
          <cell r="P39">
            <v>14</v>
          </cell>
          <cell r="Q39">
            <v>14</v>
          </cell>
          <cell r="R39">
            <v>14</v>
          </cell>
          <cell r="S39">
            <v>14</v>
          </cell>
        </row>
        <row r="40">
          <cell r="D40">
            <v>2</v>
          </cell>
          <cell r="E40">
            <v>2</v>
          </cell>
          <cell r="F40">
            <v>2</v>
          </cell>
          <cell r="G40">
            <v>2</v>
          </cell>
          <cell r="H40">
            <v>2</v>
          </cell>
          <cell r="I40">
            <v>2</v>
          </cell>
          <cell r="J40">
            <v>2</v>
          </cell>
          <cell r="K40">
            <v>2</v>
          </cell>
          <cell r="L40">
            <v>2</v>
          </cell>
          <cell r="M40">
            <v>2</v>
          </cell>
          <cell r="N40">
            <v>2</v>
          </cell>
          <cell r="O40">
            <v>2</v>
          </cell>
          <cell r="P40">
            <v>2</v>
          </cell>
          <cell r="Q40">
            <v>2</v>
          </cell>
          <cell r="R40">
            <v>2</v>
          </cell>
          <cell r="S40">
            <v>2</v>
          </cell>
        </row>
        <row r="41">
          <cell r="D41">
            <v>9</v>
          </cell>
          <cell r="E41">
            <v>19</v>
          </cell>
          <cell r="F41">
            <v>20</v>
          </cell>
          <cell r="G41">
            <v>21</v>
          </cell>
          <cell r="H41">
            <v>21</v>
          </cell>
          <cell r="I41">
            <v>21</v>
          </cell>
          <cell r="J41">
            <v>21</v>
          </cell>
          <cell r="K41">
            <v>21</v>
          </cell>
          <cell r="L41">
            <v>21</v>
          </cell>
          <cell r="M41">
            <v>21</v>
          </cell>
          <cell r="N41">
            <v>21</v>
          </cell>
          <cell r="O41">
            <v>21</v>
          </cell>
          <cell r="P41">
            <v>22</v>
          </cell>
          <cell r="Q41">
            <v>22</v>
          </cell>
          <cell r="R41">
            <v>22</v>
          </cell>
          <cell r="S41">
            <v>22</v>
          </cell>
        </row>
        <row r="45">
          <cell r="D45">
            <v>5</v>
          </cell>
          <cell r="E45">
            <v>31</v>
          </cell>
          <cell r="F45">
            <v>51</v>
          </cell>
          <cell r="G45">
            <v>63</v>
          </cell>
          <cell r="H45">
            <v>69</v>
          </cell>
          <cell r="I45">
            <v>73</v>
          </cell>
          <cell r="J45">
            <v>75</v>
          </cell>
          <cell r="K45">
            <v>78</v>
          </cell>
          <cell r="L45">
            <v>79</v>
          </cell>
          <cell r="M45">
            <v>79</v>
          </cell>
          <cell r="N45">
            <v>79</v>
          </cell>
          <cell r="O45">
            <v>80</v>
          </cell>
          <cell r="P45">
            <v>83</v>
          </cell>
          <cell r="Q45">
            <v>86</v>
          </cell>
          <cell r="R45">
            <v>88</v>
          </cell>
          <cell r="S45">
            <v>91</v>
          </cell>
        </row>
        <row r="47">
          <cell r="D47">
            <v>1</v>
          </cell>
          <cell r="E47">
            <v>7</v>
          </cell>
          <cell r="F47">
            <v>12</v>
          </cell>
          <cell r="G47">
            <v>16</v>
          </cell>
          <cell r="H47">
            <v>20</v>
          </cell>
          <cell r="I47">
            <v>22</v>
          </cell>
          <cell r="J47">
            <v>24</v>
          </cell>
          <cell r="K47">
            <v>27</v>
          </cell>
          <cell r="L47">
            <v>29</v>
          </cell>
          <cell r="M47">
            <v>31</v>
          </cell>
          <cell r="N47">
            <v>32</v>
          </cell>
          <cell r="O47">
            <v>34</v>
          </cell>
          <cell r="P47">
            <v>35</v>
          </cell>
          <cell r="Q47">
            <v>37</v>
          </cell>
          <cell r="R47">
            <v>38</v>
          </cell>
          <cell r="S47">
            <v>39</v>
          </cell>
        </row>
        <row r="49">
          <cell r="D49">
            <v>5</v>
          </cell>
          <cell r="E49">
            <v>26</v>
          </cell>
          <cell r="F49">
            <v>42</v>
          </cell>
          <cell r="G49">
            <v>52</v>
          </cell>
          <cell r="H49">
            <v>57</v>
          </cell>
          <cell r="I49">
            <v>60</v>
          </cell>
          <cell r="J49">
            <v>61</v>
          </cell>
          <cell r="K49">
            <v>63</v>
          </cell>
          <cell r="L49">
            <v>63</v>
          </cell>
          <cell r="M49">
            <v>64</v>
          </cell>
          <cell r="N49">
            <v>64</v>
          </cell>
          <cell r="O49">
            <v>65</v>
          </cell>
          <cell r="P49">
            <v>67</v>
          </cell>
          <cell r="Q49">
            <v>69</v>
          </cell>
          <cell r="R49">
            <v>71</v>
          </cell>
          <cell r="S49">
            <v>74</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row>
        <row r="53">
          <cell r="D53">
            <v>7</v>
          </cell>
          <cell r="E53">
            <v>7</v>
          </cell>
          <cell r="F53">
            <v>7</v>
          </cell>
          <cell r="G53">
            <v>7</v>
          </cell>
          <cell r="H53">
            <v>7</v>
          </cell>
          <cell r="I53">
            <v>7</v>
          </cell>
          <cell r="J53">
            <v>7</v>
          </cell>
          <cell r="K53">
            <v>7</v>
          </cell>
          <cell r="L53">
            <v>7</v>
          </cell>
          <cell r="M53">
            <v>7</v>
          </cell>
          <cell r="N53">
            <v>7</v>
          </cell>
          <cell r="O53">
            <v>7</v>
          </cell>
          <cell r="P53">
            <v>7</v>
          </cell>
          <cell r="Q53">
            <v>7</v>
          </cell>
          <cell r="R53">
            <v>7</v>
          </cell>
          <cell r="S53">
            <v>7</v>
          </cell>
        </row>
        <row r="55">
          <cell r="D55">
            <v>1</v>
          </cell>
          <cell r="E55">
            <v>6</v>
          </cell>
          <cell r="F55">
            <v>9</v>
          </cell>
          <cell r="G55">
            <v>12</v>
          </cell>
          <cell r="H55">
            <v>14</v>
          </cell>
          <cell r="I55">
            <v>15</v>
          </cell>
          <cell r="J55">
            <v>16</v>
          </cell>
          <cell r="K55">
            <v>16</v>
          </cell>
          <cell r="L55">
            <v>17</v>
          </cell>
          <cell r="M55">
            <v>17</v>
          </cell>
          <cell r="N55">
            <v>17</v>
          </cell>
          <cell r="O55">
            <v>17</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row>
        <row r="59">
          <cell r="D59">
            <v>7</v>
          </cell>
          <cell r="E59">
            <v>7</v>
          </cell>
          <cell r="F59">
            <v>7</v>
          </cell>
          <cell r="G59">
            <v>7</v>
          </cell>
          <cell r="H59">
            <v>7</v>
          </cell>
          <cell r="I59">
            <v>7</v>
          </cell>
          <cell r="J59">
            <v>7</v>
          </cell>
          <cell r="K59">
            <v>7</v>
          </cell>
          <cell r="L59">
            <v>7</v>
          </cell>
          <cell r="M59">
            <v>7</v>
          </cell>
          <cell r="N59">
            <v>7</v>
          </cell>
          <cell r="O59">
            <v>7</v>
          </cell>
          <cell r="P59">
            <v>7</v>
          </cell>
          <cell r="Q59">
            <v>7</v>
          </cell>
          <cell r="R59">
            <v>7</v>
          </cell>
          <cell r="S59">
            <v>7</v>
          </cell>
        </row>
        <row r="60">
          <cell r="D60">
            <v>1</v>
          </cell>
          <cell r="E60">
            <v>6</v>
          </cell>
          <cell r="F60">
            <v>9</v>
          </cell>
          <cell r="G60">
            <v>12</v>
          </cell>
          <cell r="H60">
            <v>14</v>
          </cell>
          <cell r="I60">
            <v>15</v>
          </cell>
          <cell r="J60">
            <v>16</v>
          </cell>
          <cell r="K60">
            <v>16</v>
          </cell>
          <cell r="L60">
            <v>17</v>
          </cell>
          <cell r="M60">
            <v>17</v>
          </cell>
          <cell r="N60">
            <v>17</v>
          </cell>
          <cell r="O60">
            <v>17</v>
          </cell>
          <cell r="P60">
            <v>0</v>
          </cell>
          <cell r="Q60">
            <v>0</v>
          </cell>
          <cell r="R60">
            <v>0</v>
          </cell>
          <cell r="S60">
            <v>0</v>
          </cell>
        </row>
        <row r="61">
          <cell r="D61">
            <v>20</v>
          </cell>
          <cell r="E61">
            <v>77</v>
          </cell>
          <cell r="F61">
            <v>125</v>
          </cell>
          <cell r="G61">
            <v>155</v>
          </cell>
          <cell r="H61">
            <v>171</v>
          </cell>
          <cell r="I61">
            <v>179</v>
          </cell>
          <cell r="J61">
            <v>182</v>
          </cell>
          <cell r="K61">
            <v>185</v>
          </cell>
          <cell r="L61">
            <v>188</v>
          </cell>
          <cell r="M61">
            <v>189</v>
          </cell>
          <cell r="N61">
            <v>192</v>
          </cell>
          <cell r="O61">
            <v>193</v>
          </cell>
          <cell r="P61">
            <v>201</v>
          </cell>
          <cell r="Q61">
            <v>208</v>
          </cell>
          <cell r="R61">
            <v>214</v>
          </cell>
          <cell r="S61">
            <v>221</v>
          </cell>
        </row>
        <row r="62">
          <cell r="D62">
            <v>2</v>
          </cell>
          <cell r="E62">
            <v>7</v>
          </cell>
          <cell r="F62">
            <v>11</v>
          </cell>
          <cell r="G62">
            <v>14</v>
          </cell>
          <cell r="H62">
            <v>15</v>
          </cell>
          <cell r="I62">
            <v>16</v>
          </cell>
          <cell r="J62">
            <v>17</v>
          </cell>
          <cell r="K62">
            <v>17</v>
          </cell>
          <cell r="L62">
            <v>17</v>
          </cell>
          <cell r="M62">
            <v>18</v>
          </cell>
          <cell r="N62">
            <v>17</v>
          </cell>
          <cell r="O62">
            <v>17</v>
          </cell>
          <cell r="P62">
            <v>18</v>
          </cell>
          <cell r="Q62">
            <v>19</v>
          </cell>
          <cell r="R62">
            <v>19</v>
          </cell>
          <cell r="S62">
            <v>20</v>
          </cell>
        </row>
        <row r="63">
          <cell r="D63">
            <v>9</v>
          </cell>
          <cell r="E63">
            <v>19</v>
          </cell>
          <cell r="F63">
            <v>20</v>
          </cell>
          <cell r="G63">
            <v>21</v>
          </cell>
          <cell r="H63">
            <v>21</v>
          </cell>
          <cell r="I63">
            <v>21</v>
          </cell>
          <cell r="J63">
            <v>21</v>
          </cell>
          <cell r="K63">
            <v>21</v>
          </cell>
          <cell r="L63">
            <v>21</v>
          </cell>
          <cell r="M63">
            <v>21</v>
          </cell>
          <cell r="N63">
            <v>21</v>
          </cell>
          <cell r="O63">
            <v>21</v>
          </cell>
          <cell r="P63">
            <v>22</v>
          </cell>
          <cell r="Q63">
            <v>22</v>
          </cell>
          <cell r="R63">
            <v>22</v>
          </cell>
          <cell r="S63">
            <v>22</v>
          </cell>
        </row>
        <row r="64">
          <cell r="D64">
            <v>5</v>
          </cell>
          <cell r="E64">
            <v>31</v>
          </cell>
          <cell r="F64">
            <v>51</v>
          </cell>
          <cell r="G64">
            <v>63</v>
          </cell>
          <cell r="H64">
            <v>69</v>
          </cell>
          <cell r="I64">
            <v>73</v>
          </cell>
          <cell r="J64">
            <v>75</v>
          </cell>
          <cell r="K64">
            <v>78</v>
          </cell>
          <cell r="L64">
            <v>79</v>
          </cell>
          <cell r="M64">
            <v>79</v>
          </cell>
          <cell r="N64">
            <v>79</v>
          </cell>
          <cell r="O64">
            <v>80</v>
          </cell>
          <cell r="P64">
            <v>83</v>
          </cell>
          <cell r="Q64">
            <v>86</v>
          </cell>
          <cell r="R64">
            <v>88</v>
          </cell>
          <cell r="S64">
            <v>91</v>
          </cell>
        </row>
        <row r="65">
          <cell r="D65">
            <v>1</v>
          </cell>
          <cell r="E65">
            <v>7</v>
          </cell>
          <cell r="F65">
            <v>12</v>
          </cell>
          <cell r="G65">
            <v>16</v>
          </cell>
          <cell r="H65">
            <v>20</v>
          </cell>
          <cell r="I65">
            <v>22</v>
          </cell>
          <cell r="J65">
            <v>24</v>
          </cell>
          <cell r="K65">
            <v>27</v>
          </cell>
          <cell r="L65">
            <v>29</v>
          </cell>
          <cell r="M65">
            <v>31</v>
          </cell>
          <cell r="N65">
            <v>32</v>
          </cell>
          <cell r="O65">
            <v>34</v>
          </cell>
          <cell r="P65">
            <v>35</v>
          </cell>
          <cell r="Q65">
            <v>37</v>
          </cell>
          <cell r="R65">
            <v>38</v>
          </cell>
          <cell r="S65">
            <v>39</v>
          </cell>
        </row>
        <row r="66">
          <cell r="D66">
            <v>5</v>
          </cell>
          <cell r="E66">
            <v>26</v>
          </cell>
          <cell r="F66">
            <v>42</v>
          </cell>
          <cell r="G66">
            <v>52</v>
          </cell>
          <cell r="H66">
            <v>57</v>
          </cell>
          <cell r="I66">
            <v>60</v>
          </cell>
          <cell r="J66">
            <v>61</v>
          </cell>
          <cell r="K66">
            <v>63</v>
          </cell>
          <cell r="L66">
            <v>63</v>
          </cell>
          <cell r="M66">
            <v>64</v>
          </cell>
          <cell r="N66">
            <v>64</v>
          </cell>
          <cell r="O66">
            <v>65</v>
          </cell>
          <cell r="P66">
            <v>67</v>
          </cell>
          <cell r="Q66">
            <v>69</v>
          </cell>
          <cell r="R66">
            <v>71</v>
          </cell>
          <cell r="S66">
            <v>74</v>
          </cell>
        </row>
        <row r="67">
          <cell r="D67">
            <v>51</v>
          </cell>
          <cell r="E67">
            <v>181</v>
          </cell>
          <cell r="F67">
            <v>278</v>
          </cell>
          <cell r="G67">
            <v>341</v>
          </cell>
          <cell r="H67">
            <v>375</v>
          </cell>
          <cell r="I67">
            <v>394</v>
          </cell>
          <cell r="J67">
            <v>404</v>
          </cell>
          <cell r="K67">
            <v>415</v>
          </cell>
          <cell r="L67">
            <v>422</v>
          </cell>
          <cell r="M67">
            <v>427</v>
          </cell>
          <cell r="N67">
            <v>430</v>
          </cell>
          <cell r="O67">
            <v>435</v>
          </cell>
          <cell r="P67">
            <v>434</v>
          </cell>
          <cell r="Q67">
            <v>449</v>
          </cell>
          <cell r="R67">
            <v>460</v>
          </cell>
          <cell r="S67">
            <v>475</v>
          </cell>
        </row>
        <row r="72">
          <cell r="D72">
            <v>200000</v>
          </cell>
          <cell r="E72">
            <v>202000</v>
          </cell>
          <cell r="F72">
            <v>204020</v>
          </cell>
          <cell r="G72">
            <v>206060.2</v>
          </cell>
          <cell r="H72">
            <v>208120.80200000003</v>
          </cell>
          <cell r="I72">
            <v>210202.01002000002</v>
          </cell>
          <cell r="J72">
            <v>212304.03012020001</v>
          </cell>
          <cell r="K72">
            <v>214427.07042140202</v>
          </cell>
          <cell r="L72">
            <v>216571.34112561605</v>
          </cell>
          <cell r="M72">
            <v>218737.05453687222</v>
          </cell>
          <cell r="N72">
            <v>220924.42508224095</v>
          </cell>
          <cell r="O72">
            <v>223133.66933306336</v>
          </cell>
          <cell r="P72">
            <v>225365.006026394</v>
          </cell>
          <cell r="Q72">
            <v>227618.65608665792</v>
          </cell>
          <cell r="R72">
            <v>229894.84264752449</v>
          </cell>
          <cell r="S72">
            <v>232193.79107399975</v>
          </cell>
        </row>
        <row r="73">
          <cell r="D73">
            <v>80000</v>
          </cell>
          <cell r="E73">
            <v>80800</v>
          </cell>
          <cell r="F73">
            <v>81608</v>
          </cell>
          <cell r="G73">
            <v>82424.08</v>
          </cell>
          <cell r="H73">
            <v>83248.320800000001</v>
          </cell>
          <cell r="I73">
            <v>84080.804008000006</v>
          </cell>
          <cell r="J73">
            <v>84921.612048080002</v>
          </cell>
          <cell r="K73">
            <v>85770.828168560809</v>
          </cell>
          <cell r="L73">
            <v>86628.536450246422</v>
          </cell>
          <cell r="M73">
            <v>87494.821814748881</v>
          </cell>
          <cell r="N73">
            <v>88369.770032896369</v>
          </cell>
          <cell r="O73">
            <v>89253.467733225334</v>
          </cell>
          <cell r="P73">
            <v>90146.002410557587</v>
          </cell>
          <cell r="Q73">
            <v>91047.462434663161</v>
          </cell>
          <cell r="R73">
            <v>91957.937059009797</v>
          </cell>
          <cell r="S73">
            <v>92877.516429599898</v>
          </cell>
        </row>
        <row r="74">
          <cell r="D74">
            <v>65000</v>
          </cell>
          <cell r="E74">
            <v>65650</v>
          </cell>
          <cell r="F74">
            <v>66306.5</v>
          </cell>
          <cell r="G74">
            <v>66969.565000000002</v>
          </cell>
          <cell r="H74">
            <v>67639.260649999997</v>
          </cell>
          <cell r="I74">
            <v>68315.653256499994</v>
          </cell>
          <cell r="J74">
            <v>68998.809789064995</v>
          </cell>
          <cell r="K74">
            <v>69688.797886955639</v>
          </cell>
          <cell r="L74">
            <v>70385.685865825202</v>
          </cell>
          <cell r="M74">
            <v>71089.542724483457</v>
          </cell>
          <cell r="N74">
            <v>71800.438151728289</v>
          </cell>
          <cell r="O74">
            <v>72518.442533245572</v>
          </cell>
          <cell r="P74">
            <v>73243.626958578025</v>
          </cell>
          <cell r="Q74">
            <v>73976.06322816381</v>
          </cell>
          <cell r="R74">
            <v>74715.823860445453</v>
          </cell>
          <cell r="S74">
            <v>75462.982099049914</v>
          </cell>
        </row>
        <row r="75">
          <cell r="D75">
            <v>13000</v>
          </cell>
          <cell r="E75">
            <v>13130</v>
          </cell>
          <cell r="F75">
            <v>13261.3</v>
          </cell>
          <cell r="G75">
            <v>13393.912999999999</v>
          </cell>
          <cell r="H75">
            <v>13527.852129999999</v>
          </cell>
          <cell r="I75">
            <v>13663.1306513</v>
          </cell>
          <cell r="J75">
            <v>13799.761957813</v>
          </cell>
          <cell r="K75">
            <v>13937.759577391131</v>
          </cell>
          <cell r="L75">
            <v>14077.137173165042</v>
          </cell>
          <cell r="M75">
            <v>14217.908544896693</v>
          </cell>
          <cell r="N75">
            <v>14360.087630345659</v>
          </cell>
          <cell r="O75">
            <v>14503.688506649116</v>
          </cell>
          <cell r="P75">
            <v>14648.725391715607</v>
          </cell>
          <cell r="Q75">
            <v>14795.212645632762</v>
          </cell>
          <cell r="R75">
            <v>14943.164772089091</v>
          </cell>
          <cell r="S75">
            <v>15092.596419809981</v>
          </cell>
        </row>
        <row r="76">
          <cell r="D76">
            <v>16000</v>
          </cell>
          <cell r="E76">
            <v>16160</v>
          </cell>
          <cell r="F76">
            <v>16321.6</v>
          </cell>
          <cell r="G76">
            <v>16484.815999999999</v>
          </cell>
          <cell r="H76">
            <v>16649.66416</v>
          </cell>
          <cell r="I76">
            <v>16816.160801599999</v>
          </cell>
          <cell r="J76">
            <v>16984.322409615997</v>
          </cell>
          <cell r="K76">
            <v>17154.165633712157</v>
          </cell>
          <cell r="L76">
            <v>17325.707290049279</v>
          </cell>
          <cell r="M76">
            <v>17498.964362949773</v>
          </cell>
          <cell r="N76">
            <v>17673.954006579272</v>
          </cell>
          <cell r="O76">
            <v>17850.693546645063</v>
          </cell>
          <cell r="P76">
            <v>18029.200482111515</v>
          </cell>
          <cell r="Q76">
            <v>18209.492486932631</v>
          </cell>
          <cell r="R76">
            <v>18391.587411801956</v>
          </cell>
          <cell r="S76">
            <v>18575.503285919975</v>
          </cell>
        </row>
        <row r="77">
          <cell r="D77">
            <v>24000</v>
          </cell>
          <cell r="E77">
            <v>24240</v>
          </cell>
          <cell r="F77">
            <v>24482.400000000001</v>
          </cell>
          <cell r="G77">
            <v>24727.224000000002</v>
          </cell>
          <cell r="H77">
            <v>24974.496240000004</v>
          </cell>
          <cell r="I77">
            <v>25224.241202400004</v>
          </cell>
          <cell r="J77">
            <v>25476.483614424003</v>
          </cell>
          <cell r="K77">
            <v>25731.248450568244</v>
          </cell>
          <cell r="L77">
            <v>25988.560935073925</v>
          </cell>
          <cell r="M77">
            <v>26248.446544424663</v>
          </cell>
          <cell r="N77">
            <v>26510.931009868909</v>
          </cell>
          <cell r="O77">
            <v>26776.0403199676</v>
          </cell>
          <cell r="P77">
            <v>27043.800723167278</v>
          </cell>
          <cell r="Q77">
            <v>27314.238730398953</v>
          </cell>
          <cell r="R77">
            <v>27587.381117702942</v>
          </cell>
          <cell r="S77">
            <v>27863.254928879971</v>
          </cell>
        </row>
        <row r="78">
          <cell r="D78">
            <v>18000</v>
          </cell>
          <cell r="E78">
            <v>18180</v>
          </cell>
          <cell r="F78">
            <v>18361.8</v>
          </cell>
          <cell r="G78">
            <v>18545.417999999998</v>
          </cell>
          <cell r="H78">
            <v>18730.872179999998</v>
          </cell>
          <cell r="I78">
            <v>18918.180901799999</v>
          </cell>
          <cell r="J78">
            <v>19107.362710817997</v>
          </cell>
          <cell r="K78">
            <v>19298.436337926178</v>
          </cell>
          <cell r="L78">
            <v>19491.42070130544</v>
          </cell>
          <cell r="M78">
            <v>19686.334908318495</v>
          </cell>
          <cell r="N78">
            <v>19883.19825740168</v>
          </cell>
          <cell r="O78">
            <v>20082.030239975698</v>
          </cell>
          <cell r="P78">
            <v>20282.850542375454</v>
          </cell>
          <cell r="Q78">
            <v>20485.679047799207</v>
          </cell>
          <cell r="R78">
            <v>20690.535838277199</v>
          </cell>
          <cell r="S78">
            <v>20897.441196659973</v>
          </cell>
        </row>
        <row r="79">
          <cell r="D79">
            <v>24000</v>
          </cell>
          <cell r="E79">
            <v>24240</v>
          </cell>
          <cell r="F79">
            <v>24482.400000000001</v>
          </cell>
          <cell r="G79">
            <v>24727.224000000002</v>
          </cell>
          <cell r="H79">
            <v>24974.496240000004</v>
          </cell>
          <cell r="I79">
            <v>25224.241202400004</v>
          </cell>
          <cell r="J79">
            <v>25476.483614424003</v>
          </cell>
          <cell r="K79">
            <v>25731.248450568244</v>
          </cell>
          <cell r="L79">
            <v>25988.560935073925</v>
          </cell>
          <cell r="M79">
            <v>26248.446544424663</v>
          </cell>
          <cell r="N79">
            <v>26510.931009868909</v>
          </cell>
          <cell r="O79">
            <v>26776.0403199676</v>
          </cell>
          <cell r="P79">
            <v>27043.800723167278</v>
          </cell>
          <cell r="Q79">
            <v>27314.238730398953</v>
          </cell>
          <cell r="R79">
            <v>27587.381117702942</v>
          </cell>
          <cell r="S79">
            <v>27863.254928879971</v>
          </cell>
        </row>
        <row r="80">
          <cell r="D80">
            <v>22500</v>
          </cell>
          <cell r="E80">
            <v>22725</v>
          </cell>
          <cell r="F80">
            <v>22952.25</v>
          </cell>
          <cell r="G80">
            <v>23181.772499999999</v>
          </cell>
          <cell r="H80">
            <v>23413.590225</v>
          </cell>
          <cell r="I80">
            <v>23647.72612725</v>
          </cell>
          <cell r="J80">
            <v>23884.203388522499</v>
          </cell>
          <cell r="K80">
            <v>24123.045422407726</v>
          </cell>
          <cell r="L80">
            <v>24364.275876631804</v>
          </cell>
          <cell r="M80">
            <v>24607.91863539812</v>
          </cell>
          <cell r="N80">
            <v>24853.997821752102</v>
          </cell>
          <cell r="O80">
            <v>25102.537799969625</v>
          </cell>
          <cell r="P80">
            <v>25353.563177969321</v>
          </cell>
          <cell r="Q80">
            <v>25607.098809749015</v>
          </cell>
          <cell r="R80">
            <v>25863.169797846505</v>
          </cell>
          <cell r="S80">
            <v>26121.80149582497</v>
          </cell>
        </row>
        <row r="83">
          <cell r="D83">
            <v>1</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row>
        <row r="87">
          <cell r="D87">
            <v>108333.33333333333</v>
          </cell>
          <cell r="E87">
            <v>235666.66666666669</v>
          </cell>
          <cell r="F87">
            <v>238023.33333333334</v>
          </cell>
          <cell r="G87">
            <v>240403.56666666674</v>
          </cell>
          <cell r="H87">
            <v>242807.60233333337</v>
          </cell>
          <cell r="I87">
            <v>245235.6783566667</v>
          </cell>
          <cell r="J87">
            <v>247688.03514023338</v>
          </cell>
          <cell r="K87">
            <v>250164.91549163571</v>
          </cell>
          <cell r="L87">
            <v>252666.56464655203</v>
          </cell>
          <cell r="M87">
            <v>255193.23029301761</v>
          </cell>
          <cell r="N87">
            <v>257745.1625959478</v>
          </cell>
          <cell r="O87">
            <v>260322.61422190731</v>
          </cell>
          <cell r="P87">
            <v>262925.84036412637</v>
          </cell>
          <cell r="Q87">
            <v>265555.0987677676</v>
          </cell>
          <cell r="R87">
            <v>268210.64975544525</v>
          </cell>
          <cell r="S87">
            <v>270892.75625299971</v>
          </cell>
        </row>
        <row r="88">
          <cell r="D88">
            <v>43333.333333333328</v>
          </cell>
          <cell r="E88">
            <v>94266.666666666672</v>
          </cell>
          <cell r="F88">
            <v>95209.333333333343</v>
          </cell>
          <cell r="G88">
            <v>96161.426666666681</v>
          </cell>
          <cell r="H88">
            <v>97123.040933333337</v>
          </cell>
          <cell r="I88">
            <v>98094.271342666674</v>
          </cell>
          <cell r="J88">
            <v>99075.214056093348</v>
          </cell>
          <cell r="K88">
            <v>100065.96619665428</v>
          </cell>
          <cell r="L88">
            <v>101066.62585862083</v>
          </cell>
          <cell r="M88">
            <v>102077.29211720703</v>
          </cell>
          <cell r="N88">
            <v>103098.06503837911</v>
          </cell>
          <cell r="O88">
            <v>104129.0456887629</v>
          </cell>
          <cell r="P88">
            <v>105170.33614565052</v>
          </cell>
          <cell r="Q88">
            <v>106222.03950710702</v>
          </cell>
          <cell r="R88">
            <v>107284.25990217811</v>
          </cell>
          <cell r="S88">
            <v>108357.10250119989</v>
          </cell>
        </row>
        <row r="89">
          <cell r="D89">
            <v>35208.333333333328</v>
          </cell>
          <cell r="E89">
            <v>76591.666666666672</v>
          </cell>
          <cell r="F89">
            <v>77357.583333333343</v>
          </cell>
          <cell r="G89">
            <v>78131.159166666679</v>
          </cell>
          <cell r="H89">
            <v>78912.470758333337</v>
          </cell>
          <cell r="I89">
            <v>79701.59546591666</v>
          </cell>
          <cell r="J89">
            <v>80498.611420575835</v>
          </cell>
          <cell r="K89">
            <v>81303.597534781584</v>
          </cell>
          <cell r="L89">
            <v>82116.63351012941</v>
          </cell>
          <cell r="M89">
            <v>82937.799845230707</v>
          </cell>
          <cell r="N89">
            <v>83767.177843683006</v>
          </cell>
          <cell r="O89">
            <v>84604.849622119844</v>
          </cell>
          <cell r="P89">
            <v>85450.898118341036</v>
          </cell>
          <cell r="Q89">
            <v>86305.407099524455</v>
          </cell>
          <cell r="R89">
            <v>87168.461170519702</v>
          </cell>
          <cell r="S89">
            <v>88040.145782224907</v>
          </cell>
        </row>
        <row r="90">
          <cell r="D90">
            <v>7041.6666666666661</v>
          </cell>
          <cell r="E90">
            <v>15318.333333333334</v>
          </cell>
          <cell r="F90">
            <v>15471.516666666665</v>
          </cell>
          <cell r="G90">
            <v>15626.231833333333</v>
          </cell>
          <cell r="H90">
            <v>15782.494151666668</v>
          </cell>
          <cell r="I90">
            <v>15940.319093183334</v>
          </cell>
          <cell r="J90">
            <v>16099.722284115169</v>
          </cell>
          <cell r="K90">
            <v>16260.71950695632</v>
          </cell>
          <cell r="L90">
            <v>16423.326702025883</v>
          </cell>
          <cell r="M90">
            <v>16587.559969046142</v>
          </cell>
          <cell r="N90">
            <v>16753.435568736604</v>
          </cell>
          <cell r="O90">
            <v>16920.969924423971</v>
          </cell>
          <cell r="P90">
            <v>17090.179623668209</v>
          </cell>
          <cell r="Q90">
            <v>17261.081419904891</v>
          </cell>
          <cell r="R90">
            <v>17433.692234103939</v>
          </cell>
          <cell r="S90">
            <v>17608.02915644498</v>
          </cell>
        </row>
        <row r="91">
          <cell r="D91">
            <v>8666.6666666666661</v>
          </cell>
          <cell r="E91">
            <v>18853.333333333336</v>
          </cell>
          <cell r="F91">
            <v>19041.866666666669</v>
          </cell>
          <cell r="G91">
            <v>19232.285333333333</v>
          </cell>
          <cell r="H91">
            <v>19424.608186666668</v>
          </cell>
          <cell r="I91">
            <v>19618.854268533334</v>
          </cell>
          <cell r="J91">
            <v>19815.042811218664</v>
          </cell>
          <cell r="K91">
            <v>20013.193239330853</v>
          </cell>
          <cell r="L91">
            <v>20213.325171724158</v>
          </cell>
          <cell r="M91">
            <v>20415.458423441403</v>
          </cell>
          <cell r="N91">
            <v>20619.61300767582</v>
          </cell>
          <cell r="O91">
            <v>20825.809137752574</v>
          </cell>
          <cell r="P91">
            <v>21034.067229130102</v>
          </cell>
          <cell r="Q91">
            <v>21244.407901421404</v>
          </cell>
          <cell r="R91">
            <v>21456.851980435618</v>
          </cell>
          <cell r="S91">
            <v>21671.420500239972</v>
          </cell>
        </row>
        <row r="92">
          <cell r="D92">
            <v>13000</v>
          </cell>
          <cell r="E92">
            <v>28280</v>
          </cell>
          <cell r="F92">
            <v>28562.800000000007</v>
          </cell>
          <cell r="G92">
            <v>28848.428000000004</v>
          </cell>
          <cell r="H92">
            <v>29136.912280000008</v>
          </cell>
          <cell r="I92">
            <v>29428.281402800007</v>
          </cell>
          <cell r="J92">
            <v>29722.564216828003</v>
          </cell>
          <cell r="K92">
            <v>30019.78985899629</v>
          </cell>
          <cell r="L92">
            <v>30319.987757586248</v>
          </cell>
          <cell r="M92">
            <v>30623.18763516211</v>
          </cell>
          <cell r="N92">
            <v>30929.419511513726</v>
          </cell>
          <cell r="O92">
            <v>31238.713706628863</v>
          </cell>
          <cell r="P92">
            <v>31551.10084369516</v>
          </cell>
          <cell r="Q92">
            <v>31866.611852132115</v>
          </cell>
          <cell r="R92">
            <v>32185.277970653435</v>
          </cell>
          <cell r="S92">
            <v>32507.130750359971</v>
          </cell>
        </row>
        <row r="93">
          <cell r="D93">
            <v>9750</v>
          </cell>
          <cell r="E93">
            <v>21210</v>
          </cell>
          <cell r="F93">
            <v>21422.100000000002</v>
          </cell>
          <cell r="G93">
            <v>21636.321</v>
          </cell>
          <cell r="H93">
            <v>21852.684209999999</v>
          </cell>
          <cell r="I93">
            <v>22071.2110521</v>
          </cell>
          <cell r="J93">
            <v>22291.923162620998</v>
          </cell>
          <cell r="K93">
            <v>22514.842394247207</v>
          </cell>
          <cell r="L93">
            <v>22739.990818189683</v>
          </cell>
          <cell r="M93">
            <v>22967.390726371577</v>
          </cell>
          <cell r="N93">
            <v>23197.064633635295</v>
          </cell>
          <cell r="O93">
            <v>23429.035279971649</v>
          </cell>
          <cell r="P93">
            <v>23663.325632771364</v>
          </cell>
          <cell r="Q93">
            <v>23899.958889099078</v>
          </cell>
          <cell r="R93">
            <v>24138.958477990069</v>
          </cell>
          <cell r="S93">
            <v>24380.348062769968</v>
          </cell>
        </row>
        <row r="94">
          <cell r="D94">
            <v>13000</v>
          </cell>
          <cell r="E94">
            <v>28280</v>
          </cell>
          <cell r="F94">
            <v>28562.800000000007</v>
          </cell>
          <cell r="G94">
            <v>28848.428000000004</v>
          </cell>
          <cell r="H94">
            <v>29136.912280000008</v>
          </cell>
          <cell r="I94">
            <v>29428.281402800007</v>
          </cell>
          <cell r="J94">
            <v>29722.564216828003</v>
          </cell>
          <cell r="K94">
            <v>30019.78985899629</v>
          </cell>
          <cell r="L94">
            <v>30319.987757586248</v>
          </cell>
          <cell r="M94">
            <v>30623.18763516211</v>
          </cell>
          <cell r="N94">
            <v>30929.419511513726</v>
          </cell>
          <cell r="O94">
            <v>31238.713706628863</v>
          </cell>
          <cell r="P94">
            <v>31551.10084369516</v>
          </cell>
          <cell r="Q94">
            <v>31866.611852132115</v>
          </cell>
          <cell r="R94">
            <v>32185.277970653435</v>
          </cell>
          <cell r="S94">
            <v>32507.130750359971</v>
          </cell>
        </row>
        <row r="95">
          <cell r="D95">
            <v>12187.5</v>
          </cell>
          <cell r="E95">
            <v>26512.5</v>
          </cell>
          <cell r="F95">
            <v>26777.625</v>
          </cell>
          <cell r="G95">
            <v>27045.401250000006</v>
          </cell>
          <cell r="H95">
            <v>27315.855262500005</v>
          </cell>
          <cell r="I95">
            <v>27589.013815125003</v>
          </cell>
          <cell r="J95">
            <v>27864.903953276251</v>
          </cell>
          <cell r="K95">
            <v>28143.552992809015</v>
          </cell>
          <cell r="L95">
            <v>28424.988522737105</v>
          </cell>
          <cell r="M95">
            <v>28709.238407964476</v>
          </cell>
          <cell r="N95">
            <v>28996.330792044122</v>
          </cell>
          <cell r="O95">
            <v>29286.294099964565</v>
          </cell>
          <cell r="P95">
            <v>29579.157040964212</v>
          </cell>
          <cell r="Q95">
            <v>29874.948611373853</v>
          </cell>
          <cell r="R95">
            <v>30173.698097487591</v>
          </cell>
          <cell r="S95">
            <v>30475.435078462466</v>
          </cell>
        </row>
        <row r="107">
          <cell r="D107">
            <v>844729.16666666663</v>
          </cell>
          <cell r="E107">
            <v>4748683.333333334</v>
          </cell>
          <cell r="F107">
            <v>6875303.9833333325</v>
          </cell>
          <cell r="G107">
            <v>8379266.3161666682</v>
          </cell>
          <cell r="H107">
            <v>9277071.4661508352</v>
          </cell>
          <cell r="I107">
            <v>9826593.6317516342</v>
          </cell>
          <cell r="J107">
            <v>10205366.267865462</v>
          </cell>
          <cell r="K107">
            <v>10570093.091810336</v>
          </cell>
          <cell r="L107">
            <v>10890560.602678008</v>
          </cell>
          <cell r="M107">
            <v>11126424.840775564</v>
          </cell>
          <cell r="N107">
            <v>11298259.202393368</v>
          </cell>
          <cell r="O107">
            <v>11543355.52113492</v>
          </cell>
          <cell r="P107">
            <v>10557129.805220582</v>
          </cell>
          <cell r="Q107">
            <v>10999956.078707853</v>
          </cell>
          <cell r="R107">
            <v>11355368.384021163</v>
          </cell>
          <cell r="S107">
            <v>11810924.172630787</v>
          </cell>
        </row>
        <row r="110">
          <cell r="D110">
            <v>844729.16666666663</v>
          </cell>
          <cell r="E110">
            <v>4748683.333333334</v>
          </cell>
          <cell r="F110">
            <v>6875303.9833333325</v>
          </cell>
          <cell r="G110">
            <v>8379266.3161666682</v>
          </cell>
          <cell r="H110">
            <v>9277071.4661508352</v>
          </cell>
          <cell r="I110">
            <v>9826593.6317516342</v>
          </cell>
          <cell r="J110">
            <v>10205366.267865462</v>
          </cell>
          <cell r="K110">
            <v>10570093.091810336</v>
          </cell>
          <cell r="L110">
            <v>10890560.602678008</v>
          </cell>
          <cell r="M110">
            <v>11126424.840775564</v>
          </cell>
          <cell r="N110">
            <v>11298259.202393368</v>
          </cell>
          <cell r="O110">
            <v>11543355.52113492</v>
          </cell>
          <cell r="P110">
            <v>10557129.805220582</v>
          </cell>
          <cell r="Q110">
            <v>10999956.078707853</v>
          </cell>
          <cell r="R110">
            <v>11355368.384021163</v>
          </cell>
          <cell r="S110">
            <v>11810924.172630787</v>
          </cell>
        </row>
        <row r="119">
          <cell r="D119">
            <v>2743.8506432090703</v>
          </cell>
          <cell r="E119">
            <v>114321.46937675048</v>
          </cell>
          <cell r="F119">
            <v>266287.56971380807</v>
          </cell>
          <cell r="G119">
            <v>392977.69577514159</v>
          </cell>
          <cell r="H119">
            <v>492665.29177754314</v>
          </cell>
          <cell r="I119">
            <v>582946.48021410359</v>
          </cell>
          <cell r="J119">
            <v>670530.681752929</v>
          </cell>
          <cell r="K119">
            <v>746188.95172799483</v>
          </cell>
          <cell r="L119">
            <v>809975.72401910787</v>
          </cell>
          <cell r="M119">
            <v>864489.49221490079</v>
          </cell>
          <cell r="N119">
            <v>912166.75258191058</v>
          </cell>
          <cell r="O119">
            <v>952515.45466219797</v>
          </cell>
          <cell r="P119">
            <v>991263.30979561165</v>
          </cell>
          <cell r="Q119">
            <v>1031145.084776171</v>
          </cell>
          <cell r="R119">
            <v>1068828.9549206027</v>
          </cell>
          <cell r="S119">
            <v>1104839.1882521529</v>
          </cell>
        </row>
        <row r="123">
          <cell r="D123">
            <v>1050</v>
          </cell>
          <cell r="E123">
            <v>1300</v>
          </cell>
          <cell r="F123">
            <v>2050</v>
          </cell>
          <cell r="G123">
            <v>2050</v>
          </cell>
          <cell r="H123">
            <v>2050</v>
          </cell>
          <cell r="I123">
            <v>2050</v>
          </cell>
          <cell r="J123">
            <v>2550</v>
          </cell>
          <cell r="K123">
            <v>2800</v>
          </cell>
          <cell r="L123">
            <v>2800</v>
          </cell>
          <cell r="M123">
            <v>2800</v>
          </cell>
          <cell r="N123">
            <v>2800</v>
          </cell>
          <cell r="O123">
            <v>2800</v>
          </cell>
          <cell r="P123">
            <v>2800</v>
          </cell>
          <cell r="Q123">
            <v>3050</v>
          </cell>
          <cell r="R123">
            <v>3050</v>
          </cell>
          <cell r="S123">
            <v>3050</v>
          </cell>
        </row>
        <row r="126">
          <cell r="D126">
            <v>50400</v>
          </cell>
          <cell r="E126">
            <v>63024.000000000007</v>
          </cell>
          <cell r="F126">
            <v>100377.84000000001</v>
          </cell>
          <cell r="G126">
            <v>101381.61840000001</v>
          </cell>
          <cell r="H126">
            <v>102395.43458400002</v>
          </cell>
          <cell r="I126">
            <v>103419.38892984002</v>
          </cell>
          <cell r="J126">
            <v>129930.06643356243</v>
          </cell>
          <cell r="K126">
            <v>144094.99132318218</v>
          </cell>
          <cell r="L126">
            <v>145535.94123641399</v>
          </cell>
          <cell r="M126">
            <v>146991.30064877812</v>
          </cell>
          <cell r="N126">
            <v>148461.21365526592</v>
          </cell>
          <cell r="O126">
            <v>149945.82579181858</v>
          </cell>
          <cell r="P126">
            <v>151445.28404973677</v>
          </cell>
          <cell r="Q126">
            <v>166616.85625543361</v>
          </cell>
          <cell r="R126">
            <v>168283.02481798793</v>
          </cell>
          <cell r="S126">
            <v>169965.8550661678</v>
          </cell>
        </row>
        <row r="127">
          <cell r="D127">
            <v>50400</v>
          </cell>
          <cell r="E127">
            <v>63024.000000000007</v>
          </cell>
          <cell r="F127">
            <v>100377.84000000001</v>
          </cell>
          <cell r="G127">
            <v>101381.61840000001</v>
          </cell>
          <cell r="H127">
            <v>102395.43458400002</v>
          </cell>
          <cell r="I127">
            <v>103419.38892984002</v>
          </cell>
          <cell r="J127">
            <v>129930.06643356243</v>
          </cell>
          <cell r="K127">
            <v>144094.99132318218</v>
          </cell>
          <cell r="L127">
            <v>145535.94123641399</v>
          </cell>
          <cell r="M127">
            <v>146991.30064877812</v>
          </cell>
          <cell r="N127">
            <v>148461.21365526592</v>
          </cell>
          <cell r="O127">
            <v>149945.82579181858</v>
          </cell>
          <cell r="P127">
            <v>151445.28404973677</v>
          </cell>
          <cell r="Q127">
            <v>166616.85625543361</v>
          </cell>
          <cell r="R127">
            <v>168283.02481798793</v>
          </cell>
          <cell r="S127">
            <v>169965.8550661678</v>
          </cell>
        </row>
        <row r="132">
          <cell r="D132">
            <v>1234751.5385738835</v>
          </cell>
          <cell r="E132">
            <v>2846306.6689929031</v>
          </cell>
          <cell r="F132">
            <v>3285383.1234311922</v>
          </cell>
          <cell r="G132">
            <v>3605254.6883046664</v>
          </cell>
          <cell r="H132">
            <v>3733093.4856925085</v>
          </cell>
          <cell r="I132">
            <v>3819873.4696831685</v>
          </cell>
          <cell r="J132">
            <v>4054532.2614565166</v>
          </cell>
          <cell r="K132">
            <v>4203279.1687546913</v>
          </cell>
          <cell r="L132">
            <v>4291953.5444073193</v>
          </cell>
          <cell r="M132">
            <v>4467457.995285159</v>
          </cell>
          <cell r="N132">
            <v>4729830.3634857144</v>
          </cell>
          <cell r="O132">
            <v>5020930.1529963389</v>
          </cell>
          <cell r="P132">
            <v>5326491.1036890177</v>
          </cell>
          <cell r="Q132">
            <v>5667076.2756467238</v>
          </cell>
          <cell r="R132">
            <v>5984877.645019237</v>
          </cell>
          <cell r="S132">
            <v>6320620.1815557089</v>
          </cell>
        </row>
        <row r="136">
          <cell r="D136">
            <v>160</v>
          </cell>
          <cell r="E136">
            <v>350</v>
          </cell>
          <cell r="F136">
            <v>357</v>
          </cell>
          <cell r="G136">
            <v>357</v>
          </cell>
          <cell r="H136">
            <v>357</v>
          </cell>
          <cell r="I136">
            <v>357</v>
          </cell>
          <cell r="J136">
            <v>357</v>
          </cell>
          <cell r="K136">
            <v>357</v>
          </cell>
          <cell r="L136">
            <v>357</v>
          </cell>
          <cell r="M136">
            <v>357</v>
          </cell>
          <cell r="N136">
            <v>357</v>
          </cell>
          <cell r="O136">
            <v>357</v>
          </cell>
          <cell r="P136">
            <v>357</v>
          </cell>
          <cell r="Q136">
            <v>357</v>
          </cell>
          <cell r="R136">
            <v>357</v>
          </cell>
          <cell r="S136">
            <v>357</v>
          </cell>
        </row>
        <row r="137">
          <cell r="D137">
            <v>0</v>
          </cell>
          <cell r="E137">
            <v>60</v>
          </cell>
          <cell r="F137">
            <v>106</v>
          </cell>
          <cell r="G137">
            <v>176</v>
          </cell>
          <cell r="H137">
            <v>176</v>
          </cell>
          <cell r="I137">
            <v>176</v>
          </cell>
          <cell r="J137">
            <v>176</v>
          </cell>
          <cell r="K137">
            <v>176</v>
          </cell>
          <cell r="L137">
            <v>176</v>
          </cell>
          <cell r="M137">
            <v>176</v>
          </cell>
          <cell r="N137">
            <v>176</v>
          </cell>
          <cell r="O137">
            <v>176</v>
          </cell>
          <cell r="P137">
            <v>176</v>
          </cell>
          <cell r="Q137">
            <v>176</v>
          </cell>
          <cell r="R137">
            <v>176</v>
          </cell>
          <cell r="S137">
            <v>176</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D139">
            <v>0</v>
          </cell>
          <cell r="E139">
            <v>93</v>
          </cell>
          <cell r="F139">
            <v>93</v>
          </cell>
          <cell r="G139">
            <v>93</v>
          </cell>
          <cell r="H139">
            <v>93</v>
          </cell>
          <cell r="I139">
            <v>93</v>
          </cell>
          <cell r="J139">
            <v>93</v>
          </cell>
          <cell r="K139">
            <v>93</v>
          </cell>
          <cell r="L139">
            <v>93</v>
          </cell>
          <cell r="M139">
            <v>93</v>
          </cell>
          <cell r="N139">
            <v>93</v>
          </cell>
          <cell r="O139">
            <v>93</v>
          </cell>
          <cell r="P139">
            <v>93</v>
          </cell>
          <cell r="Q139">
            <v>93</v>
          </cell>
          <cell r="R139">
            <v>93</v>
          </cell>
          <cell r="S139">
            <v>93</v>
          </cell>
        </row>
        <row r="140">
          <cell r="D140">
            <v>0</v>
          </cell>
          <cell r="E140">
            <v>0</v>
          </cell>
          <cell r="F140">
            <v>0</v>
          </cell>
          <cell r="G140">
            <v>0</v>
          </cell>
          <cell r="H140">
            <v>0</v>
          </cell>
          <cell r="I140">
            <v>17</v>
          </cell>
          <cell r="J140">
            <v>18</v>
          </cell>
          <cell r="K140">
            <v>20</v>
          </cell>
          <cell r="L140">
            <v>21</v>
          </cell>
          <cell r="M140">
            <v>23</v>
          </cell>
          <cell r="N140">
            <v>23</v>
          </cell>
          <cell r="O140">
            <v>24</v>
          </cell>
          <cell r="P140">
            <v>26</v>
          </cell>
          <cell r="Q140">
            <v>26</v>
          </cell>
          <cell r="R140">
            <v>27</v>
          </cell>
          <cell r="S140">
            <v>27</v>
          </cell>
        </row>
        <row r="142">
          <cell r="D142">
            <v>6500</v>
          </cell>
          <cell r="E142">
            <v>6565</v>
          </cell>
          <cell r="F142">
            <v>6630.65</v>
          </cell>
          <cell r="G142">
            <v>6696.9564999999993</v>
          </cell>
          <cell r="H142">
            <v>6763.9260649999997</v>
          </cell>
          <cell r="I142">
            <v>6831.56532565</v>
          </cell>
          <cell r="J142">
            <v>6899.8809789064999</v>
          </cell>
          <cell r="K142">
            <v>6968.8797886955654</v>
          </cell>
          <cell r="L142">
            <v>7038.5685865825208</v>
          </cell>
          <cell r="M142">
            <v>7108.9542724483463</v>
          </cell>
          <cell r="N142">
            <v>7180.0438151728295</v>
          </cell>
          <cell r="O142">
            <v>7251.8442533245579</v>
          </cell>
          <cell r="P142">
            <v>7324.3626958578034</v>
          </cell>
          <cell r="Q142">
            <v>7397.6063228163812</v>
          </cell>
          <cell r="R142">
            <v>7471.5823860445453</v>
          </cell>
          <cell r="S142">
            <v>7546.2982099049905</v>
          </cell>
        </row>
        <row r="143">
          <cell r="D143">
            <v>5000</v>
          </cell>
          <cell r="E143">
            <v>5050</v>
          </cell>
          <cell r="F143">
            <v>5100.5</v>
          </cell>
          <cell r="G143">
            <v>5151.5050000000001</v>
          </cell>
          <cell r="H143">
            <v>5203.0200500000001</v>
          </cell>
          <cell r="I143">
            <v>5255.0502505000004</v>
          </cell>
          <cell r="J143">
            <v>5307.6007530050001</v>
          </cell>
          <cell r="K143">
            <v>5360.6767605350506</v>
          </cell>
          <cell r="L143">
            <v>5414.2835281404014</v>
          </cell>
          <cell r="M143">
            <v>5468.426363421805</v>
          </cell>
          <cell r="N143">
            <v>5523.1106270560231</v>
          </cell>
          <cell r="O143">
            <v>5578.3417333265834</v>
          </cell>
          <cell r="P143">
            <v>5634.1251506598492</v>
          </cell>
          <cell r="Q143">
            <v>5690.4664021664476</v>
          </cell>
          <cell r="R143">
            <v>5747.3710661881123</v>
          </cell>
          <cell r="S143">
            <v>5804.8447768499937</v>
          </cell>
        </row>
        <row r="144">
          <cell r="D144">
            <v>3000</v>
          </cell>
          <cell r="E144">
            <v>3030</v>
          </cell>
          <cell r="F144">
            <v>3060.3</v>
          </cell>
          <cell r="G144">
            <v>3090.9030000000002</v>
          </cell>
          <cell r="H144">
            <v>3121.8120300000005</v>
          </cell>
          <cell r="I144">
            <v>3153.0301503000005</v>
          </cell>
          <cell r="J144">
            <v>3184.5604518030004</v>
          </cell>
          <cell r="K144">
            <v>3216.4060563210305</v>
          </cell>
          <cell r="L144">
            <v>3248.5701168842406</v>
          </cell>
          <cell r="M144">
            <v>3281.0558180530829</v>
          </cell>
          <cell r="N144">
            <v>3313.8663762336137</v>
          </cell>
          <cell r="O144">
            <v>3347.00503999595</v>
          </cell>
          <cell r="P144">
            <v>3380.4750903959098</v>
          </cell>
          <cell r="Q144">
            <v>3414.2798412998691</v>
          </cell>
          <cell r="R144">
            <v>3448.4226397128677</v>
          </cell>
          <cell r="S144">
            <v>3482.9068661099964</v>
          </cell>
        </row>
        <row r="145">
          <cell r="D145">
            <v>4000</v>
          </cell>
          <cell r="E145">
            <v>4040</v>
          </cell>
          <cell r="F145">
            <v>4080.4</v>
          </cell>
          <cell r="G145">
            <v>4121.2039999999997</v>
          </cell>
          <cell r="H145">
            <v>4162.4160400000001</v>
          </cell>
          <cell r="I145">
            <v>4204.0402003999998</v>
          </cell>
          <cell r="J145">
            <v>4246.0806024039994</v>
          </cell>
          <cell r="K145">
            <v>4288.5414084280392</v>
          </cell>
          <cell r="L145">
            <v>4331.4268225123196</v>
          </cell>
          <cell r="M145">
            <v>4374.7410907374433</v>
          </cell>
          <cell r="N145">
            <v>4418.4885016448179</v>
          </cell>
          <cell r="O145">
            <v>4462.6733866612658</v>
          </cell>
          <cell r="P145">
            <v>4507.3001205278788</v>
          </cell>
          <cell r="Q145">
            <v>4552.3731217331579</v>
          </cell>
          <cell r="R145">
            <v>4597.8968529504891</v>
          </cell>
          <cell r="S145">
            <v>4643.8758214799936</v>
          </cell>
        </row>
        <row r="146">
          <cell r="D146">
            <v>4000</v>
          </cell>
          <cell r="E146">
            <v>4040</v>
          </cell>
          <cell r="F146">
            <v>4080.4</v>
          </cell>
          <cell r="G146">
            <v>4121.2039999999997</v>
          </cell>
          <cell r="H146">
            <v>4162.4160400000001</v>
          </cell>
          <cell r="I146">
            <v>4204.0402003999998</v>
          </cell>
          <cell r="J146">
            <v>4246.0806024039994</v>
          </cell>
          <cell r="K146">
            <v>4288.5414084280392</v>
          </cell>
          <cell r="L146">
            <v>4331.4268225123196</v>
          </cell>
          <cell r="M146">
            <v>4374.7410907374433</v>
          </cell>
          <cell r="N146">
            <v>4418.4885016448179</v>
          </cell>
          <cell r="O146">
            <v>4462.6733866612658</v>
          </cell>
          <cell r="P146">
            <v>4507.3001205278788</v>
          </cell>
          <cell r="Q146">
            <v>4552.3731217331579</v>
          </cell>
          <cell r="R146">
            <v>4597.8968529504891</v>
          </cell>
          <cell r="S146">
            <v>4643.8758214799936</v>
          </cell>
        </row>
        <row r="154">
          <cell r="D154">
            <v>1040000</v>
          </cell>
          <cell r="E154">
            <v>2976470</v>
          </cell>
          <cell r="F154">
            <v>3287272.25</v>
          </cell>
          <cell r="G154">
            <v>3680750.3224999998</v>
          </cell>
          <cell r="H154">
            <v>3717557.8257249999</v>
          </cell>
          <cell r="I154">
            <v>3826202.0873890505</v>
          </cell>
          <cell r="J154">
            <v>3868710.188865344</v>
          </cell>
          <cell r="K154">
            <v>3915974.3735708548</v>
          </cell>
          <cell r="L154">
            <v>3959465.544129075</v>
          </cell>
          <cell r="M154">
            <v>4007809.6817518407</v>
          </cell>
          <cell r="N154">
            <v>4047887.7785693589</v>
          </cell>
          <cell r="O154">
            <v>4092829.3297417136</v>
          </cell>
          <cell r="P154">
            <v>4142772.2232801863</v>
          </cell>
          <cell r="Q154">
            <v>4184199.9455129881</v>
          </cell>
          <cell r="R154">
            <v>4230639.8418210689</v>
          </cell>
          <cell r="S154">
            <v>4272946.2402392793</v>
          </cell>
        </row>
        <row r="156">
          <cell r="D156">
            <v>1040000</v>
          </cell>
          <cell r="E156">
            <v>2976470</v>
          </cell>
          <cell r="F156">
            <v>3287272.25</v>
          </cell>
          <cell r="G156">
            <v>3680750.3224999998</v>
          </cell>
          <cell r="H156">
            <v>3717557.8257249999</v>
          </cell>
          <cell r="I156">
            <v>3826202.0873890505</v>
          </cell>
          <cell r="J156">
            <v>3868710.188865344</v>
          </cell>
          <cell r="K156">
            <v>3915974.3735708548</v>
          </cell>
          <cell r="L156">
            <v>3959465.544129075</v>
          </cell>
          <cell r="M156">
            <v>4007809.6817518407</v>
          </cell>
          <cell r="N156">
            <v>4047887.7785693589</v>
          </cell>
          <cell r="O156">
            <v>4092829.3297417136</v>
          </cell>
          <cell r="P156">
            <v>4142772.2232801863</v>
          </cell>
          <cell r="Q156">
            <v>4184199.9455129881</v>
          </cell>
          <cell r="R156">
            <v>4230639.8418210689</v>
          </cell>
          <cell r="S156">
            <v>4272946.2402392793</v>
          </cell>
        </row>
        <row r="189">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row>
        <row r="197">
          <cell r="D197">
            <v>500822.20327597536</v>
          </cell>
          <cell r="E197">
            <v>21481082.332828719</v>
          </cell>
          <cell r="F197">
            <v>48472542.93822518</v>
          </cell>
          <cell r="G197">
            <v>63558039.302524731</v>
          </cell>
          <cell r="H197">
            <v>72956371.649448112</v>
          </cell>
          <cell r="I197">
            <v>79857789.006301567</v>
          </cell>
          <cell r="J197">
            <v>84798589.810187876</v>
          </cell>
          <cell r="K197">
            <v>90511097.656828061</v>
          </cell>
          <cell r="L197">
            <v>94848311.907722875</v>
          </cell>
          <cell r="M197">
            <v>98037717.073481306</v>
          </cell>
          <cell r="N197">
            <v>100574677.49512909</v>
          </cell>
          <cell r="O197">
            <v>102478824.05572344</v>
          </cell>
          <cell r="P197">
            <v>105982840.21720868</v>
          </cell>
          <cell r="Q197">
            <v>108843641.85242361</v>
          </cell>
          <cell r="R197">
            <v>111431573.22486499</v>
          </cell>
          <cell r="S197">
            <v>113803858.18814605</v>
          </cell>
        </row>
        <row r="216">
          <cell r="D216">
            <v>1274000</v>
          </cell>
          <cell r="E216">
            <v>6423900</v>
          </cell>
          <cell r="F216">
            <v>8114828.75</v>
          </cell>
          <cell r="G216">
            <v>10019712.9375</v>
          </cell>
          <cell r="H216">
            <v>11055293.331250001</v>
          </cell>
          <cell r="I216">
            <v>11753732.440625001</v>
          </cell>
          <cell r="J216">
            <v>12318669.903093748</v>
          </cell>
          <cell r="K216">
            <v>12643745.91442539</v>
          </cell>
          <cell r="L216">
            <v>12759233.444766892</v>
          </cell>
          <cell r="M216">
            <v>12785239.525673425</v>
          </cell>
          <cell r="N216">
            <v>12718070.694832023</v>
          </cell>
          <cell r="O216">
            <v>12625655.64826058</v>
          </cell>
          <cell r="P216">
            <v>12431253.996722793</v>
          </cell>
          <cell r="Q216">
            <v>12262459.014339177</v>
          </cell>
          <cell r="R216">
            <v>11948036.98833048</v>
          </cell>
          <cell r="S216">
            <v>11759258.003914857</v>
          </cell>
        </row>
        <row r="223">
          <cell r="D223">
            <v>0.2</v>
          </cell>
          <cell r="E223">
            <v>0.2</v>
          </cell>
          <cell r="F223">
            <v>0.2</v>
          </cell>
          <cell r="G223">
            <v>0.2</v>
          </cell>
          <cell r="H223">
            <v>0.2</v>
          </cell>
          <cell r="I223">
            <v>0.2</v>
          </cell>
          <cell r="J223">
            <v>0.2</v>
          </cell>
          <cell r="K223">
            <v>0.2</v>
          </cell>
          <cell r="L223">
            <v>0.2</v>
          </cell>
          <cell r="M223">
            <v>0.2</v>
          </cell>
          <cell r="N223">
            <v>0.2</v>
          </cell>
          <cell r="O223">
            <v>0.2</v>
          </cell>
          <cell r="P223">
            <v>0.2</v>
          </cell>
          <cell r="Q223">
            <v>0.2</v>
          </cell>
          <cell r="R223">
            <v>0.2</v>
          </cell>
          <cell r="S223">
            <v>0.2</v>
          </cell>
        </row>
        <row r="224">
          <cell r="D224">
            <v>0.8</v>
          </cell>
          <cell r="E224">
            <v>0.8</v>
          </cell>
          <cell r="F224">
            <v>0.8</v>
          </cell>
          <cell r="G224">
            <v>0.8</v>
          </cell>
          <cell r="H224">
            <v>0.8</v>
          </cell>
          <cell r="I224">
            <v>0.8</v>
          </cell>
          <cell r="J224">
            <v>0.8</v>
          </cell>
          <cell r="K224">
            <v>0.8</v>
          </cell>
          <cell r="L224">
            <v>0.8</v>
          </cell>
          <cell r="M224">
            <v>0.8</v>
          </cell>
          <cell r="N224">
            <v>0.8</v>
          </cell>
          <cell r="O224">
            <v>0.8</v>
          </cell>
          <cell r="P224">
            <v>0.8</v>
          </cell>
          <cell r="Q224">
            <v>0.8</v>
          </cell>
          <cell r="R224">
            <v>0.8</v>
          </cell>
          <cell r="S224">
            <v>0.8</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31">
          <cell r="D231">
            <v>120</v>
          </cell>
        </row>
        <row r="233">
          <cell r="D233">
            <v>4</v>
          </cell>
          <cell r="E233">
            <v>6</v>
          </cell>
          <cell r="F233">
            <v>9</v>
          </cell>
          <cell r="G233">
            <v>10</v>
          </cell>
          <cell r="H233">
            <v>10</v>
          </cell>
          <cell r="I233">
            <v>10</v>
          </cell>
          <cell r="J233">
            <v>10</v>
          </cell>
          <cell r="K233">
            <v>10</v>
          </cell>
          <cell r="L233">
            <v>10</v>
          </cell>
          <cell r="M233">
            <v>10</v>
          </cell>
          <cell r="N233">
            <v>10</v>
          </cell>
          <cell r="O233">
            <v>10</v>
          </cell>
          <cell r="P233">
            <v>10</v>
          </cell>
          <cell r="Q233">
            <v>10</v>
          </cell>
          <cell r="R233">
            <v>10</v>
          </cell>
          <cell r="S233">
            <v>10</v>
          </cell>
        </row>
        <row r="244">
          <cell r="D244">
            <v>28</v>
          </cell>
          <cell r="E244">
            <v>28.28</v>
          </cell>
          <cell r="F244">
            <v>28.562800000000003</v>
          </cell>
          <cell r="G244">
            <v>28.848428000000002</v>
          </cell>
          <cell r="H244">
            <v>29.136912280000001</v>
          </cell>
          <cell r="I244">
            <v>29.4282814028</v>
          </cell>
          <cell r="J244">
            <v>29.722564216828001</v>
          </cell>
          <cell r="K244">
            <v>30.01978985899628</v>
          </cell>
          <cell r="L244">
            <v>30.319987757586244</v>
          </cell>
          <cell r="M244">
            <v>30.623187635162108</v>
          </cell>
          <cell r="N244">
            <v>30.929419511513728</v>
          </cell>
          <cell r="O244">
            <v>31.238713706628864</v>
          </cell>
          <cell r="P244">
            <v>31.551100843695153</v>
          </cell>
          <cell r="Q244">
            <v>31.866611852132106</v>
          </cell>
          <cell r="R244">
            <v>32.185277970653431</v>
          </cell>
          <cell r="S244">
            <v>32.507130750359963</v>
          </cell>
        </row>
        <row r="245">
          <cell r="D245">
            <v>58</v>
          </cell>
          <cell r="E245">
            <v>58.58</v>
          </cell>
          <cell r="F245">
            <v>59.165799999999997</v>
          </cell>
          <cell r="G245">
            <v>59.757458</v>
          </cell>
          <cell r="H245">
            <v>60.35503258</v>
          </cell>
          <cell r="I245">
            <v>60.9585829058</v>
          </cell>
          <cell r="J245">
            <v>61.568168734857998</v>
          </cell>
          <cell r="K245">
            <v>62.183850422206582</v>
          </cell>
          <cell r="L245">
            <v>62.805688926428651</v>
          </cell>
          <cell r="M245">
            <v>63.433745815692937</v>
          </cell>
          <cell r="N245">
            <v>64.068083273849865</v>
          </cell>
          <cell r="O245">
            <v>64.708764106588362</v>
          </cell>
          <cell r="P245">
            <v>65.355851747654242</v>
          </cell>
          <cell r="Q245">
            <v>66.009410265130782</v>
          </cell>
          <cell r="R245">
            <v>66.669504367782096</v>
          </cell>
          <cell r="S245">
            <v>67.336199411459916</v>
          </cell>
        </row>
        <row r="249">
          <cell r="D249">
            <v>859981.35344879923</v>
          </cell>
          <cell r="E249">
            <v>4578302.0553726349</v>
          </cell>
          <cell r="F249">
            <v>5004680.1910155602</v>
          </cell>
          <cell r="G249">
            <v>5048479.7663241262</v>
          </cell>
          <cell r="H249">
            <v>4504957.7011284251</v>
          </cell>
          <cell r="I249">
            <v>3851225.2509693131</v>
          </cell>
          <cell r="J249">
            <v>3907931.8997040172</v>
          </cell>
          <cell r="K249">
            <v>3955762.0300104171</v>
          </cell>
          <cell r="L249">
            <v>4001678.9229899086</v>
          </cell>
          <cell r="M249">
            <v>4081949.5177719831</v>
          </cell>
          <cell r="N249">
            <v>4182637.4801057191</v>
          </cell>
          <cell r="O249">
            <v>4329637.529532061</v>
          </cell>
          <cell r="P249">
            <v>4166845.7745433627</v>
          </cell>
          <cell r="Q249">
            <v>4256181.698908994</v>
          </cell>
          <cell r="R249">
            <v>4356473.0318461945</v>
          </cell>
          <cell r="S249">
            <v>4466577.5479858564</v>
          </cell>
        </row>
        <row r="254">
          <cell r="D254">
            <v>94211.357567744824</v>
          </cell>
          <cell r="E254">
            <v>2342918.7976949313</v>
          </cell>
          <cell r="F254">
            <v>5090388.8930723779</v>
          </cell>
          <cell r="G254">
            <v>7188265.1441583997</v>
          </cell>
          <cell r="H254">
            <v>8577220.0345689617</v>
          </cell>
          <cell r="I254">
            <v>9421880.9658497144</v>
          </cell>
          <cell r="J254">
            <v>10045030.147889277</v>
          </cell>
          <cell r="K254">
            <v>10543825.082247989</v>
          </cell>
          <cell r="L254">
            <v>10938705.294180289</v>
          </cell>
          <cell r="M254">
            <v>11246133.005881524</v>
          </cell>
          <cell r="N254">
            <v>11590388.174021749</v>
          </cell>
          <cell r="O254">
            <v>12014132.276589742</v>
          </cell>
          <cell r="P254">
            <v>12554061.900156336</v>
          </cell>
          <cell r="Q254">
            <v>12987796.554657981</v>
          </cell>
          <cell r="R254">
            <v>13402508.860053556</v>
          </cell>
          <cell r="S254">
            <v>13803560.95154554</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row>
        <row r="258">
          <cell r="D258">
            <v>859981.35344879923</v>
          </cell>
          <cell r="E258">
            <v>4578302.0553726349</v>
          </cell>
          <cell r="F258">
            <v>5004680.1910155602</v>
          </cell>
          <cell r="G258">
            <v>5048479.7663241262</v>
          </cell>
          <cell r="H258">
            <v>4504957.7011284251</v>
          </cell>
          <cell r="I258">
            <v>3851225.2509693131</v>
          </cell>
          <cell r="J258">
            <v>3907931.8997040172</v>
          </cell>
          <cell r="K258">
            <v>3955762.0300104171</v>
          </cell>
          <cell r="L258">
            <v>4001678.9229899086</v>
          </cell>
          <cell r="M258">
            <v>4081949.5177719831</v>
          </cell>
          <cell r="N258">
            <v>4182637.4801057191</v>
          </cell>
          <cell r="O258">
            <v>4329637.529532061</v>
          </cell>
          <cell r="P258">
            <v>4166845.7745433627</v>
          </cell>
          <cell r="Q258">
            <v>4256181.698908994</v>
          </cell>
          <cell r="R258">
            <v>4356473.0318461945</v>
          </cell>
          <cell r="S258">
            <v>4466577.5479858564</v>
          </cell>
        </row>
        <row r="266">
          <cell r="D266">
            <v>2000000</v>
          </cell>
          <cell r="E266">
            <v>2000000</v>
          </cell>
          <cell r="F266">
            <v>2000000</v>
          </cell>
          <cell r="G266">
            <v>2000000</v>
          </cell>
          <cell r="H266">
            <v>2000000</v>
          </cell>
          <cell r="I266">
            <v>2000000</v>
          </cell>
          <cell r="J266">
            <v>2000000</v>
          </cell>
          <cell r="K266">
            <v>2000000</v>
          </cell>
          <cell r="L266">
            <v>2000000</v>
          </cell>
          <cell r="M266">
            <v>2000000</v>
          </cell>
          <cell r="N266">
            <v>2000000</v>
          </cell>
          <cell r="O266">
            <v>2000000</v>
          </cell>
          <cell r="P266">
            <v>2000000</v>
          </cell>
          <cell r="Q266">
            <v>2000000</v>
          </cell>
          <cell r="R266">
            <v>2000000</v>
          </cell>
          <cell r="S266">
            <v>2000000</v>
          </cell>
        </row>
        <row r="273">
          <cell r="D273">
            <v>1312353.7061118335</v>
          </cell>
          <cell r="E273">
            <v>1580169.0507152146</v>
          </cell>
          <cell r="F273">
            <v>1135305.5916775032</v>
          </cell>
          <cell r="G273">
            <v>1116644.9934980494</v>
          </cell>
          <cell r="H273">
            <v>1001300.390117035</v>
          </cell>
          <cell r="I273">
            <v>1014369.3107932379</v>
          </cell>
          <cell r="J273">
            <v>981599.47984395316</v>
          </cell>
          <cell r="K273">
            <v>983745.12353706104</v>
          </cell>
          <cell r="L273">
            <v>977438.23146944086</v>
          </cell>
          <cell r="M273">
            <v>979583.87516254873</v>
          </cell>
          <cell r="N273">
            <v>975812.74382314691</v>
          </cell>
          <cell r="O273">
            <v>977958.38751625491</v>
          </cell>
        </row>
        <row r="284">
          <cell r="D284">
            <v>194043.54043775139</v>
          </cell>
          <cell r="E284">
            <v>4990366.6656144727</v>
          </cell>
          <cell r="F284">
            <v>10879721.625410672</v>
          </cell>
          <cell r="G284">
            <v>14834955.484009018</v>
          </cell>
          <cell r="H284">
            <v>17627352.443285391</v>
          </cell>
          <cell r="I284">
            <v>19852044.815099321</v>
          </cell>
          <cell r="J284">
            <v>21849168.050678428</v>
          </cell>
          <cell r="K284">
            <v>23936256.278893806</v>
          </cell>
          <cell r="L284">
            <v>25857010.2262455</v>
          </cell>
          <cell r="M284">
            <v>27615837.516513772</v>
          </cell>
          <cell r="N284">
            <v>29237661.416809924</v>
          </cell>
          <cell r="O284">
            <v>30919968.177861609</v>
          </cell>
          <cell r="P284">
            <v>32434749.81463401</v>
          </cell>
          <cell r="Q284">
            <v>33801252.897572912</v>
          </cell>
          <cell r="R284">
            <v>35261015.012432247</v>
          </cell>
          <cell r="S284">
            <v>36525242.180035874</v>
          </cell>
        </row>
        <row r="289">
          <cell r="D289">
            <v>0</v>
          </cell>
          <cell r="E289">
            <v>0</v>
          </cell>
          <cell r="F289">
            <v>0</v>
          </cell>
          <cell r="G289">
            <v>0</v>
          </cell>
          <cell r="H289">
            <v>0</v>
          </cell>
          <cell r="I289">
            <v>11933707.376354806</v>
          </cell>
          <cell r="J289">
            <v>12979596.710780766</v>
          </cell>
          <cell r="K289">
            <v>14100057.394398926</v>
          </cell>
          <cell r="L289">
            <v>15085219.685884345</v>
          </cell>
          <cell r="M289">
            <v>15948220.860279575</v>
          </cell>
          <cell r="N289">
            <v>16723798.441480426</v>
          </cell>
          <cell r="O289">
            <v>17491928.473930817</v>
          </cell>
          <cell r="P289">
            <v>18273041.936714038</v>
          </cell>
          <cell r="Q289">
            <v>18962683.251650345</v>
          </cell>
          <cell r="R289">
            <v>19675984.66621615</v>
          </cell>
          <cell r="S289">
            <v>20300289.781421654</v>
          </cell>
        </row>
        <row r="296">
          <cell r="D296">
            <v>19338.338391616191</v>
          </cell>
          <cell r="E296">
            <v>538835.74687304848</v>
          </cell>
          <cell r="F296">
            <v>1218880.9083201238</v>
          </cell>
          <cell r="G296">
            <v>1822420.6632772703</v>
          </cell>
          <cell r="H296">
            <v>2355311.5784886959</v>
          </cell>
          <cell r="I296">
            <v>2821257.2005267004</v>
          </cell>
          <cell r="J296">
            <v>3332539.3963132096</v>
          </cell>
          <cell r="K296">
            <v>3751449.628977411</v>
          </cell>
          <cell r="L296">
            <v>4141795.6096850494</v>
          </cell>
          <cell r="M296">
            <v>4582666.7974452367</v>
          </cell>
          <cell r="N296">
            <v>4973146.0678466028</v>
          </cell>
          <cell r="O296">
            <v>5349003.6230443213</v>
          </cell>
          <cell r="P296">
            <v>5601073.7679334823</v>
          </cell>
          <cell r="Q296">
            <v>5840576.3055999735</v>
          </cell>
          <cell r="R296">
            <v>6103909.8951047622</v>
          </cell>
          <cell r="S296">
            <v>6321015.6955764927</v>
          </cell>
        </row>
        <row r="299">
          <cell r="D299">
            <v>102658.52633889933</v>
          </cell>
          <cell r="E299">
            <v>3070200.782887225</v>
          </cell>
          <cell r="F299">
            <v>6775515.7970755287</v>
          </cell>
          <cell r="G299">
            <v>9111884.1587298438</v>
          </cell>
          <cell r="H299">
            <v>10698759.559786564</v>
          </cell>
          <cell r="I299">
            <v>11933707.376354806</v>
          </cell>
          <cell r="J299">
            <v>12979596.710780766</v>
          </cell>
          <cell r="K299">
            <v>14100057.394398926</v>
          </cell>
          <cell r="L299">
            <v>15085219.685884345</v>
          </cell>
          <cell r="M299">
            <v>15948220.860279575</v>
          </cell>
          <cell r="N299">
            <v>16723798.441480426</v>
          </cell>
          <cell r="O299">
            <v>17491928.473930817</v>
          </cell>
          <cell r="P299">
            <v>18273041.936714038</v>
          </cell>
          <cell r="Q299">
            <v>18962683.251650345</v>
          </cell>
          <cell r="R299">
            <v>19675984.66621615</v>
          </cell>
          <cell r="S299">
            <v>20300289.781421654</v>
          </cell>
        </row>
        <row r="300">
          <cell r="D300">
            <v>121996.86473051552</v>
          </cell>
          <cell r="E300">
            <v>3609036.5297602736</v>
          </cell>
          <cell r="F300">
            <v>7994396.705395652</v>
          </cell>
          <cell r="G300">
            <v>10934304.822007114</v>
          </cell>
          <cell r="H300">
            <v>13054071.13827526</v>
          </cell>
          <cell r="I300">
            <v>14754964.576881506</v>
          </cell>
          <cell r="J300">
            <v>16312136.107093975</v>
          </cell>
          <cell r="K300">
            <v>17851507.023376338</v>
          </cell>
          <cell r="L300">
            <v>19227015.295569394</v>
          </cell>
          <cell r="M300">
            <v>20530887.657724813</v>
          </cell>
          <cell r="N300">
            <v>21696944.509327028</v>
          </cell>
          <cell r="O300">
            <v>22840932.09697514</v>
          </cell>
          <cell r="P300">
            <v>23874115.704647519</v>
          </cell>
          <cell r="Q300">
            <v>24803259.557250317</v>
          </cell>
          <cell r="R300">
            <v>25779894.561320912</v>
          </cell>
          <cell r="S300">
            <v>26621305.476998147</v>
          </cell>
        </row>
        <row r="308">
          <cell r="D308">
            <v>500</v>
          </cell>
          <cell r="E308">
            <v>505</v>
          </cell>
          <cell r="F308">
            <v>510.05</v>
          </cell>
          <cell r="G308">
            <v>515.15049999999997</v>
          </cell>
          <cell r="H308">
            <v>520.30200500000001</v>
          </cell>
          <cell r="I308">
            <v>525.50502504999997</v>
          </cell>
          <cell r="J308">
            <v>530.76007530049992</v>
          </cell>
          <cell r="K308">
            <v>536.0676760535049</v>
          </cell>
          <cell r="L308">
            <v>541.42835281403995</v>
          </cell>
          <cell r="M308">
            <v>546.84263634218041</v>
          </cell>
          <cell r="N308">
            <v>552.31106270560224</v>
          </cell>
          <cell r="O308">
            <v>557.83417333265822</v>
          </cell>
          <cell r="P308">
            <v>563.41251506598485</v>
          </cell>
          <cell r="Q308">
            <v>569.04664021664473</v>
          </cell>
          <cell r="R308">
            <v>574.73710661881114</v>
          </cell>
          <cell r="S308">
            <v>580.48447768499921</v>
          </cell>
        </row>
        <row r="310">
          <cell r="D310">
            <v>750000</v>
          </cell>
          <cell r="E310">
            <v>757500</v>
          </cell>
          <cell r="F310">
            <v>765075</v>
          </cell>
          <cell r="G310">
            <v>772725.75</v>
          </cell>
          <cell r="H310">
            <v>780453.00750000007</v>
          </cell>
          <cell r="I310">
            <v>788257.53757499997</v>
          </cell>
          <cell r="J310">
            <v>796140.11295074993</v>
          </cell>
          <cell r="K310">
            <v>804101.51408025739</v>
          </cell>
          <cell r="L310">
            <v>812142.52922105999</v>
          </cell>
          <cell r="M310">
            <v>820263.95451327064</v>
          </cell>
          <cell r="N310">
            <v>828466.5940584034</v>
          </cell>
          <cell r="O310">
            <v>836751.25999898731</v>
          </cell>
          <cell r="P310">
            <v>845118.77259897732</v>
          </cell>
          <cell r="Q310">
            <v>853569.96032496705</v>
          </cell>
          <cell r="R310">
            <v>862105.65992821672</v>
          </cell>
          <cell r="S310">
            <v>870726.71652749879</v>
          </cell>
        </row>
        <row r="313">
          <cell r="D313">
            <v>844729.16666666663</v>
          </cell>
          <cell r="E313">
            <v>4748683.333333334</v>
          </cell>
          <cell r="F313">
            <v>6875303.9833333325</v>
          </cell>
          <cell r="G313">
            <v>8379266.3161666682</v>
          </cell>
          <cell r="H313">
            <v>9277071.4661508352</v>
          </cell>
          <cell r="I313">
            <v>9826593.6317516342</v>
          </cell>
          <cell r="J313">
            <v>10205366.267865462</v>
          </cell>
          <cell r="K313">
            <v>10570093.091810336</v>
          </cell>
          <cell r="L313">
            <v>10890560.602678008</v>
          </cell>
          <cell r="M313">
            <v>11126424.840775564</v>
          </cell>
          <cell r="N313">
            <v>11298259.202393368</v>
          </cell>
          <cell r="O313">
            <v>11543355.52113492</v>
          </cell>
          <cell r="P313">
            <v>10557129.805220582</v>
          </cell>
          <cell r="Q313">
            <v>10999956.078707853</v>
          </cell>
          <cell r="R313">
            <v>11355368.384021163</v>
          </cell>
          <cell r="S313">
            <v>11810924.172630787</v>
          </cell>
        </row>
        <row r="314">
          <cell r="D314">
            <v>2743.8506432090703</v>
          </cell>
          <cell r="E314">
            <v>114321.46937675048</v>
          </cell>
          <cell r="F314">
            <v>266287.56971380807</v>
          </cell>
          <cell r="G314">
            <v>392977.69577514159</v>
          </cell>
          <cell r="H314">
            <v>492665.29177754314</v>
          </cell>
          <cell r="I314">
            <v>582946.48021410359</v>
          </cell>
          <cell r="J314">
            <v>670530.681752929</v>
          </cell>
          <cell r="K314">
            <v>746188.95172799483</v>
          </cell>
          <cell r="L314">
            <v>809975.72401910787</v>
          </cell>
          <cell r="M314">
            <v>864489.49221490079</v>
          </cell>
          <cell r="N314">
            <v>912166.75258191058</v>
          </cell>
          <cell r="O314">
            <v>952515.45466219797</v>
          </cell>
          <cell r="P314">
            <v>991263.30979561165</v>
          </cell>
          <cell r="Q314">
            <v>1031145.084776171</v>
          </cell>
          <cell r="R314">
            <v>1068828.9549206027</v>
          </cell>
          <cell r="S314">
            <v>1104839.1882521529</v>
          </cell>
        </row>
        <row r="315">
          <cell r="D315">
            <v>1040000</v>
          </cell>
          <cell r="E315">
            <v>2976470</v>
          </cell>
          <cell r="F315">
            <v>3287272.25</v>
          </cell>
          <cell r="G315">
            <v>3680750.3224999998</v>
          </cell>
          <cell r="H315">
            <v>3717557.8257249999</v>
          </cell>
          <cell r="I315">
            <v>3826202.0873890505</v>
          </cell>
          <cell r="J315">
            <v>3868710.188865344</v>
          </cell>
          <cell r="K315">
            <v>3915974.3735708548</v>
          </cell>
          <cell r="L315">
            <v>3959465.544129075</v>
          </cell>
          <cell r="M315">
            <v>4007809.6817518407</v>
          </cell>
          <cell r="N315">
            <v>4047887.7785693589</v>
          </cell>
          <cell r="O315">
            <v>4092829.3297417136</v>
          </cell>
          <cell r="P315">
            <v>4142772.2232801863</v>
          </cell>
          <cell r="Q315">
            <v>4184199.9455129881</v>
          </cell>
          <cell r="R315">
            <v>4230639.8418210689</v>
          </cell>
          <cell r="S315">
            <v>4272946.2402392793</v>
          </cell>
        </row>
        <row r="316">
          <cell r="D316">
            <v>50400</v>
          </cell>
          <cell r="E316">
            <v>63024.000000000007</v>
          </cell>
          <cell r="F316">
            <v>100377.84000000001</v>
          </cell>
          <cell r="G316">
            <v>101381.61840000001</v>
          </cell>
          <cell r="H316">
            <v>102395.43458400002</v>
          </cell>
          <cell r="I316">
            <v>103419.38892984002</v>
          </cell>
          <cell r="J316">
            <v>129930.06643356243</v>
          </cell>
          <cell r="K316">
            <v>144094.99132318218</v>
          </cell>
          <cell r="L316">
            <v>145535.94123641399</v>
          </cell>
          <cell r="M316">
            <v>146991.30064877812</v>
          </cell>
          <cell r="N316">
            <v>148461.21365526592</v>
          </cell>
          <cell r="O316">
            <v>149945.82579181858</v>
          </cell>
          <cell r="P316">
            <v>151445.28404973677</v>
          </cell>
          <cell r="Q316">
            <v>166616.85625543361</v>
          </cell>
          <cell r="R316">
            <v>168283.02481798793</v>
          </cell>
          <cell r="S316">
            <v>169965.8550661678</v>
          </cell>
        </row>
        <row r="317">
          <cell r="D317">
            <v>1234751.5385738835</v>
          </cell>
          <cell r="E317">
            <v>2846306.6689929031</v>
          </cell>
          <cell r="F317">
            <v>3285383.1234311922</v>
          </cell>
          <cell r="G317">
            <v>3605254.6883046664</v>
          </cell>
          <cell r="H317">
            <v>3733093.4856925085</v>
          </cell>
          <cell r="I317">
            <v>3819873.4696831685</v>
          </cell>
          <cell r="J317">
            <v>4054532.2614565166</v>
          </cell>
          <cell r="K317">
            <v>4203279.1687546913</v>
          </cell>
          <cell r="L317">
            <v>4291953.5444073193</v>
          </cell>
          <cell r="M317">
            <v>4467457.995285159</v>
          </cell>
          <cell r="N317">
            <v>4729830.3634857144</v>
          </cell>
          <cell r="O317">
            <v>5020930.1529963389</v>
          </cell>
          <cell r="P317">
            <v>5326491.1036890177</v>
          </cell>
          <cell r="Q317">
            <v>5667076.2756467238</v>
          </cell>
          <cell r="R317">
            <v>5984877.645019237</v>
          </cell>
          <cell r="S317">
            <v>6320620.1815557089</v>
          </cell>
        </row>
        <row r="318">
          <cell r="D318">
            <v>500822.20327597536</v>
          </cell>
          <cell r="E318">
            <v>21481082.332828719</v>
          </cell>
          <cell r="F318">
            <v>48472542.93822518</v>
          </cell>
          <cell r="G318">
            <v>63558039.302524731</v>
          </cell>
          <cell r="H318">
            <v>72956371.649448112</v>
          </cell>
          <cell r="I318">
            <v>79857789.006301567</v>
          </cell>
          <cell r="J318">
            <v>84798589.810187876</v>
          </cell>
          <cell r="K318">
            <v>90511097.656828061</v>
          </cell>
          <cell r="L318">
            <v>94848311.907722875</v>
          </cell>
          <cell r="M318">
            <v>98037717.073481306</v>
          </cell>
          <cell r="N318">
            <v>100574677.49512909</v>
          </cell>
          <cell r="O318">
            <v>102478824.05572344</v>
          </cell>
          <cell r="P318">
            <v>105982840.21720868</v>
          </cell>
          <cell r="Q318">
            <v>108843641.85242361</v>
          </cell>
          <cell r="R318">
            <v>111431573.22486499</v>
          </cell>
          <cell r="S318">
            <v>113803858.18814605</v>
          </cell>
        </row>
        <row r="319">
          <cell r="D319">
            <v>1274000</v>
          </cell>
          <cell r="E319">
            <v>6423900</v>
          </cell>
          <cell r="F319">
            <v>8114828.75</v>
          </cell>
          <cell r="G319">
            <v>10019712.9375</v>
          </cell>
          <cell r="H319">
            <v>11055293.331250001</v>
          </cell>
          <cell r="I319">
            <v>11753732.440625001</v>
          </cell>
          <cell r="J319">
            <v>12318669.903093748</v>
          </cell>
          <cell r="K319">
            <v>12643745.91442539</v>
          </cell>
          <cell r="L319">
            <v>12759233.444766892</v>
          </cell>
          <cell r="M319">
            <v>12785239.525673425</v>
          </cell>
          <cell r="N319">
            <v>12718070.694832023</v>
          </cell>
          <cell r="O319">
            <v>12625655.64826058</v>
          </cell>
          <cell r="P319">
            <v>12431253.996722793</v>
          </cell>
          <cell r="Q319">
            <v>12262459.014339177</v>
          </cell>
          <cell r="R319">
            <v>11948036.98833048</v>
          </cell>
          <cell r="S319">
            <v>11759258.003914857</v>
          </cell>
        </row>
        <row r="320">
          <cell r="D320">
            <v>859981.35344879923</v>
          </cell>
          <cell r="E320">
            <v>4578302.0553726349</v>
          </cell>
          <cell r="F320">
            <v>5004680.1910155602</v>
          </cell>
          <cell r="G320">
            <v>5048479.7663241262</v>
          </cell>
          <cell r="H320">
            <v>4504957.7011284251</v>
          </cell>
          <cell r="I320">
            <v>3851225.2509693131</v>
          </cell>
          <cell r="J320">
            <v>3907931.8997040172</v>
          </cell>
          <cell r="K320">
            <v>3955762.0300104171</v>
          </cell>
          <cell r="L320">
            <v>4001678.9229899086</v>
          </cell>
          <cell r="M320">
            <v>4081949.5177719831</v>
          </cell>
          <cell r="N320">
            <v>4182637.4801057191</v>
          </cell>
          <cell r="O320">
            <v>4329637.529532061</v>
          </cell>
          <cell r="P320">
            <v>4166845.7745433627</v>
          </cell>
          <cell r="Q320">
            <v>4256181.698908994</v>
          </cell>
          <cell r="R320">
            <v>4356473.0318461945</v>
          </cell>
          <cell r="S320">
            <v>4466577.5479858564</v>
          </cell>
        </row>
        <row r="321">
          <cell r="D321">
            <v>94211.357567744824</v>
          </cell>
          <cell r="E321">
            <v>2342918.7976949313</v>
          </cell>
          <cell r="F321">
            <v>5090388.8930723779</v>
          </cell>
          <cell r="G321">
            <v>7188265.1441583997</v>
          </cell>
          <cell r="H321">
            <v>8577220.0345689617</v>
          </cell>
          <cell r="I321">
            <v>9421880.9658497144</v>
          </cell>
          <cell r="J321">
            <v>10045030.147889277</v>
          </cell>
          <cell r="K321">
            <v>10543825.082247989</v>
          </cell>
          <cell r="L321">
            <v>10938705.294180289</v>
          </cell>
          <cell r="M321">
            <v>11246133.005881524</v>
          </cell>
          <cell r="N321">
            <v>11590388.174021749</v>
          </cell>
          <cell r="O321">
            <v>12014132.276589742</v>
          </cell>
          <cell r="P321">
            <v>12554061.900156336</v>
          </cell>
          <cell r="Q321">
            <v>12987796.554657981</v>
          </cell>
          <cell r="R321">
            <v>13402508.860053556</v>
          </cell>
          <cell r="S321">
            <v>13803560.95154554</v>
          </cell>
        </row>
        <row r="322">
          <cell r="D322">
            <v>2000000</v>
          </cell>
          <cell r="E322">
            <v>2000000</v>
          </cell>
          <cell r="F322">
            <v>2000000</v>
          </cell>
          <cell r="G322">
            <v>2000000</v>
          </cell>
          <cell r="H322">
            <v>2000000</v>
          </cell>
          <cell r="I322">
            <v>2000000</v>
          </cell>
          <cell r="J322">
            <v>2000000</v>
          </cell>
          <cell r="K322">
            <v>2000000</v>
          </cell>
          <cell r="L322">
            <v>2000000</v>
          </cell>
          <cell r="M322">
            <v>2000000</v>
          </cell>
          <cell r="N322">
            <v>2000000</v>
          </cell>
          <cell r="O322">
            <v>2000000</v>
          </cell>
          <cell r="P322">
            <v>2000000</v>
          </cell>
          <cell r="Q322">
            <v>2000000</v>
          </cell>
          <cell r="R322">
            <v>2000000</v>
          </cell>
          <cell r="S322">
            <v>2000000</v>
          </cell>
        </row>
        <row r="323">
          <cell r="D323">
            <v>1312353.7061118335</v>
          </cell>
          <cell r="E323">
            <v>1580169.0507152146</v>
          </cell>
          <cell r="F323">
            <v>1135305.5916775032</v>
          </cell>
          <cell r="G323">
            <v>1116644.9934980494</v>
          </cell>
          <cell r="H323">
            <v>1001300.390117035</v>
          </cell>
          <cell r="I323">
            <v>1014369.3107932379</v>
          </cell>
          <cell r="J323">
            <v>981599.47984395316</v>
          </cell>
          <cell r="K323">
            <v>983745.12353706104</v>
          </cell>
          <cell r="L323">
            <v>977438.23146944086</v>
          </cell>
          <cell r="M323">
            <v>979583.87516254873</v>
          </cell>
          <cell r="N323">
            <v>975812.74382314691</v>
          </cell>
          <cell r="O323">
            <v>977958.38751625491</v>
          </cell>
          <cell r="P323">
            <v>0</v>
          </cell>
          <cell r="Q323">
            <v>0</v>
          </cell>
          <cell r="R323">
            <v>0</v>
          </cell>
          <cell r="S323">
            <v>0</v>
          </cell>
        </row>
        <row r="324">
          <cell r="D324">
            <v>0</v>
          </cell>
          <cell r="E324">
            <v>0</v>
          </cell>
          <cell r="F324">
            <v>0</v>
          </cell>
          <cell r="G324">
            <v>0</v>
          </cell>
          <cell r="H324">
            <v>0</v>
          </cell>
          <cell r="I324">
            <v>11933707.376354806</v>
          </cell>
          <cell r="J324">
            <v>12979596.710780766</v>
          </cell>
          <cell r="K324">
            <v>14100057.394398926</v>
          </cell>
          <cell r="L324">
            <v>15085219.685884345</v>
          </cell>
          <cell r="M324">
            <v>15948220.860279575</v>
          </cell>
          <cell r="N324">
            <v>16723798.441480426</v>
          </cell>
          <cell r="O324">
            <v>17491928.473930817</v>
          </cell>
          <cell r="P324">
            <v>18273041.936714038</v>
          </cell>
          <cell r="Q324">
            <v>18962683.251650345</v>
          </cell>
          <cell r="R324">
            <v>19675984.66621615</v>
          </cell>
          <cell r="S324">
            <v>20300289.781421654</v>
          </cell>
        </row>
        <row r="325">
          <cell r="D325">
            <v>194043.54043775139</v>
          </cell>
          <cell r="E325">
            <v>4990366.6656144727</v>
          </cell>
          <cell r="F325">
            <v>10879721.625410672</v>
          </cell>
          <cell r="G325">
            <v>14834955.484009018</v>
          </cell>
          <cell r="H325">
            <v>17627352.443285391</v>
          </cell>
          <cell r="I325">
            <v>19852044.815099321</v>
          </cell>
          <cell r="J325">
            <v>21849168.050678428</v>
          </cell>
          <cell r="K325">
            <v>23936256.278893806</v>
          </cell>
          <cell r="L325">
            <v>25857010.2262455</v>
          </cell>
          <cell r="M325">
            <v>27615837.516513772</v>
          </cell>
          <cell r="N325">
            <v>29237661.416809924</v>
          </cell>
          <cell r="O325">
            <v>30919968.177861609</v>
          </cell>
          <cell r="P325">
            <v>32434749.81463401</v>
          </cell>
          <cell r="Q325">
            <v>33801252.897572912</v>
          </cell>
          <cell r="R325">
            <v>35261015.012432247</v>
          </cell>
          <cell r="S325">
            <v>36525242.180035874</v>
          </cell>
        </row>
        <row r="326">
          <cell r="D326">
            <v>121996.86473051552</v>
          </cell>
          <cell r="E326">
            <v>3609036.5297602736</v>
          </cell>
          <cell r="F326">
            <v>7994396.705395652</v>
          </cell>
          <cell r="G326">
            <v>10934304.822007114</v>
          </cell>
          <cell r="H326">
            <v>13054071.13827526</v>
          </cell>
          <cell r="I326">
            <v>14754964.576881506</v>
          </cell>
          <cell r="J326">
            <v>16312136.107093975</v>
          </cell>
          <cell r="K326">
            <v>17851507.023376338</v>
          </cell>
          <cell r="L326">
            <v>19227015.295569394</v>
          </cell>
          <cell r="M326">
            <v>20530887.657724813</v>
          </cell>
          <cell r="N326">
            <v>21696944.509327028</v>
          </cell>
          <cell r="O326">
            <v>22840932.09697514</v>
          </cell>
          <cell r="P326">
            <v>23874115.704647519</v>
          </cell>
          <cell r="Q326">
            <v>24803259.557250317</v>
          </cell>
          <cell r="R326">
            <v>25779894.561320912</v>
          </cell>
          <cell r="S326">
            <v>26621305.476998147</v>
          </cell>
        </row>
        <row r="327">
          <cell r="D327">
            <v>750000</v>
          </cell>
          <cell r="E327">
            <v>757500</v>
          </cell>
          <cell r="F327">
            <v>765075</v>
          </cell>
          <cell r="G327">
            <v>772725.75</v>
          </cell>
          <cell r="H327">
            <v>780453.00750000007</v>
          </cell>
          <cell r="I327">
            <v>788257.53757499997</v>
          </cell>
          <cell r="J327">
            <v>796140.11295074993</v>
          </cell>
          <cell r="K327">
            <v>804101.51408025739</v>
          </cell>
          <cell r="L327">
            <v>812142.52922105999</v>
          </cell>
          <cell r="M327">
            <v>820263.95451327064</v>
          </cell>
          <cell r="N327">
            <v>828466.5940584034</v>
          </cell>
          <cell r="O327">
            <v>836751.25999898731</v>
          </cell>
          <cell r="P327">
            <v>845118.77259897732</v>
          </cell>
          <cell r="Q327">
            <v>853569.96032496705</v>
          </cell>
          <cell r="R327">
            <v>862105.65992821672</v>
          </cell>
          <cell r="S327">
            <v>870726.71652749879</v>
          </cell>
        </row>
        <row r="328">
          <cell r="D328">
            <v>10280033.581456378</v>
          </cell>
          <cell r="E328">
            <v>58512080.903689228</v>
          </cell>
          <cell r="F328">
            <v>103271564.46127528</v>
          </cell>
          <cell r="G328">
            <v>131632758.84116791</v>
          </cell>
          <cell r="H328">
            <v>148879803.19950306</v>
          </cell>
          <cell r="I328">
            <v>173387006.33841726</v>
          </cell>
          <cell r="J328">
            <v>184917931.68859661</v>
          </cell>
          <cell r="K328">
            <v>196909728.59498531</v>
          </cell>
          <cell r="L328">
            <v>206604246.89451963</v>
          </cell>
          <cell r="M328">
            <v>214659006.29767844</v>
          </cell>
          <cell r="N328">
            <v>221665062.86027312</v>
          </cell>
          <cell r="O328">
            <v>228275364.19071564</v>
          </cell>
          <cell r="P328">
            <v>233731129.84326091</v>
          </cell>
          <cell r="Q328">
            <v>240819839.02802747</v>
          </cell>
          <cell r="R328">
            <v>247525589.85559282</v>
          </cell>
          <cell r="S328">
            <v>253830114.4843196</v>
          </cell>
        </row>
        <row r="331">
          <cell r="D331">
            <v>30</v>
          </cell>
          <cell r="E331">
            <v>30</v>
          </cell>
          <cell r="F331">
            <v>30</v>
          </cell>
          <cell r="G331">
            <v>30</v>
          </cell>
          <cell r="H331">
            <v>30</v>
          </cell>
          <cell r="I331">
            <v>30</v>
          </cell>
          <cell r="J331">
            <v>30</v>
          </cell>
          <cell r="K331">
            <v>30</v>
          </cell>
          <cell r="L331">
            <v>30</v>
          </cell>
          <cell r="M331">
            <v>30</v>
          </cell>
          <cell r="N331">
            <v>30</v>
          </cell>
          <cell r="O331">
            <v>30</v>
          </cell>
          <cell r="P331">
            <v>30</v>
          </cell>
          <cell r="Q331">
            <v>30</v>
          </cell>
          <cell r="R331">
            <v>30</v>
          </cell>
          <cell r="S331">
            <v>30</v>
          </cell>
        </row>
        <row r="332">
          <cell r="D332">
            <v>4127308.2787174257</v>
          </cell>
          <cell r="E332">
            <v>3649848.8527381765</v>
          </cell>
          <cell r="F332">
            <v>6308800.0394905992</v>
          </cell>
          <cell r="G332">
            <v>7948890.9426563103</v>
          </cell>
          <cell r="H332">
            <v>8888289.4639143758</v>
          </cell>
          <cell r="I332">
            <v>9553268.909651095</v>
          </cell>
          <cell r="J332">
            <v>10091138.995004978</v>
          </cell>
          <cell r="K332">
            <v>10655976.434993889</v>
          </cell>
          <cell r="L332">
            <v>11073887.552459287</v>
          </cell>
          <cell r="M332">
            <v>11393208.613797653</v>
          </cell>
          <cell r="N332">
            <v>11661364.331194848</v>
          </cell>
          <cell r="O332">
            <v>11888418.79403952</v>
          </cell>
          <cell r="P332">
            <v>12143586.888447592</v>
          </cell>
          <cell r="Q332">
            <v>12443763.0643168</v>
          </cell>
          <cell r="R332">
            <v>12706127.800411573</v>
          </cell>
          <cell r="S332">
            <v>12961777.492331967</v>
          </cell>
        </row>
      </sheetData>
      <sheetData sheetId="27" refreshError="1">
        <row r="8">
          <cell r="H8">
            <v>1</v>
          </cell>
        </row>
        <row r="10">
          <cell r="E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row>
        <row r="15">
          <cell r="E15">
            <v>4</v>
          </cell>
          <cell r="F15">
            <v>4</v>
          </cell>
          <cell r="G15">
            <v>4</v>
          </cell>
          <cell r="H15">
            <v>4</v>
          </cell>
          <cell r="I15">
            <v>4</v>
          </cell>
          <cell r="J15">
            <v>4</v>
          </cell>
          <cell r="K15">
            <v>4</v>
          </cell>
          <cell r="L15">
            <v>4</v>
          </cell>
          <cell r="M15">
            <v>4</v>
          </cell>
          <cell r="N15">
            <v>4</v>
          </cell>
          <cell r="O15">
            <v>4</v>
          </cell>
          <cell r="P15">
            <v>4</v>
          </cell>
          <cell r="Q15">
            <v>4</v>
          </cell>
          <cell r="R15">
            <v>4</v>
          </cell>
          <cell r="S15">
            <v>4</v>
          </cell>
          <cell r="T15">
            <v>4</v>
          </cell>
        </row>
        <row r="17">
          <cell r="E17">
            <v>0</v>
          </cell>
        </row>
        <row r="19">
          <cell r="E19">
            <v>2</v>
          </cell>
          <cell r="F19">
            <v>12</v>
          </cell>
          <cell r="G19">
            <v>12</v>
          </cell>
          <cell r="H19">
            <v>12</v>
          </cell>
          <cell r="I19">
            <v>12</v>
          </cell>
          <cell r="J19">
            <v>12</v>
          </cell>
          <cell r="K19">
            <v>12</v>
          </cell>
          <cell r="L19">
            <v>12</v>
          </cell>
          <cell r="M19">
            <v>12</v>
          </cell>
          <cell r="N19">
            <v>12</v>
          </cell>
          <cell r="O19">
            <v>12</v>
          </cell>
          <cell r="P19">
            <v>12</v>
          </cell>
          <cell r="Q19">
            <v>12</v>
          </cell>
          <cell r="R19">
            <v>12</v>
          </cell>
          <cell r="S19">
            <v>12</v>
          </cell>
          <cell r="T19">
            <v>12</v>
          </cell>
        </row>
        <row r="22">
          <cell r="E22">
            <v>0</v>
          </cell>
          <cell r="F22">
            <v>0.05</v>
          </cell>
          <cell r="G22">
            <v>0.1</v>
          </cell>
          <cell r="H22">
            <v>0.1</v>
          </cell>
          <cell r="I22">
            <v>0.1</v>
          </cell>
          <cell r="J22">
            <v>0.1</v>
          </cell>
          <cell r="K22">
            <v>0.1</v>
          </cell>
          <cell r="L22">
            <v>0.1</v>
          </cell>
          <cell r="M22">
            <v>0.1</v>
          </cell>
          <cell r="N22">
            <v>0.1</v>
          </cell>
          <cell r="O22">
            <v>0.1</v>
          </cell>
          <cell r="P22">
            <v>0.1</v>
          </cell>
          <cell r="Q22">
            <v>0.1</v>
          </cell>
          <cell r="R22">
            <v>0.1</v>
          </cell>
          <cell r="S22">
            <v>0.1</v>
          </cell>
          <cell r="T22">
            <v>0.1</v>
          </cell>
        </row>
        <row r="23">
          <cell r="E23">
            <v>0</v>
          </cell>
          <cell r="F23">
            <v>0.1</v>
          </cell>
          <cell r="G23">
            <v>0.1</v>
          </cell>
          <cell r="H23">
            <v>0.15</v>
          </cell>
          <cell r="I23">
            <v>0.2</v>
          </cell>
          <cell r="J23">
            <v>0.2</v>
          </cell>
          <cell r="K23">
            <v>0.2</v>
          </cell>
          <cell r="L23">
            <v>0.2</v>
          </cell>
          <cell r="M23">
            <v>0.2</v>
          </cell>
          <cell r="N23">
            <v>0.2</v>
          </cell>
          <cell r="O23">
            <v>0.2</v>
          </cell>
          <cell r="P23">
            <v>0.2</v>
          </cell>
          <cell r="Q23">
            <v>0.2</v>
          </cell>
          <cell r="R23">
            <v>0.2</v>
          </cell>
          <cell r="S23">
            <v>0.2</v>
          </cell>
          <cell r="T23">
            <v>0.2</v>
          </cell>
        </row>
        <row r="24">
          <cell r="E24">
            <v>0</v>
          </cell>
          <cell r="F24">
            <v>0.05</v>
          </cell>
          <cell r="G24">
            <v>0.1</v>
          </cell>
          <cell r="H24">
            <v>0.1</v>
          </cell>
          <cell r="I24">
            <v>0.1</v>
          </cell>
          <cell r="J24">
            <v>0.1</v>
          </cell>
          <cell r="K24">
            <v>0.1</v>
          </cell>
          <cell r="L24">
            <v>0.1</v>
          </cell>
          <cell r="M24">
            <v>0.1</v>
          </cell>
          <cell r="N24">
            <v>0.1</v>
          </cell>
          <cell r="O24">
            <v>0.1</v>
          </cell>
          <cell r="P24">
            <v>0.1</v>
          </cell>
          <cell r="Q24">
            <v>0.1</v>
          </cell>
          <cell r="R24">
            <v>0.1</v>
          </cell>
          <cell r="S24">
            <v>0.1</v>
          </cell>
          <cell r="T24">
            <v>0.1</v>
          </cell>
        </row>
        <row r="25">
          <cell r="E25">
            <v>0</v>
          </cell>
          <cell r="F25">
            <v>0.1</v>
          </cell>
          <cell r="G25">
            <v>0.1</v>
          </cell>
          <cell r="H25">
            <v>0.15</v>
          </cell>
          <cell r="I25">
            <v>0.2</v>
          </cell>
          <cell r="J25">
            <v>0.2</v>
          </cell>
          <cell r="K25">
            <v>0.2</v>
          </cell>
          <cell r="L25">
            <v>0.2</v>
          </cell>
          <cell r="M25">
            <v>0.2</v>
          </cell>
          <cell r="N25">
            <v>0.2</v>
          </cell>
          <cell r="O25">
            <v>0.2</v>
          </cell>
          <cell r="P25">
            <v>0.2</v>
          </cell>
          <cell r="Q25">
            <v>0.2</v>
          </cell>
          <cell r="R25">
            <v>0.2</v>
          </cell>
          <cell r="S25">
            <v>0.2</v>
          </cell>
          <cell r="T25">
            <v>0.2</v>
          </cell>
        </row>
        <row r="26">
          <cell r="E26">
            <v>0</v>
          </cell>
          <cell r="F26">
            <v>0.05</v>
          </cell>
          <cell r="G26">
            <v>0.1</v>
          </cell>
          <cell r="H26">
            <v>0.1</v>
          </cell>
          <cell r="I26">
            <v>0.1</v>
          </cell>
          <cell r="J26">
            <v>0.1</v>
          </cell>
          <cell r="K26">
            <v>0.1</v>
          </cell>
          <cell r="L26">
            <v>0.1</v>
          </cell>
          <cell r="M26">
            <v>0.1</v>
          </cell>
          <cell r="N26">
            <v>0.1</v>
          </cell>
          <cell r="O26">
            <v>0.1</v>
          </cell>
          <cell r="P26">
            <v>0.1</v>
          </cell>
          <cell r="Q26">
            <v>0.1</v>
          </cell>
          <cell r="R26">
            <v>0.1</v>
          </cell>
          <cell r="S26">
            <v>0.1</v>
          </cell>
          <cell r="T26">
            <v>0.1</v>
          </cell>
        </row>
        <row r="27">
          <cell r="E27">
            <v>0</v>
          </cell>
          <cell r="F27">
            <v>0.1</v>
          </cell>
          <cell r="G27">
            <v>0.1</v>
          </cell>
          <cell r="H27">
            <v>0.15</v>
          </cell>
          <cell r="I27">
            <v>0.2</v>
          </cell>
          <cell r="J27">
            <v>0.2</v>
          </cell>
          <cell r="K27">
            <v>0.2</v>
          </cell>
          <cell r="L27">
            <v>0.2</v>
          </cell>
          <cell r="M27">
            <v>0.2</v>
          </cell>
          <cell r="N27">
            <v>0.2</v>
          </cell>
          <cell r="O27">
            <v>0.2</v>
          </cell>
          <cell r="P27">
            <v>0.2</v>
          </cell>
          <cell r="Q27">
            <v>0.2</v>
          </cell>
          <cell r="R27">
            <v>0.2</v>
          </cell>
          <cell r="S27">
            <v>0.2</v>
          </cell>
          <cell r="T27">
            <v>0.2</v>
          </cell>
        </row>
        <row r="32">
          <cell r="E32">
            <v>0.15</v>
          </cell>
          <cell r="F32">
            <v>0.14249999999999999</v>
          </cell>
          <cell r="G32">
            <v>0.135375</v>
          </cell>
          <cell r="H32">
            <v>0.10830000000000001</v>
          </cell>
          <cell r="I32">
            <v>9.2054999999999998E-2</v>
          </cell>
          <cell r="J32">
            <v>8.2849500000000006E-2</v>
          </cell>
          <cell r="K32">
            <v>7.4564550000000007E-2</v>
          </cell>
          <cell r="L32">
            <v>7.3818904500000004E-2</v>
          </cell>
          <cell r="M32">
            <v>7.3080715455E-2</v>
          </cell>
          <cell r="N32">
            <v>7.2349908300450003E-2</v>
          </cell>
          <cell r="O32">
            <v>7.1626409217445508E-2</v>
          </cell>
          <cell r="P32">
            <v>7.0910145125271051E-2</v>
          </cell>
          <cell r="Q32">
            <v>7.0201043674018346E-2</v>
          </cell>
          <cell r="R32">
            <v>6.9499033237278157E-2</v>
          </cell>
          <cell r="S32">
            <v>6.8804042904905369E-2</v>
          </cell>
          <cell r="T32">
            <v>6.8116002475856308E-2</v>
          </cell>
        </row>
        <row r="33">
          <cell r="F33">
            <v>-0.05</v>
          </cell>
          <cell r="G33">
            <v>-0.05</v>
          </cell>
          <cell r="H33">
            <v>-0.2</v>
          </cell>
          <cell r="I33">
            <v>-0.15</v>
          </cell>
          <cell r="J33">
            <v>-0.1</v>
          </cell>
          <cell r="K33">
            <v>-0.1</v>
          </cell>
          <cell r="L33">
            <v>-0.01</v>
          </cell>
          <cell r="M33">
            <v>-0.01</v>
          </cell>
          <cell r="N33">
            <v>-0.01</v>
          </cell>
          <cell r="O33">
            <v>-0.01</v>
          </cell>
          <cell r="P33">
            <v>-0.01</v>
          </cell>
          <cell r="Q33">
            <v>-0.01</v>
          </cell>
          <cell r="R33">
            <v>-0.01</v>
          </cell>
          <cell r="S33">
            <v>-0.01</v>
          </cell>
          <cell r="T33">
            <v>-0.01</v>
          </cell>
        </row>
        <row r="34">
          <cell r="E34">
            <v>0.88</v>
          </cell>
          <cell r="F34">
            <v>0.87119999999999997</v>
          </cell>
          <cell r="G34">
            <v>0.86248799999999992</v>
          </cell>
          <cell r="H34">
            <v>0.85386311999999986</v>
          </cell>
          <cell r="I34">
            <v>0.84532448879999988</v>
          </cell>
          <cell r="J34">
            <v>0.83687124391199985</v>
          </cell>
          <cell r="K34">
            <v>0.82850253147287989</v>
          </cell>
          <cell r="L34">
            <v>0.82021750615815103</v>
          </cell>
          <cell r="M34">
            <v>0.81201533109656954</v>
          </cell>
          <cell r="N34">
            <v>0.80389517778560382</v>
          </cell>
          <cell r="O34">
            <v>0.79585622600774775</v>
          </cell>
          <cell r="P34">
            <v>0.78789766374767023</v>
          </cell>
          <cell r="Q34">
            <v>0.78001868711019351</v>
          </cell>
          <cell r="R34">
            <v>0.77221850023909155</v>
          </cell>
          <cell r="S34">
            <v>0.76449631523670059</v>
          </cell>
          <cell r="T34">
            <v>0.75685135208433352</v>
          </cell>
        </row>
        <row r="35">
          <cell r="F35">
            <v>-0.01</v>
          </cell>
          <cell r="G35">
            <v>-0.01</v>
          </cell>
          <cell r="H35">
            <v>-0.01</v>
          </cell>
          <cell r="I35">
            <v>-0.01</v>
          </cell>
          <cell r="J35">
            <v>-0.01</v>
          </cell>
          <cell r="K35">
            <v>-0.01</v>
          </cell>
          <cell r="L35">
            <v>-0.01</v>
          </cell>
          <cell r="M35">
            <v>-0.01</v>
          </cell>
          <cell r="N35">
            <v>-0.01</v>
          </cell>
          <cell r="O35">
            <v>-0.01</v>
          </cell>
          <cell r="P35">
            <v>-0.01</v>
          </cell>
          <cell r="Q35">
            <v>-0.01</v>
          </cell>
          <cell r="R35">
            <v>-0.01</v>
          </cell>
          <cell r="S35">
            <v>-0.01</v>
          </cell>
          <cell r="T35">
            <v>-0.01</v>
          </cell>
        </row>
        <row r="36">
          <cell r="E36">
            <v>0.01</v>
          </cell>
          <cell r="F36">
            <v>9.9000000000000008E-3</v>
          </cell>
          <cell r="G36">
            <v>9.8010000000000007E-3</v>
          </cell>
          <cell r="H36">
            <v>9.7029899999999999E-3</v>
          </cell>
          <cell r="I36">
            <v>9.6059600999999998E-3</v>
          </cell>
          <cell r="J36">
            <v>9.5099004989999993E-3</v>
          </cell>
          <cell r="K36">
            <v>9.41480149401E-3</v>
          </cell>
          <cell r="L36">
            <v>9.3206534790699E-3</v>
          </cell>
          <cell r="M36">
            <v>9.2274469442792002E-3</v>
          </cell>
          <cell r="N36">
            <v>9.1351724748364085E-3</v>
          </cell>
          <cell r="O36">
            <v>9.0438207500880448E-3</v>
          </cell>
          <cell r="P36">
            <v>8.9533825425871637E-3</v>
          </cell>
          <cell r="Q36">
            <v>8.8638487171612927E-3</v>
          </cell>
          <cell r="R36">
            <v>8.7752102299896804E-3</v>
          </cell>
          <cell r="S36">
            <v>8.6874581276897827E-3</v>
          </cell>
          <cell r="T36">
            <v>8.6005835464128856E-3</v>
          </cell>
        </row>
        <row r="37">
          <cell r="F37">
            <v>-0.01</v>
          </cell>
          <cell r="G37">
            <v>-0.01</v>
          </cell>
          <cell r="H37">
            <v>-0.01</v>
          </cell>
          <cell r="I37">
            <v>-0.01</v>
          </cell>
          <cell r="J37">
            <v>-0.01</v>
          </cell>
          <cell r="K37">
            <v>-0.01</v>
          </cell>
          <cell r="L37">
            <v>-0.01</v>
          </cell>
          <cell r="M37">
            <v>-0.01</v>
          </cell>
          <cell r="N37">
            <v>-0.01</v>
          </cell>
          <cell r="O37">
            <v>-0.01</v>
          </cell>
          <cell r="P37">
            <v>-0.01</v>
          </cell>
          <cell r="Q37">
            <v>-0.01</v>
          </cell>
          <cell r="R37">
            <v>-0.01</v>
          </cell>
          <cell r="S37">
            <v>-0.01</v>
          </cell>
          <cell r="T37">
            <v>-0.01</v>
          </cell>
        </row>
        <row r="44">
          <cell r="E44">
            <v>0</v>
          </cell>
          <cell r="F44">
            <v>0</v>
          </cell>
          <cell r="G44">
            <v>0</v>
          </cell>
          <cell r="H44">
            <v>0</v>
          </cell>
          <cell r="I44">
            <v>0</v>
          </cell>
          <cell r="J44">
            <v>-0.08</v>
          </cell>
          <cell r="K44">
            <v>-0.08</v>
          </cell>
          <cell r="L44">
            <v>-0.08</v>
          </cell>
          <cell r="M44">
            <v>-0.08</v>
          </cell>
          <cell r="N44">
            <v>-0.08</v>
          </cell>
          <cell r="O44">
            <v>-0.08</v>
          </cell>
          <cell r="P44">
            <v>-0.08</v>
          </cell>
          <cell r="Q44">
            <v>-0.08</v>
          </cell>
          <cell r="R44">
            <v>-0.08</v>
          </cell>
          <cell r="S44">
            <v>-0.08</v>
          </cell>
          <cell r="T44">
            <v>-0.08</v>
          </cell>
        </row>
        <row r="45">
          <cell r="E45">
            <v>0</v>
          </cell>
          <cell r="F45">
            <v>0</v>
          </cell>
          <cell r="G45">
            <v>0</v>
          </cell>
          <cell r="H45">
            <v>0</v>
          </cell>
          <cell r="I45">
            <v>0</v>
          </cell>
          <cell r="J45">
            <v>-7.0000000000000007E-2</v>
          </cell>
          <cell r="K45">
            <v>-7.0000000000000007E-2</v>
          </cell>
          <cell r="L45">
            <v>-7.0000000000000007E-2</v>
          </cell>
          <cell r="M45">
            <v>-7.0000000000000007E-2</v>
          </cell>
          <cell r="N45">
            <v>-7.0000000000000007E-2</v>
          </cell>
          <cell r="O45">
            <v>-7.0000000000000007E-2</v>
          </cell>
          <cell r="P45">
            <v>-7.0000000000000007E-2</v>
          </cell>
          <cell r="Q45">
            <v>-7.0000000000000007E-2</v>
          </cell>
          <cell r="R45">
            <v>-7.0000000000000007E-2</v>
          </cell>
          <cell r="S45">
            <v>-7.0000000000000007E-2</v>
          </cell>
          <cell r="T45">
            <v>-7.0000000000000007E-2</v>
          </cell>
        </row>
        <row r="46">
          <cell r="E46">
            <v>0</v>
          </cell>
          <cell r="F46">
            <v>0</v>
          </cell>
          <cell r="G46">
            <v>0</v>
          </cell>
          <cell r="H46">
            <v>0</v>
          </cell>
          <cell r="I46">
            <v>0</v>
          </cell>
          <cell r="J46">
            <v>-0.02</v>
          </cell>
          <cell r="K46">
            <v>-0.02</v>
          </cell>
          <cell r="L46">
            <v>-0.02</v>
          </cell>
          <cell r="M46">
            <v>-0.02</v>
          </cell>
          <cell r="N46">
            <v>-0.02</v>
          </cell>
          <cell r="O46">
            <v>-0.02</v>
          </cell>
          <cell r="P46">
            <v>-0.02</v>
          </cell>
          <cell r="Q46">
            <v>-0.02</v>
          </cell>
          <cell r="R46">
            <v>-0.02</v>
          </cell>
          <cell r="S46">
            <v>-0.02</v>
          </cell>
          <cell r="T46">
            <v>-0.02</v>
          </cell>
        </row>
        <row r="50">
          <cell r="E50">
            <v>20</v>
          </cell>
          <cell r="F50">
            <v>20</v>
          </cell>
          <cell r="G50">
            <v>20</v>
          </cell>
          <cell r="H50">
            <v>20</v>
          </cell>
          <cell r="I50">
            <v>20</v>
          </cell>
          <cell r="J50">
            <v>20</v>
          </cell>
          <cell r="K50">
            <v>20</v>
          </cell>
          <cell r="L50">
            <v>20</v>
          </cell>
          <cell r="M50">
            <v>20</v>
          </cell>
          <cell r="N50">
            <v>20</v>
          </cell>
          <cell r="O50">
            <v>20</v>
          </cell>
          <cell r="P50">
            <v>20</v>
          </cell>
          <cell r="Q50">
            <v>20</v>
          </cell>
          <cell r="R50">
            <v>20</v>
          </cell>
          <cell r="S50">
            <v>20</v>
          </cell>
          <cell r="T50">
            <v>20</v>
          </cell>
        </row>
        <row r="51">
          <cell r="E51">
            <v>0.1</v>
          </cell>
          <cell r="F51">
            <v>0.1</v>
          </cell>
          <cell r="G51">
            <v>0.1</v>
          </cell>
          <cell r="H51">
            <v>0.1</v>
          </cell>
          <cell r="I51">
            <v>0.1</v>
          </cell>
          <cell r="J51">
            <v>0.1</v>
          </cell>
          <cell r="K51">
            <v>0.1</v>
          </cell>
          <cell r="L51">
            <v>0.1</v>
          </cell>
          <cell r="M51">
            <v>0.1</v>
          </cell>
          <cell r="N51">
            <v>0.1</v>
          </cell>
          <cell r="O51">
            <v>0.1</v>
          </cell>
          <cell r="P51">
            <v>0.1</v>
          </cell>
          <cell r="Q51">
            <v>0.1</v>
          </cell>
          <cell r="R51">
            <v>0.1</v>
          </cell>
          <cell r="S51">
            <v>0.1</v>
          </cell>
          <cell r="T51">
            <v>0.1</v>
          </cell>
        </row>
        <row r="54">
          <cell r="E54">
            <v>20</v>
          </cell>
          <cell r="F54">
            <v>20</v>
          </cell>
          <cell r="G54">
            <v>20</v>
          </cell>
          <cell r="H54">
            <v>20</v>
          </cell>
          <cell r="I54">
            <v>20</v>
          </cell>
          <cell r="J54">
            <v>20</v>
          </cell>
          <cell r="K54">
            <v>20</v>
          </cell>
          <cell r="L54">
            <v>20</v>
          </cell>
          <cell r="M54">
            <v>20</v>
          </cell>
          <cell r="N54">
            <v>20</v>
          </cell>
          <cell r="O54">
            <v>20</v>
          </cell>
          <cell r="P54">
            <v>20</v>
          </cell>
          <cell r="Q54">
            <v>20</v>
          </cell>
          <cell r="R54">
            <v>20</v>
          </cell>
          <cell r="S54">
            <v>20</v>
          </cell>
          <cell r="T54">
            <v>20</v>
          </cell>
        </row>
        <row r="55">
          <cell r="E55">
            <v>0.1</v>
          </cell>
          <cell r="F55">
            <v>0.1</v>
          </cell>
          <cell r="G55">
            <v>0.1</v>
          </cell>
          <cell r="H55">
            <v>0.1</v>
          </cell>
          <cell r="I55">
            <v>0.1</v>
          </cell>
          <cell r="J55">
            <v>0.1</v>
          </cell>
          <cell r="K55">
            <v>0.1</v>
          </cell>
          <cell r="L55">
            <v>0.1</v>
          </cell>
          <cell r="M55">
            <v>0.1</v>
          </cell>
          <cell r="N55">
            <v>0.1</v>
          </cell>
          <cell r="O55">
            <v>0.1</v>
          </cell>
          <cell r="P55">
            <v>0.1</v>
          </cell>
          <cell r="Q55">
            <v>0.1</v>
          </cell>
          <cell r="R55">
            <v>0.1</v>
          </cell>
          <cell r="S55">
            <v>0.1</v>
          </cell>
          <cell r="T55">
            <v>0.1</v>
          </cell>
        </row>
        <row r="59">
          <cell r="E59">
            <v>2000</v>
          </cell>
          <cell r="F59">
            <v>2000</v>
          </cell>
          <cell r="G59">
            <v>2000</v>
          </cell>
          <cell r="H59">
            <v>2000</v>
          </cell>
          <cell r="I59">
            <v>2000</v>
          </cell>
          <cell r="J59">
            <v>2000</v>
          </cell>
          <cell r="K59">
            <v>2000</v>
          </cell>
          <cell r="L59">
            <v>2000</v>
          </cell>
          <cell r="M59">
            <v>2000</v>
          </cell>
          <cell r="N59">
            <v>2000</v>
          </cell>
          <cell r="O59">
            <v>2000</v>
          </cell>
          <cell r="P59">
            <v>2000</v>
          </cell>
          <cell r="Q59">
            <v>2000</v>
          </cell>
          <cell r="R59">
            <v>2000</v>
          </cell>
          <cell r="S59">
            <v>2000</v>
          </cell>
          <cell r="T59">
            <v>2000</v>
          </cell>
        </row>
        <row r="60">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row>
        <row r="61">
          <cell r="E61">
            <v>1</v>
          </cell>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row>
        <row r="62">
          <cell r="E62">
            <v>0.05</v>
          </cell>
          <cell r="F62">
            <v>0.05</v>
          </cell>
          <cell r="G62">
            <v>0.05</v>
          </cell>
          <cell r="H62">
            <v>0.05</v>
          </cell>
          <cell r="I62">
            <v>0.05</v>
          </cell>
          <cell r="J62">
            <v>0.05</v>
          </cell>
          <cell r="K62">
            <v>0.05</v>
          </cell>
          <cell r="L62">
            <v>0.05</v>
          </cell>
          <cell r="M62">
            <v>0.05</v>
          </cell>
          <cell r="N62">
            <v>0.05</v>
          </cell>
          <cell r="O62">
            <v>0.05</v>
          </cell>
          <cell r="P62">
            <v>0.05</v>
          </cell>
          <cell r="Q62">
            <v>0.05</v>
          </cell>
          <cell r="R62">
            <v>0.05</v>
          </cell>
          <cell r="S62">
            <v>0.05</v>
          </cell>
          <cell r="T62">
            <v>0.05</v>
          </cell>
        </row>
        <row r="63">
          <cell r="C63">
            <v>1</v>
          </cell>
        </row>
        <row r="64">
          <cell r="C64">
            <v>1</v>
          </cell>
        </row>
        <row r="65">
          <cell r="C65">
            <v>1</v>
          </cell>
        </row>
        <row r="70">
          <cell r="E70">
            <v>2000</v>
          </cell>
          <cell r="F70">
            <v>2173.733808484968</v>
          </cell>
          <cell r="G70">
            <v>2362.5593350752815</v>
          </cell>
          <cell r="H70">
            <v>2567.7875506024525</v>
          </cell>
          <cell r="I70">
            <v>2790.8433058756782</v>
          </cell>
          <cell r="J70">
            <v>3033.2752240829577</v>
          </cell>
          <cell r="K70">
            <v>3296.766452514471</v>
          </cell>
          <cell r="L70">
            <v>3550</v>
          </cell>
          <cell r="M70">
            <v>3750</v>
          </cell>
          <cell r="N70">
            <v>3970</v>
          </cell>
          <cell r="O70">
            <v>4150</v>
          </cell>
          <cell r="P70">
            <v>4350</v>
          </cell>
          <cell r="Q70">
            <v>4350</v>
          </cell>
          <cell r="R70">
            <v>4350</v>
          </cell>
          <cell r="S70">
            <v>4350</v>
          </cell>
          <cell r="T70">
            <v>4350</v>
          </cell>
        </row>
        <row r="71">
          <cell r="E71">
            <v>20</v>
          </cell>
          <cell r="F71">
            <v>20</v>
          </cell>
          <cell r="G71">
            <v>20</v>
          </cell>
          <cell r="H71">
            <v>20</v>
          </cell>
          <cell r="I71">
            <v>20</v>
          </cell>
          <cell r="J71">
            <v>20</v>
          </cell>
          <cell r="K71">
            <v>20</v>
          </cell>
          <cell r="L71">
            <v>20</v>
          </cell>
          <cell r="M71">
            <v>20</v>
          </cell>
          <cell r="N71">
            <v>20</v>
          </cell>
          <cell r="O71">
            <v>20</v>
          </cell>
          <cell r="P71">
            <v>20</v>
          </cell>
          <cell r="Q71">
            <v>20</v>
          </cell>
          <cell r="R71">
            <v>20</v>
          </cell>
          <cell r="S71">
            <v>20</v>
          </cell>
          <cell r="T71">
            <v>20</v>
          </cell>
        </row>
        <row r="74">
          <cell r="E74">
            <v>25000</v>
          </cell>
          <cell r="F74">
            <v>26626.027235999067</v>
          </cell>
          <cell r="G74">
            <v>28357.813054886563</v>
          </cell>
          <cell r="H74">
            <v>30202.236110111182</v>
          </cell>
          <cell r="I74">
            <v>32166.622450235795</v>
          </cell>
          <cell r="J74">
            <v>34258.774618003095</v>
          </cell>
          <cell r="K74">
            <v>36487.002642036161</v>
          </cell>
          <cell r="L74">
            <v>38860.157044272986</v>
          </cell>
          <cell r="M74">
            <v>41387.663994240538</v>
          </cell>
          <cell r="N74">
            <v>44079.562749801058</v>
          </cell>
          <cell r="O74">
            <v>46946.545533085315</v>
          </cell>
          <cell r="P74">
            <v>50000</v>
          </cell>
          <cell r="Q74">
            <v>50000</v>
          </cell>
          <cell r="R74">
            <v>50000</v>
          </cell>
          <cell r="S74">
            <v>50000</v>
          </cell>
          <cell r="T74">
            <v>50000</v>
          </cell>
        </row>
        <row r="75">
          <cell r="E75">
            <v>2</v>
          </cell>
          <cell r="F75">
            <v>2</v>
          </cell>
          <cell r="G75">
            <v>2</v>
          </cell>
          <cell r="H75">
            <v>2</v>
          </cell>
          <cell r="I75">
            <v>2</v>
          </cell>
          <cell r="J75">
            <v>2</v>
          </cell>
          <cell r="K75">
            <v>2</v>
          </cell>
          <cell r="L75">
            <v>2</v>
          </cell>
          <cell r="M75">
            <v>2</v>
          </cell>
          <cell r="N75">
            <v>2</v>
          </cell>
          <cell r="O75">
            <v>2</v>
          </cell>
          <cell r="P75">
            <v>2</v>
          </cell>
          <cell r="Q75">
            <v>2</v>
          </cell>
          <cell r="R75">
            <v>2</v>
          </cell>
          <cell r="S75">
            <v>2</v>
          </cell>
          <cell r="T75">
            <v>2</v>
          </cell>
        </row>
        <row r="78">
          <cell r="E78">
            <v>2</v>
          </cell>
          <cell r="F78">
            <v>3</v>
          </cell>
          <cell r="G78">
            <v>3</v>
          </cell>
          <cell r="H78">
            <v>3</v>
          </cell>
          <cell r="I78">
            <v>3</v>
          </cell>
          <cell r="J78">
            <v>3</v>
          </cell>
          <cell r="K78">
            <v>3</v>
          </cell>
          <cell r="L78">
            <v>3</v>
          </cell>
          <cell r="M78">
            <v>3</v>
          </cell>
          <cell r="N78">
            <v>3</v>
          </cell>
          <cell r="O78">
            <v>3</v>
          </cell>
          <cell r="P78">
            <v>3</v>
          </cell>
          <cell r="Q78">
            <v>3</v>
          </cell>
          <cell r="R78">
            <v>3</v>
          </cell>
          <cell r="S78">
            <v>3</v>
          </cell>
          <cell r="T78">
            <v>3</v>
          </cell>
        </row>
        <row r="79">
          <cell r="E79">
            <v>200</v>
          </cell>
          <cell r="F79">
            <v>204.09858643369301</v>
          </cell>
          <cell r="G79">
            <v>208.28116492115828</v>
          </cell>
          <cell r="H79">
            <v>212.54945670585644</v>
          </cell>
          <cell r="I79">
            <v>216.90521830457365</v>
          </cell>
          <cell r="J79">
            <v>221.35024223027537</v>
          </cell>
          <cell r="K79">
            <v>225.88635772977372</v>
          </cell>
          <cell r="L79">
            <v>230.51543153651161</v>
          </cell>
          <cell r="M79">
            <v>235.23936863877378</v>
          </cell>
          <cell r="N79">
            <v>240.06011306364073</v>
          </cell>
          <cell r="O79">
            <v>244.97964867700796</v>
          </cell>
          <cell r="P79">
            <v>250</v>
          </cell>
          <cell r="Q79">
            <v>250</v>
          </cell>
          <cell r="R79">
            <v>250</v>
          </cell>
          <cell r="S79">
            <v>250</v>
          </cell>
          <cell r="T79">
            <v>250</v>
          </cell>
        </row>
        <row r="80">
          <cell r="E80">
            <v>3</v>
          </cell>
          <cell r="F80">
            <v>3</v>
          </cell>
          <cell r="G80">
            <v>3</v>
          </cell>
          <cell r="H80">
            <v>3</v>
          </cell>
          <cell r="I80">
            <v>3</v>
          </cell>
          <cell r="J80">
            <v>3</v>
          </cell>
          <cell r="K80">
            <v>3</v>
          </cell>
          <cell r="L80">
            <v>3</v>
          </cell>
          <cell r="M80">
            <v>3</v>
          </cell>
          <cell r="N80">
            <v>3</v>
          </cell>
          <cell r="O80">
            <v>3</v>
          </cell>
          <cell r="P80">
            <v>3</v>
          </cell>
          <cell r="Q80">
            <v>3</v>
          </cell>
          <cell r="R80">
            <v>3</v>
          </cell>
          <cell r="S80">
            <v>3</v>
          </cell>
          <cell r="T80">
            <v>3</v>
          </cell>
        </row>
        <row r="82">
          <cell r="E82">
            <v>50</v>
          </cell>
          <cell r="F82">
            <v>50</v>
          </cell>
          <cell r="G82">
            <v>50</v>
          </cell>
          <cell r="H82">
            <v>50</v>
          </cell>
          <cell r="I82">
            <v>50</v>
          </cell>
          <cell r="J82">
            <v>50</v>
          </cell>
          <cell r="K82">
            <v>50</v>
          </cell>
          <cell r="L82">
            <v>50</v>
          </cell>
          <cell r="M82">
            <v>50</v>
          </cell>
          <cell r="N82">
            <v>50</v>
          </cell>
          <cell r="O82">
            <v>50</v>
          </cell>
          <cell r="P82">
            <v>50</v>
          </cell>
          <cell r="Q82">
            <v>50</v>
          </cell>
          <cell r="R82">
            <v>50</v>
          </cell>
          <cell r="S82">
            <v>50</v>
          </cell>
          <cell r="T82">
            <v>50</v>
          </cell>
        </row>
        <row r="83">
          <cell r="E83">
            <v>3</v>
          </cell>
          <cell r="F83">
            <v>3</v>
          </cell>
          <cell r="G83">
            <v>3</v>
          </cell>
          <cell r="H83">
            <v>3</v>
          </cell>
          <cell r="I83">
            <v>3</v>
          </cell>
          <cell r="J83">
            <v>3</v>
          </cell>
          <cell r="K83">
            <v>3</v>
          </cell>
          <cell r="L83">
            <v>3</v>
          </cell>
          <cell r="M83">
            <v>3</v>
          </cell>
          <cell r="N83">
            <v>3</v>
          </cell>
          <cell r="O83">
            <v>3</v>
          </cell>
          <cell r="P83">
            <v>3</v>
          </cell>
          <cell r="Q83">
            <v>3</v>
          </cell>
          <cell r="R83">
            <v>3</v>
          </cell>
          <cell r="S83">
            <v>3</v>
          </cell>
          <cell r="T83">
            <v>3</v>
          </cell>
        </row>
        <row r="85">
          <cell r="E85">
            <v>2</v>
          </cell>
          <cell r="F85">
            <v>2</v>
          </cell>
          <cell r="G85">
            <v>2</v>
          </cell>
          <cell r="H85">
            <v>2</v>
          </cell>
          <cell r="I85">
            <v>2</v>
          </cell>
          <cell r="J85">
            <v>2</v>
          </cell>
          <cell r="K85">
            <v>2</v>
          </cell>
          <cell r="L85">
            <v>2</v>
          </cell>
          <cell r="M85">
            <v>2</v>
          </cell>
          <cell r="N85">
            <v>2</v>
          </cell>
          <cell r="O85">
            <v>2</v>
          </cell>
          <cell r="P85">
            <v>2</v>
          </cell>
          <cell r="Q85">
            <v>2</v>
          </cell>
          <cell r="R85">
            <v>2</v>
          </cell>
          <cell r="S85">
            <v>2</v>
          </cell>
          <cell r="T85">
            <v>2</v>
          </cell>
        </row>
        <row r="89">
          <cell r="E89">
            <v>5000</v>
          </cell>
          <cell r="F89">
            <v>5414.204589581841</v>
          </cell>
          <cell r="G89">
            <v>5862.7222675698149</v>
          </cell>
          <cell r="H89">
            <v>6348.3955617040301</v>
          </cell>
          <cell r="I89">
            <v>7000</v>
          </cell>
          <cell r="J89">
            <v>7443.7760045887198</v>
          </cell>
          <cell r="K89">
            <v>8060.425241572686</v>
          </cell>
          <cell r="L89">
            <v>8450</v>
          </cell>
          <cell r="M89">
            <v>9000</v>
          </cell>
          <cell r="N89">
            <v>9600</v>
          </cell>
          <cell r="O89">
            <v>10100</v>
          </cell>
          <cell r="P89">
            <v>10600</v>
          </cell>
          <cell r="Q89">
            <v>10600</v>
          </cell>
          <cell r="R89">
            <v>10600</v>
          </cell>
          <cell r="S89">
            <v>10600</v>
          </cell>
          <cell r="T89">
            <v>10600</v>
          </cell>
        </row>
        <row r="90">
          <cell r="E90">
            <v>25000</v>
          </cell>
          <cell r="F90">
            <v>25000</v>
          </cell>
          <cell r="G90">
            <v>25000</v>
          </cell>
          <cell r="H90">
            <v>25000</v>
          </cell>
          <cell r="I90">
            <v>25000</v>
          </cell>
          <cell r="J90">
            <v>25000</v>
          </cell>
          <cell r="K90">
            <v>25000</v>
          </cell>
          <cell r="L90">
            <v>25000</v>
          </cell>
          <cell r="M90">
            <v>25000</v>
          </cell>
          <cell r="N90">
            <v>25000</v>
          </cell>
          <cell r="O90">
            <v>25000</v>
          </cell>
          <cell r="P90">
            <v>25000</v>
          </cell>
          <cell r="Q90">
            <v>25000</v>
          </cell>
          <cell r="R90">
            <v>25000</v>
          </cell>
          <cell r="S90">
            <v>25000</v>
          </cell>
          <cell r="T90">
            <v>25000</v>
          </cell>
        </row>
        <row r="91">
          <cell r="E91">
            <v>6000</v>
          </cell>
          <cell r="F91">
            <v>6521.2014254549031</v>
          </cell>
          <cell r="G91">
            <v>7087.6780052258437</v>
          </cell>
          <cell r="H91">
            <v>7703.3626518073561</v>
          </cell>
          <cell r="I91">
            <v>8372.5299176270328</v>
          </cell>
          <cell r="J91">
            <v>9099.8256722488713</v>
          </cell>
          <cell r="K91">
            <v>9890.2993575434102</v>
          </cell>
          <cell r="L91">
            <v>10500</v>
          </cell>
          <cell r="M91">
            <v>11200</v>
          </cell>
          <cell r="N91">
            <v>11900</v>
          </cell>
          <cell r="O91">
            <v>12500</v>
          </cell>
          <cell r="P91">
            <v>13100</v>
          </cell>
          <cell r="Q91">
            <v>13100</v>
          </cell>
          <cell r="R91">
            <v>13100</v>
          </cell>
          <cell r="S91">
            <v>13100</v>
          </cell>
          <cell r="T91">
            <v>13100</v>
          </cell>
        </row>
        <row r="94">
          <cell r="E94">
            <v>1</v>
          </cell>
          <cell r="F94">
            <v>1</v>
          </cell>
          <cell r="G94">
            <v>1</v>
          </cell>
          <cell r="H94">
            <v>1</v>
          </cell>
          <cell r="I94">
            <v>1</v>
          </cell>
          <cell r="J94">
            <v>1</v>
          </cell>
          <cell r="K94">
            <v>1</v>
          </cell>
          <cell r="L94">
            <v>1</v>
          </cell>
          <cell r="M94">
            <v>1</v>
          </cell>
          <cell r="N94">
            <v>1</v>
          </cell>
          <cell r="O94">
            <v>1</v>
          </cell>
          <cell r="P94">
            <v>1</v>
          </cell>
          <cell r="Q94">
            <v>1</v>
          </cell>
          <cell r="R94">
            <v>1</v>
          </cell>
          <cell r="S94">
            <v>1</v>
          </cell>
          <cell r="T94">
            <v>1</v>
          </cell>
        </row>
        <row r="95">
          <cell r="E95">
            <v>7</v>
          </cell>
          <cell r="F95">
            <v>7</v>
          </cell>
          <cell r="G95">
            <v>7</v>
          </cell>
          <cell r="H95">
            <v>7</v>
          </cell>
          <cell r="I95">
            <v>7</v>
          </cell>
          <cell r="J95">
            <v>7</v>
          </cell>
          <cell r="K95">
            <v>7</v>
          </cell>
          <cell r="L95">
            <v>7</v>
          </cell>
          <cell r="M95">
            <v>7</v>
          </cell>
          <cell r="N95">
            <v>7</v>
          </cell>
          <cell r="O95">
            <v>7</v>
          </cell>
          <cell r="P95">
            <v>7</v>
          </cell>
          <cell r="Q95">
            <v>7</v>
          </cell>
          <cell r="R95">
            <v>7</v>
          </cell>
          <cell r="S95">
            <v>7</v>
          </cell>
          <cell r="T95">
            <v>7</v>
          </cell>
        </row>
        <row r="96">
          <cell r="E96">
            <v>30000</v>
          </cell>
          <cell r="F96">
            <v>31426.015680441888</v>
          </cell>
          <cell r="G96">
            <v>32919.815384912647</v>
          </cell>
          <cell r="H96">
            <v>34484.621149450562</v>
          </cell>
          <cell r="I96">
            <v>36123.808165891045</v>
          </cell>
          <cell r="J96">
            <v>37840.912061952222</v>
          </cell>
          <cell r="K96">
            <v>39639.636527371105</v>
          </cell>
          <cell r="L96">
            <v>41523.861302539379</v>
          </cell>
          <cell r="M96">
            <v>43497.650546869889</v>
          </cell>
          <cell r="N96">
            <v>45565.261604943829</v>
          </cell>
          <cell r="O96">
            <v>47731.154189346715</v>
          </cell>
          <cell r="P96">
            <v>50000</v>
          </cell>
          <cell r="Q96">
            <v>50000</v>
          </cell>
          <cell r="R96">
            <v>50000</v>
          </cell>
          <cell r="S96">
            <v>50000</v>
          </cell>
          <cell r="T96">
            <v>50000</v>
          </cell>
        </row>
        <row r="99">
          <cell r="E99">
            <v>0.01</v>
          </cell>
          <cell r="F99">
            <v>0.01</v>
          </cell>
          <cell r="G99">
            <v>0.01</v>
          </cell>
          <cell r="H99">
            <v>0.01</v>
          </cell>
          <cell r="I99">
            <v>0.01</v>
          </cell>
          <cell r="J99">
            <v>0.01</v>
          </cell>
          <cell r="K99">
            <v>0.01</v>
          </cell>
          <cell r="L99">
            <v>0.01</v>
          </cell>
          <cell r="M99">
            <v>0.01</v>
          </cell>
          <cell r="N99">
            <v>0.01</v>
          </cell>
          <cell r="O99">
            <v>0.01</v>
          </cell>
          <cell r="P99">
            <v>0.01</v>
          </cell>
          <cell r="Q99">
            <v>0.01</v>
          </cell>
          <cell r="R99">
            <v>0.01</v>
          </cell>
          <cell r="S99">
            <v>0.01</v>
          </cell>
          <cell r="T99">
            <v>0.01</v>
          </cell>
        </row>
        <row r="101">
          <cell r="E101">
            <v>200000</v>
          </cell>
        </row>
        <row r="102">
          <cell r="E102">
            <v>80000</v>
          </cell>
        </row>
        <row r="103">
          <cell r="E103">
            <v>65000</v>
          </cell>
        </row>
        <row r="104">
          <cell r="E104">
            <v>13000</v>
          </cell>
        </row>
        <row r="105">
          <cell r="E105">
            <v>16000</v>
          </cell>
        </row>
        <row r="106">
          <cell r="E106">
            <v>24000</v>
          </cell>
        </row>
        <row r="107">
          <cell r="E107">
            <v>18000</v>
          </cell>
        </row>
        <row r="108">
          <cell r="E108">
            <v>24000</v>
          </cell>
        </row>
        <row r="109">
          <cell r="E109">
            <v>22500</v>
          </cell>
        </row>
        <row r="112">
          <cell r="E112">
            <v>1</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7">
          <cell r="E117">
            <v>0.5</v>
          </cell>
          <cell r="F117">
            <v>0.5</v>
          </cell>
          <cell r="G117">
            <v>0.5</v>
          </cell>
          <cell r="H117">
            <v>0.5</v>
          </cell>
          <cell r="I117">
            <v>0.5</v>
          </cell>
          <cell r="J117">
            <v>0.5</v>
          </cell>
          <cell r="K117">
            <v>0.5</v>
          </cell>
          <cell r="L117">
            <v>0.5</v>
          </cell>
          <cell r="M117">
            <v>0.5</v>
          </cell>
          <cell r="N117">
            <v>0.5</v>
          </cell>
          <cell r="O117">
            <v>0.5</v>
          </cell>
          <cell r="P117">
            <v>0.5</v>
          </cell>
          <cell r="Q117">
            <v>0.5</v>
          </cell>
          <cell r="R117">
            <v>0.5</v>
          </cell>
          <cell r="S117">
            <v>0.5</v>
          </cell>
          <cell r="T117">
            <v>0.5</v>
          </cell>
        </row>
        <row r="122">
          <cell r="E122">
            <v>6500</v>
          </cell>
        </row>
        <row r="123">
          <cell r="E123">
            <v>5000</v>
          </cell>
        </row>
        <row r="124">
          <cell r="E124">
            <v>3000</v>
          </cell>
        </row>
        <row r="125">
          <cell r="E125">
            <v>4000</v>
          </cell>
        </row>
        <row r="126">
          <cell r="E126">
            <v>4000</v>
          </cell>
        </row>
        <row r="127">
          <cell r="E127">
            <v>48</v>
          </cell>
        </row>
        <row r="129">
          <cell r="E129">
            <v>0.01</v>
          </cell>
          <cell r="F129">
            <v>0.01</v>
          </cell>
          <cell r="G129">
            <v>0.01</v>
          </cell>
          <cell r="H129">
            <v>0.01</v>
          </cell>
          <cell r="I129">
            <v>0.01</v>
          </cell>
          <cell r="J129">
            <v>0.01</v>
          </cell>
          <cell r="K129">
            <v>0.01</v>
          </cell>
          <cell r="L129">
            <v>0.01</v>
          </cell>
          <cell r="M129">
            <v>0.01</v>
          </cell>
          <cell r="N129">
            <v>0.01</v>
          </cell>
          <cell r="O129">
            <v>0.01</v>
          </cell>
          <cell r="P129">
            <v>0.01</v>
          </cell>
          <cell r="Q129">
            <v>0.01</v>
          </cell>
          <cell r="R129">
            <v>0.01</v>
          </cell>
          <cell r="S129">
            <v>0.01</v>
          </cell>
          <cell r="T129">
            <v>0.01</v>
          </cell>
        </row>
        <row r="134">
          <cell r="E134">
            <v>24500</v>
          </cell>
        </row>
        <row r="135">
          <cell r="E135">
            <v>98000</v>
          </cell>
        </row>
        <row r="136">
          <cell r="E136">
            <v>196000</v>
          </cell>
        </row>
        <row r="137">
          <cell r="E137">
            <v>392000</v>
          </cell>
        </row>
        <row r="138">
          <cell r="E138">
            <v>-0.05</v>
          </cell>
          <cell r="F138">
            <v>-0.05</v>
          </cell>
          <cell r="G138">
            <v>-0.05</v>
          </cell>
          <cell r="H138">
            <v>-0.05</v>
          </cell>
          <cell r="I138">
            <v>-0.05</v>
          </cell>
          <cell r="J138">
            <v>-0.05</v>
          </cell>
          <cell r="K138">
            <v>-0.05</v>
          </cell>
          <cell r="L138">
            <v>-0.05</v>
          </cell>
          <cell r="M138">
            <v>-0.05</v>
          </cell>
          <cell r="N138">
            <v>-0.05</v>
          </cell>
          <cell r="O138">
            <v>-0.05</v>
          </cell>
          <cell r="P138">
            <v>-0.05</v>
          </cell>
          <cell r="Q138">
            <v>-0.05</v>
          </cell>
          <cell r="R138">
            <v>-0.05</v>
          </cell>
          <cell r="S138">
            <v>-0.05</v>
          </cell>
          <cell r="T138">
            <v>-0.05</v>
          </cell>
        </row>
        <row r="141">
          <cell r="E141">
            <v>0.2</v>
          </cell>
          <cell r="F141">
            <v>0.2</v>
          </cell>
          <cell r="G141">
            <v>0.2</v>
          </cell>
          <cell r="H141">
            <v>0.2</v>
          </cell>
          <cell r="I141">
            <v>0.2</v>
          </cell>
          <cell r="J141">
            <v>0.2</v>
          </cell>
          <cell r="K141">
            <v>0.2</v>
          </cell>
          <cell r="L141">
            <v>0.2</v>
          </cell>
          <cell r="M141">
            <v>0.2</v>
          </cell>
          <cell r="N141">
            <v>0.2</v>
          </cell>
          <cell r="O141">
            <v>0.2</v>
          </cell>
          <cell r="P141">
            <v>0.2</v>
          </cell>
          <cell r="Q141">
            <v>0.2</v>
          </cell>
          <cell r="R141">
            <v>0.2</v>
          </cell>
          <cell r="S141">
            <v>0.2</v>
          </cell>
          <cell r="T141">
            <v>0.2</v>
          </cell>
        </row>
        <row r="142">
          <cell r="E142">
            <v>0.8</v>
          </cell>
          <cell r="F142">
            <v>0.8</v>
          </cell>
          <cell r="G142">
            <v>0.8</v>
          </cell>
          <cell r="H142">
            <v>0.8</v>
          </cell>
          <cell r="I142">
            <v>0.8</v>
          </cell>
          <cell r="J142">
            <v>0.8</v>
          </cell>
          <cell r="K142">
            <v>0.8</v>
          </cell>
          <cell r="L142">
            <v>0.8</v>
          </cell>
          <cell r="M142">
            <v>0.8</v>
          </cell>
          <cell r="N142">
            <v>0.8</v>
          </cell>
          <cell r="O142">
            <v>0.8</v>
          </cell>
          <cell r="P142">
            <v>0.8</v>
          </cell>
          <cell r="Q142">
            <v>0.8</v>
          </cell>
          <cell r="R142">
            <v>0.8</v>
          </cell>
          <cell r="S142">
            <v>0.8</v>
          </cell>
          <cell r="T142">
            <v>0.8</v>
          </cell>
        </row>
        <row r="146">
          <cell r="E146">
            <v>490</v>
          </cell>
        </row>
        <row r="147">
          <cell r="E147">
            <v>570</v>
          </cell>
        </row>
        <row r="148">
          <cell r="E148">
            <v>483</v>
          </cell>
        </row>
        <row r="149">
          <cell r="E149">
            <v>-0.12</v>
          </cell>
          <cell r="F149">
            <v>-0.12</v>
          </cell>
          <cell r="G149">
            <v>-0.12</v>
          </cell>
          <cell r="H149">
            <v>-0.12</v>
          </cell>
          <cell r="I149">
            <v>-0.12</v>
          </cell>
          <cell r="J149">
            <v>-0.12</v>
          </cell>
          <cell r="K149">
            <v>-7.0000000000000007E-2</v>
          </cell>
          <cell r="L149">
            <v>-7.0000000000000007E-2</v>
          </cell>
          <cell r="M149">
            <v>-7.0000000000000007E-2</v>
          </cell>
          <cell r="N149">
            <v>-7.0000000000000007E-2</v>
          </cell>
          <cell r="O149">
            <v>-7.0000000000000007E-2</v>
          </cell>
          <cell r="P149">
            <v>-7.0000000000000007E-2</v>
          </cell>
          <cell r="Q149">
            <v>-7.0000000000000007E-2</v>
          </cell>
          <cell r="R149">
            <v>-7.0000000000000007E-2</v>
          </cell>
          <cell r="S149">
            <v>-7.0000000000000007E-2</v>
          </cell>
          <cell r="T149">
            <v>-7.0000000000000007E-2</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E154">
            <v>150</v>
          </cell>
        </row>
        <row r="155">
          <cell r="F155">
            <v>0</v>
          </cell>
          <cell r="G155">
            <v>-0.2</v>
          </cell>
          <cell r="H155">
            <v>-0.2</v>
          </cell>
          <cell r="I155">
            <v>-0.2</v>
          </cell>
          <cell r="J155">
            <v>-0.15</v>
          </cell>
          <cell r="K155">
            <v>-0.1</v>
          </cell>
          <cell r="L155">
            <v>-0.1</v>
          </cell>
          <cell r="M155">
            <v>-0.1</v>
          </cell>
          <cell r="N155">
            <v>-0.1</v>
          </cell>
          <cell r="O155">
            <v>-0.1</v>
          </cell>
          <cell r="P155">
            <v>-0.1</v>
          </cell>
          <cell r="Q155">
            <v>-0.1</v>
          </cell>
          <cell r="R155">
            <v>-0.1</v>
          </cell>
          <cell r="S155">
            <v>-0.1</v>
          </cell>
          <cell r="T155">
            <v>-0.1</v>
          </cell>
        </row>
        <row r="158">
          <cell r="E158">
            <v>0.4</v>
          </cell>
          <cell r="F158">
            <v>0.08</v>
          </cell>
          <cell r="G158">
            <v>0.05</v>
          </cell>
          <cell r="H158">
            <v>0.04</v>
          </cell>
          <cell r="I158">
            <v>0.03</v>
          </cell>
          <cell r="J158">
            <v>0.03</v>
          </cell>
          <cell r="K158">
            <v>0.03</v>
          </cell>
          <cell r="L158">
            <v>0.03</v>
          </cell>
          <cell r="M158">
            <v>0.03</v>
          </cell>
          <cell r="N158">
            <v>0.03</v>
          </cell>
          <cell r="O158">
            <v>0.03</v>
          </cell>
          <cell r="P158">
            <v>0.03</v>
          </cell>
          <cell r="Q158">
            <v>0.03</v>
          </cell>
          <cell r="R158">
            <v>0.03</v>
          </cell>
          <cell r="S158">
            <v>0.03</v>
          </cell>
          <cell r="T158">
            <v>0.03</v>
          </cell>
        </row>
        <row r="159">
          <cell r="E159">
            <v>2000000</v>
          </cell>
          <cell r="F159">
            <v>2000000</v>
          </cell>
          <cell r="G159">
            <v>2000000</v>
          </cell>
          <cell r="H159">
            <v>2000000</v>
          </cell>
          <cell r="I159">
            <v>2000000</v>
          </cell>
          <cell r="J159">
            <v>2000000</v>
          </cell>
          <cell r="K159">
            <v>2000000</v>
          </cell>
          <cell r="L159">
            <v>2000000</v>
          </cell>
          <cell r="M159">
            <v>2000000</v>
          </cell>
          <cell r="N159">
            <v>2000000</v>
          </cell>
          <cell r="O159">
            <v>2000000</v>
          </cell>
          <cell r="P159">
            <v>2000000</v>
          </cell>
          <cell r="Q159">
            <v>2000000</v>
          </cell>
          <cell r="R159">
            <v>2000000</v>
          </cell>
          <cell r="S159">
            <v>2000000</v>
          </cell>
          <cell r="T159">
            <v>2000000</v>
          </cell>
        </row>
        <row r="163">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6">
          <cell r="E166">
            <v>1000000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6">
          <cell r="L26">
            <v>0</v>
          </cell>
        </row>
      </sheetData>
      <sheetData sheetId="38" refreshError="1"/>
      <sheetData sheetId="39" refreshError="1"/>
      <sheetData sheetId="40" refreshError="1">
        <row r="4">
          <cell r="Z4" t="str">
            <v>market basecase</v>
          </cell>
          <cell r="AC4" t="str">
            <v>rollout basecase</v>
          </cell>
          <cell r="AE4" t="str">
            <v>operator_1</v>
          </cell>
          <cell r="AG4" t="str">
            <v>batelco</v>
          </cell>
        </row>
        <row r="5">
          <cell r="E5">
            <v>1</v>
          </cell>
          <cell r="Z5" t="str">
            <v>market price war</v>
          </cell>
          <cell r="AC5" t="str">
            <v>rollout fast</v>
          </cell>
          <cell r="AE5" t="str">
            <v>operator_2</v>
          </cell>
        </row>
        <row r="6">
          <cell r="E6">
            <v>1</v>
          </cell>
          <cell r="Z6" t="str">
            <v>market omantel fight back</v>
          </cell>
          <cell r="AC6" t="str">
            <v>spare 1</v>
          </cell>
          <cell r="AE6" t="str">
            <v>operator_3</v>
          </cell>
        </row>
        <row r="7">
          <cell r="E7">
            <v>2</v>
          </cell>
          <cell r="Z7" t="str">
            <v>market spare 1</v>
          </cell>
          <cell r="AC7" t="str">
            <v>spare 2</v>
          </cell>
          <cell r="AE7" t="str">
            <v>operator_4</v>
          </cell>
        </row>
        <row r="8">
          <cell r="Z8" t="str">
            <v>market spare 2</v>
          </cell>
          <cell r="AC8" t="str">
            <v>spare 3</v>
          </cell>
        </row>
        <row r="9">
          <cell r="Z9" t="str">
            <v>market spare 3</v>
          </cell>
          <cell r="AC9" t="str">
            <v>spare 4</v>
          </cell>
        </row>
        <row r="10">
          <cell r="Z10" t="str">
            <v>market spare 4</v>
          </cell>
          <cell r="AC10" t="str">
            <v>spare 5</v>
          </cell>
        </row>
        <row r="11">
          <cell r="Z11" t="str">
            <v>market spare 5</v>
          </cell>
        </row>
        <row r="23">
          <cell r="F23">
            <v>242.63705278622257</v>
          </cell>
        </row>
        <row r="33">
          <cell r="D33">
            <v>-4.0069068532698546</v>
          </cell>
          <cell r="E33">
            <v>4.7096834353219083E-2</v>
          </cell>
          <cell r="F33">
            <v>0.237906252791487</v>
          </cell>
          <cell r="G33">
            <v>0.27768638983928357</v>
          </cell>
          <cell r="H33">
            <v>0.30421932389667988</v>
          </cell>
          <cell r="I33">
            <v>0.2735409002823273</v>
          </cell>
          <cell r="J33">
            <v>0.28765917844348343</v>
          </cell>
          <cell r="K33">
            <v>0.30174139336055017</v>
          </cell>
          <cell r="L33">
            <v>0.31520968472257349</v>
          </cell>
          <cell r="M33">
            <v>0.32701268631065517</v>
          </cell>
          <cell r="N33">
            <v>0.33727656538100786</v>
          </cell>
          <cell r="O33">
            <v>0.3474837136141764</v>
          </cell>
          <cell r="P33">
            <v>0.36044822024500928</v>
          </cell>
          <cell r="Q33">
            <v>0.36501644880064998</v>
          </cell>
          <cell r="R33">
            <v>0.37099567301300918</v>
          </cell>
          <cell r="S33">
            <v>0.37481159821516702</v>
          </cell>
        </row>
      </sheetData>
      <sheetData sheetId="41" refreshError="1">
        <row r="11">
          <cell r="E11">
            <v>24766.506122860286</v>
          </cell>
          <cell r="F11">
            <v>166453.70214343091</v>
          </cell>
          <cell r="G11">
            <v>294904.46053669736</v>
          </cell>
          <cell r="H11">
            <v>397361.60972117574</v>
          </cell>
          <cell r="I11">
            <v>476216.23832694988</v>
          </cell>
          <cell r="J11">
            <v>540251.22144270095</v>
          </cell>
          <cell r="K11">
            <v>599184.64852290705</v>
          </cell>
          <cell r="L11">
            <v>653421.67043475609</v>
          </cell>
          <cell r="M11">
            <v>703422.45030873397</v>
          </cell>
          <cell r="N11">
            <v>750236.01603829535</v>
          </cell>
          <cell r="O11">
            <v>794907.35389197269</v>
          </cell>
          <cell r="P11">
            <v>839543.39070144959</v>
          </cell>
          <cell r="Q11">
            <v>871190.02161669801</v>
          </cell>
          <cell r="R11">
            <v>901151.69231774868</v>
          </cell>
          <cell r="S11">
            <v>929863.4802470326</v>
          </cell>
          <cell r="T11">
            <v>957677.1009255168</v>
          </cell>
        </row>
        <row r="13">
          <cell r="E13">
            <v>10280033.581456378</v>
          </cell>
          <cell r="F13">
            <v>58512080.903689228</v>
          </cell>
          <cell r="G13">
            <v>103271564.46127528</v>
          </cell>
          <cell r="H13">
            <v>131632758.84116791</v>
          </cell>
          <cell r="I13">
            <v>148879803.19950306</v>
          </cell>
          <cell r="J13">
            <v>173387006.33841726</v>
          </cell>
          <cell r="K13">
            <v>184917931.68859661</v>
          </cell>
          <cell r="L13">
            <v>196909728.59498531</v>
          </cell>
          <cell r="M13">
            <v>206604246.89451963</v>
          </cell>
          <cell r="N13">
            <v>214659006.29767844</v>
          </cell>
          <cell r="O13">
            <v>221665062.86027312</v>
          </cell>
          <cell r="P13">
            <v>228275364.19071564</v>
          </cell>
          <cell r="Q13">
            <v>233731129.84326091</v>
          </cell>
          <cell r="R13">
            <v>240819839.02802747</v>
          </cell>
          <cell r="S13">
            <v>247525589.85559282</v>
          </cell>
          <cell r="T13">
            <v>253830114.4843196</v>
          </cell>
        </row>
        <row r="16">
          <cell r="E16">
            <v>0</v>
          </cell>
          <cell r="F16">
            <v>5817265.1385381287</v>
          </cell>
          <cell r="G16">
            <v>12459222.325320173</v>
          </cell>
          <cell r="H16">
            <v>14598463.825862929</v>
          </cell>
          <cell r="I16">
            <v>15621281.660558075</v>
          </cell>
          <cell r="J16">
            <v>15929107.623410054</v>
          </cell>
          <cell r="K16">
            <v>16148958.54932192</v>
          </cell>
          <cell r="L16">
            <v>17247298.531112168</v>
          </cell>
          <cell r="M16">
            <v>17984362.754616588</v>
          </cell>
          <cell r="N16">
            <v>18422295.125994381</v>
          </cell>
          <cell r="O16">
            <v>19283735.961854815</v>
          </cell>
          <cell r="P16">
            <v>15788477.06767818</v>
          </cell>
          <cell r="Q16">
            <v>12634957.443216149</v>
          </cell>
          <cell r="R16">
            <v>12453136.858760513</v>
          </cell>
          <cell r="S16">
            <v>13122805.49005894</v>
          </cell>
          <cell r="T16">
            <v>14064600.041188071</v>
          </cell>
        </row>
        <row r="19">
          <cell r="E19">
            <v>-8226863.0546783917</v>
          </cell>
          <cell r="F19">
            <v>2891934.7540552691</v>
          </cell>
          <cell r="G19">
            <v>32238751.480235279</v>
          </cell>
          <cell r="H19">
            <v>50604924.333428964</v>
          </cell>
          <cell r="I19">
            <v>65095387.996228188</v>
          </cell>
          <cell r="J19">
            <v>65287141.188678861</v>
          </cell>
          <cell r="K19">
            <v>74674002.527018696</v>
          </cell>
          <cell r="L19">
            <v>85091419.292993188</v>
          </cell>
          <cell r="M19">
            <v>95100146.823167264</v>
          </cell>
          <cell r="N19">
            <v>104305410.90791306</v>
          </cell>
          <cell r="O19">
            <v>112810905.96933538</v>
          </cell>
          <cell r="P19">
            <v>121563205.28790066</v>
          </cell>
          <cell r="Q19">
            <v>131729708.89101985</v>
          </cell>
          <cell r="R19">
            <v>138433826.00497943</v>
          </cell>
          <cell r="S19">
            <v>145994103.46873018</v>
          </cell>
          <cell r="T19">
            <v>152175681.14411345</v>
          </cell>
        </row>
        <row r="24">
          <cell r="E24">
            <v>2160815.2425042959</v>
          </cell>
          <cell r="F24">
            <v>7141851.9982418781</v>
          </cell>
          <cell r="G24">
            <v>8569642.1387378704</v>
          </cell>
          <cell r="H24">
            <v>4916764.5434458768</v>
          </cell>
          <cell r="I24">
            <v>2111652.4330578893</v>
          </cell>
          <cell r="J24">
            <v>1159076.2870831834</v>
          </cell>
          <cell r="K24">
            <v>938101.0249988446</v>
          </cell>
          <cell r="L24">
            <v>1233478.1409617939</v>
          </cell>
          <cell r="M24">
            <v>1086447.5355387996</v>
          </cell>
          <cell r="N24">
            <v>877800.51349203603</v>
          </cell>
          <cell r="O24">
            <v>1228597.7051453786</v>
          </cell>
          <cell r="P24">
            <v>1734861.037112663</v>
          </cell>
          <cell r="Q24">
            <v>2012732.9007619817</v>
          </cell>
          <cell r="R24">
            <v>2174912.3405820997</v>
          </cell>
          <cell r="S24">
            <v>2282932.4933777577</v>
          </cell>
          <cell r="T24">
            <v>2295878.6146567971</v>
          </cell>
        </row>
        <row r="25">
          <cell r="E25">
            <v>-10387678.297182687</v>
          </cell>
          <cell r="F25">
            <v>-10067182.382724738</v>
          </cell>
          <cell r="G25">
            <v>11209887.016177235</v>
          </cell>
          <cell r="H25">
            <v>31089695.964120157</v>
          </cell>
          <cell r="I25">
            <v>47362453.902612224</v>
          </cell>
          <cell r="J25">
            <v>48198957.278185621</v>
          </cell>
          <cell r="K25">
            <v>57586942.952697933</v>
          </cell>
          <cell r="L25">
            <v>66610642.620919228</v>
          </cell>
          <cell r="M25">
            <v>76029336.533011883</v>
          </cell>
          <cell r="N25">
            <v>85005315.268426642</v>
          </cell>
          <cell r="O25">
            <v>92298572.302335188</v>
          </cell>
          <cell r="P25">
            <v>104039867.1831098</v>
          </cell>
          <cell r="Q25">
            <v>117082018.54704173</v>
          </cell>
          <cell r="R25">
            <v>123805776.80563682</v>
          </cell>
          <cell r="S25">
            <v>130588365.48529348</v>
          </cell>
          <cell r="T25">
            <v>135815202.48826858</v>
          </cell>
        </row>
        <row r="26">
          <cell r="E26" t="str">
            <v>No</v>
          </cell>
          <cell r="F26" t="str">
            <v>No</v>
          </cell>
          <cell r="G26" t="str">
            <v>No</v>
          </cell>
          <cell r="H26" t="str">
            <v>No</v>
          </cell>
          <cell r="I26" t="str">
            <v>No</v>
          </cell>
          <cell r="J26" t="str">
            <v>No</v>
          </cell>
          <cell r="K26" t="str">
            <v>No</v>
          </cell>
          <cell r="L26" t="str">
            <v>No</v>
          </cell>
          <cell r="M26" t="str">
            <v>No</v>
          </cell>
          <cell r="N26" t="str">
            <v>No</v>
          </cell>
          <cell r="O26" t="str">
            <v>No</v>
          </cell>
          <cell r="P26" t="str">
            <v>No</v>
          </cell>
          <cell r="Q26" t="str">
            <v>No</v>
          </cell>
          <cell r="R26" t="str">
            <v>No</v>
          </cell>
          <cell r="S26" t="str">
            <v>No</v>
          </cell>
          <cell r="T26" t="str">
            <v>No</v>
          </cell>
        </row>
        <row r="29">
          <cell r="E29">
            <v>0</v>
          </cell>
          <cell r="F29">
            <v>0</v>
          </cell>
          <cell r="G29">
            <v>11209887.016177235</v>
          </cell>
          <cell r="H29">
            <v>9244973.6637301911</v>
          </cell>
          <cell r="I29">
            <v>0</v>
          </cell>
          <cell r="J29">
            <v>0</v>
          </cell>
          <cell r="K29">
            <v>0</v>
          </cell>
          <cell r="L29">
            <v>0</v>
          </cell>
          <cell r="M29">
            <v>0</v>
          </cell>
          <cell r="N29">
            <v>0</v>
          </cell>
          <cell r="O29">
            <v>0</v>
          </cell>
          <cell r="P29">
            <v>0</v>
          </cell>
          <cell r="Q29">
            <v>0</v>
          </cell>
          <cell r="R29">
            <v>0</v>
          </cell>
          <cell r="S29">
            <v>0</v>
          </cell>
          <cell r="T29">
            <v>0</v>
          </cell>
        </row>
        <row r="30">
          <cell r="C30">
            <v>0.12</v>
          </cell>
          <cell r="E30">
            <v>0</v>
          </cell>
          <cell r="F30">
            <v>0</v>
          </cell>
          <cell r="G30">
            <v>0</v>
          </cell>
          <cell r="H30">
            <v>2621366.6760467961</v>
          </cell>
          <cell r="I30">
            <v>5683494.4683134668</v>
          </cell>
          <cell r="J30">
            <v>5783874.8733822741</v>
          </cell>
          <cell r="K30">
            <v>6910433.154323752</v>
          </cell>
          <cell r="L30">
            <v>7993277.1145103071</v>
          </cell>
          <cell r="M30">
            <v>9123520.3839614261</v>
          </cell>
          <cell r="N30">
            <v>10200637.832211196</v>
          </cell>
          <cell r="O30">
            <v>11075828.676280223</v>
          </cell>
          <cell r="P30">
            <v>12484784.061973177</v>
          </cell>
          <cell r="Q30">
            <v>14049842.225645008</v>
          </cell>
          <cell r="R30">
            <v>14856693.216676418</v>
          </cell>
          <cell r="S30">
            <v>15670603.858235218</v>
          </cell>
          <cell r="T30">
            <v>16297824.29859223</v>
          </cell>
        </row>
        <row r="31">
          <cell r="E31">
            <v>-10387678.297182687</v>
          </cell>
          <cell r="F31">
            <v>-10067182.382724738</v>
          </cell>
          <cell r="G31">
            <v>11209887.016177235</v>
          </cell>
          <cell r="H31">
            <v>28468329.288073361</v>
          </cell>
          <cell r="I31">
            <v>41678959.434298754</v>
          </cell>
          <cell r="J31">
            <v>42415082.404803351</v>
          </cell>
          <cell r="K31">
            <v>50676509.798374183</v>
          </cell>
          <cell r="L31">
            <v>58617365.506408922</v>
          </cell>
          <cell r="M31">
            <v>66905816.149050459</v>
          </cell>
          <cell r="N31">
            <v>74804677.436215445</v>
          </cell>
          <cell r="O31">
            <v>81222743.626054972</v>
          </cell>
          <cell r="P31">
            <v>91555083.121136636</v>
          </cell>
          <cell r="Q31">
            <v>103032176.32139672</v>
          </cell>
          <cell r="R31">
            <v>108949083.58896041</v>
          </cell>
          <cell r="S31">
            <v>114917761.62705827</v>
          </cell>
          <cell r="T31">
            <v>119517378.18967636</v>
          </cell>
        </row>
        <row r="36">
          <cell r="E36">
            <v>49796200.801313117</v>
          </cell>
          <cell r="F36">
            <v>13584092.807375968</v>
          </cell>
          <cell r="G36">
            <v>9015435.7175348457</v>
          </cell>
          <cell r="H36">
            <v>9920701.958999645</v>
          </cell>
          <cell r="I36">
            <v>9676336.8450723048</v>
          </cell>
          <cell r="J36">
            <v>10088214.016442837</v>
          </cell>
          <cell r="K36">
            <v>11537665.793607807</v>
          </cell>
          <cell r="L36">
            <v>11572909.425188115</v>
          </cell>
          <cell r="M36">
            <v>11620510.416071378</v>
          </cell>
          <cell r="N36">
            <v>12475085.365784338</v>
          </cell>
          <cell r="O36">
            <v>13278728.244759912</v>
          </cell>
          <cell r="P36">
            <v>13682869.551296797</v>
          </cell>
          <cell r="Q36">
            <v>14027181.789977804</v>
          </cell>
          <cell r="R36">
            <v>14543260.69967252</v>
          </cell>
          <cell r="S36">
            <v>14665177.337639391</v>
          </cell>
          <cell r="T36">
            <v>15031423.265501997</v>
          </cell>
        </row>
        <row r="37">
          <cell r="E37">
            <v>0</v>
          </cell>
          <cell r="F37">
            <v>0</v>
          </cell>
          <cell r="G37">
            <v>0</v>
          </cell>
          <cell r="H37">
            <v>2621366.6760467961</v>
          </cell>
          <cell r="I37">
            <v>5683494.4683134668</v>
          </cell>
          <cell r="J37">
            <v>5783874.8733822741</v>
          </cell>
          <cell r="K37">
            <v>6910433.154323752</v>
          </cell>
          <cell r="L37">
            <v>7993277.1145103071</v>
          </cell>
          <cell r="M37">
            <v>9123520.3839614261</v>
          </cell>
          <cell r="N37">
            <v>10200637.832211196</v>
          </cell>
          <cell r="O37">
            <v>11075828.676280223</v>
          </cell>
          <cell r="P37">
            <v>12484784.061973177</v>
          </cell>
          <cell r="Q37">
            <v>14049842.225645008</v>
          </cell>
          <cell r="R37">
            <v>14856693.216676418</v>
          </cell>
          <cell r="S37">
            <v>15670603.858235218</v>
          </cell>
          <cell r="T37">
            <v>16297824.29859223</v>
          </cell>
        </row>
        <row r="42">
          <cell r="E42">
            <v>-47477417.123970494</v>
          </cell>
          <cell r="F42">
            <v>42263682.411384948</v>
          </cell>
          <cell r="G42">
            <v>13705050.275510909</v>
          </cell>
          <cell r="H42">
            <v>2234275.3714990485</v>
          </cell>
          <cell r="I42">
            <v>1095080.7763210703</v>
          </cell>
          <cell r="J42">
            <v>2532819.2315371521</v>
          </cell>
          <cell r="K42">
            <v>2895.1500671515241</v>
          </cell>
          <cell r="L42">
            <v>1644692.1760587329</v>
          </cell>
          <cell r="M42">
            <v>1251323.0337392595</v>
          </cell>
          <cell r="N42">
            <v>196255.7032857798</v>
          </cell>
          <cell r="O42">
            <v>233549.35388900712</v>
          </cell>
          <cell r="P42">
            <v>80922.565867012367</v>
          </cell>
          <cell r="Q42">
            <v>16662.793550999835</v>
          </cell>
          <cell r="R42">
            <v>377555.53336339258</v>
          </cell>
          <cell r="S42">
            <v>822998.12625303492</v>
          </cell>
          <cell r="T42">
            <v>545916.10762955621</v>
          </cell>
        </row>
        <row r="46">
          <cell r="E46">
            <v>37089738.826787807</v>
          </cell>
          <cell r="F46">
            <v>-46513599.655571558</v>
          </cell>
          <cell r="G46">
            <v>9964059.0659864973</v>
          </cell>
          <cell r="H46">
            <v>40832517.742437243</v>
          </cell>
          <cell r="I46">
            <v>56205160.31853576</v>
          </cell>
          <cell r="J46">
            <v>55811370.796676248</v>
          </cell>
          <cell r="K46">
            <v>66822573.197628953</v>
          </cell>
          <cell r="L46">
            <v>74219971.861462355</v>
          </cell>
          <cell r="M46">
            <v>83638855.869927794</v>
          </cell>
          <cell r="N46">
            <v>93030716.858924046</v>
          </cell>
          <cell r="O46">
            <v>100272930.23402078</v>
          </cell>
          <cell r="P46">
            <v>107262637.62294781</v>
          </cell>
          <cell r="Q46">
            <v>115650470.97106187</v>
          </cell>
          <cell r="R46">
            <v>121024664.91435753</v>
          </cell>
          <cell r="S46">
            <v>127217568.99086417</v>
          </cell>
          <cell r="T46">
            <v>133036062.12323488</v>
          </cell>
        </row>
        <row r="50">
          <cell r="E50">
            <v>-24647838.101906367</v>
          </cell>
          <cell r="F50">
            <v>-127091356.47652252</v>
          </cell>
          <cell r="G50">
            <v>-73727341.09462212</v>
          </cell>
          <cell r="H50">
            <v>-55738817.679187447</v>
          </cell>
          <cell r="I50">
            <v>27859396.967329215</v>
          </cell>
          <cell r="J50">
            <v>35478792.521539517</v>
          </cell>
          <cell r="K50">
            <v>48697692.857218474</v>
          </cell>
          <cell r="L50">
            <v>62443626.379374914</v>
          </cell>
          <cell r="M50">
            <v>67472196.556277007</v>
          </cell>
          <cell r="N50">
            <v>76818147.990476936</v>
          </cell>
          <cell r="O50">
            <v>82720592.069609165</v>
          </cell>
          <cell r="P50">
            <v>83932424.62329784</v>
          </cell>
          <cell r="Q50">
            <v>87253804.04024148</v>
          </cell>
          <cell r="R50">
            <v>89440415.850629896</v>
          </cell>
          <cell r="S50">
            <v>96049451.994386807</v>
          </cell>
          <cell r="T50">
            <v>99219675.703273579</v>
          </cell>
        </row>
        <row r="51">
          <cell r="E51">
            <v>-24647838.101906367</v>
          </cell>
          <cell r="F51">
            <v>-151739194.57842889</v>
          </cell>
          <cell r="G51">
            <v>-225466535.673051</v>
          </cell>
          <cell r="H51">
            <v>-281205353.35223842</v>
          </cell>
          <cell r="I51">
            <v>-253345956.38490921</v>
          </cell>
          <cell r="J51">
            <v>-217867163.8633697</v>
          </cell>
          <cell r="K51">
            <v>-169169471.00615123</v>
          </cell>
          <cell r="L51">
            <v>-106725844.62677631</v>
          </cell>
          <cell r="M51">
            <v>-39253648.070499301</v>
          </cell>
          <cell r="N51">
            <v>37564499.919977635</v>
          </cell>
          <cell r="O51">
            <v>120285091.9895868</v>
          </cell>
          <cell r="P51">
            <v>204217516.61288464</v>
          </cell>
          <cell r="Q51">
            <v>291471320.65312612</v>
          </cell>
          <cell r="R51">
            <v>380911736.50375605</v>
          </cell>
          <cell r="S51">
            <v>476961188.49814284</v>
          </cell>
          <cell r="T51">
            <v>576180864.20141637</v>
          </cell>
        </row>
        <row r="54">
          <cell r="E54">
            <v>0.7</v>
          </cell>
          <cell r="F54">
            <v>0.4</v>
          </cell>
          <cell r="G54">
            <v>0.4</v>
          </cell>
          <cell r="H54">
            <v>0.4</v>
          </cell>
          <cell r="I54">
            <v>0.4</v>
          </cell>
          <cell r="J54">
            <v>0.4</v>
          </cell>
          <cell r="K54">
            <v>0.4</v>
          </cell>
          <cell r="L54">
            <v>0.4</v>
          </cell>
          <cell r="M54">
            <v>0.4</v>
          </cell>
          <cell r="N54">
            <v>0.4</v>
          </cell>
          <cell r="O54">
            <v>0.4</v>
          </cell>
          <cell r="P54">
            <v>0.4</v>
          </cell>
          <cell r="Q54">
            <v>0.4</v>
          </cell>
          <cell r="R54">
            <v>0.4</v>
          </cell>
          <cell r="S54">
            <v>0.4</v>
          </cell>
          <cell r="T54">
            <v>0.4</v>
          </cell>
        </row>
        <row r="55">
          <cell r="E55">
            <v>0</v>
          </cell>
          <cell r="F55">
            <v>18605439.982228618</v>
          </cell>
          <cell r="G55">
            <v>20709407.34908307</v>
          </cell>
          <cell r="H55">
            <v>15898095.774205495</v>
          </cell>
          <cell r="I55">
            <v>0</v>
          </cell>
          <cell r="J55">
            <v>0</v>
          </cell>
          <cell r="K55">
            <v>0</v>
          </cell>
          <cell r="L55">
            <v>0</v>
          </cell>
          <cell r="M55">
            <v>0</v>
          </cell>
          <cell r="N55">
            <v>0</v>
          </cell>
          <cell r="O55">
            <v>0</v>
          </cell>
          <cell r="P55">
            <v>0</v>
          </cell>
          <cell r="Q55">
            <v>0</v>
          </cell>
          <cell r="R55">
            <v>0</v>
          </cell>
          <cell r="S55">
            <v>0</v>
          </cell>
          <cell r="T55">
            <v>0</v>
          </cell>
        </row>
        <row r="56">
          <cell r="E56">
            <v>0</v>
          </cell>
          <cell r="F56">
            <v>18605439.982228618</v>
          </cell>
          <cell r="G56">
            <v>39314847.331311688</v>
          </cell>
          <cell r="H56">
            <v>55212943.105517179</v>
          </cell>
          <cell r="I56">
            <v>55212943.105517179</v>
          </cell>
          <cell r="J56">
            <v>55212943.105517179</v>
          </cell>
          <cell r="K56">
            <v>55212943.105517179</v>
          </cell>
          <cell r="L56">
            <v>55212943.105517179</v>
          </cell>
          <cell r="M56">
            <v>55212943.105517179</v>
          </cell>
          <cell r="N56">
            <v>55212943.105517179</v>
          </cell>
          <cell r="O56">
            <v>55212943.105517179</v>
          </cell>
          <cell r="P56">
            <v>55212943.105517179</v>
          </cell>
          <cell r="Q56">
            <v>55212943.105517179</v>
          </cell>
          <cell r="R56">
            <v>55212943.105517179</v>
          </cell>
          <cell r="S56">
            <v>55212943.105517179</v>
          </cell>
          <cell r="T56">
            <v>55212943.105517179</v>
          </cell>
        </row>
        <row r="57">
          <cell r="E57">
            <v>0</v>
          </cell>
          <cell r="F57">
            <v>0</v>
          </cell>
          <cell r="G57">
            <v>0</v>
          </cell>
          <cell r="H57">
            <v>0</v>
          </cell>
          <cell r="I57">
            <v>0</v>
          </cell>
          <cell r="K57">
            <v>0</v>
          </cell>
          <cell r="L57">
            <v>0</v>
          </cell>
          <cell r="M57">
            <v>0</v>
          </cell>
          <cell r="N57">
            <v>0</v>
          </cell>
          <cell r="O57">
            <v>0</v>
          </cell>
          <cell r="P57">
            <v>0</v>
          </cell>
          <cell r="Q57">
            <v>0</v>
          </cell>
          <cell r="R57">
            <v>0</v>
          </cell>
          <cell r="S57">
            <v>0</v>
          </cell>
          <cell r="T57">
            <v>0</v>
          </cell>
        </row>
        <row r="59">
          <cell r="E59">
            <v>-10387678.297182687</v>
          </cell>
          <cell r="F59">
            <v>-20454860.679907426</v>
          </cell>
          <cell r="G59">
            <v>-9244973.6637301911</v>
          </cell>
          <cell r="H59">
            <v>19223355.624343172</v>
          </cell>
          <cell r="I59">
            <v>60902315.058641925</v>
          </cell>
          <cell r="J59">
            <v>103317397.46344528</v>
          </cell>
          <cell r="K59">
            <v>153993907.26181945</v>
          </cell>
          <cell r="L59">
            <v>212611272.76822838</v>
          </cell>
          <cell r="M59">
            <v>279517088.91727883</v>
          </cell>
          <cell r="N59">
            <v>354321766.35349429</v>
          </cell>
          <cell r="O59">
            <v>435544509.97954929</v>
          </cell>
          <cell r="P59">
            <v>527099593.10068595</v>
          </cell>
          <cell r="Q59">
            <v>630131769.42208266</v>
          </cell>
          <cell r="R59">
            <v>739080853.01104307</v>
          </cell>
          <cell r="S59">
            <v>853998614.63810134</v>
          </cell>
          <cell r="T59">
            <v>973515992.82777774</v>
          </cell>
        </row>
        <row r="60">
          <cell r="E60">
            <v>-10387678.297182687</v>
          </cell>
          <cell r="F60">
            <v>-1849420.6976788081</v>
          </cell>
          <cell r="G60">
            <v>30069873.667581499</v>
          </cell>
          <cell r="H60">
            <v>74436298.72986035</v>
          </cell>
          <cell r="I60">
            <v>116115258.1641591</v>
          </cell>
          <cell r="J60">
            <v>158530340.56896245</v>
          </cell>
          <cell r="K60">
            <v>209206850.36733663</v>
          </cell>
          <cell r="L60">
            <v>267824215.87374556</v>
          </cell>
          <cell r="M60">
            <v>334730032.02279603</v>
          </cell>
          <cell r="N60">
            <v>409534709.45901144</v>
          </cell>
          <cell r="O60">
            <v>490757453.08506644</v>
          </cell>
          <cell r="P60">
            <v>582312536.2062031</v>
          </cell>
          <cell r="Q60">
            <v>685344712.52759981</v>
          </cell>
          <cell r="R60">
            <v>794293796.11656022</v>
          </cell>
          <cell r="S60">
            <v>909211557.74361849</v>
          </cell>
          <cell r="T60">
            <v>1028728935.9332949</v>
          </cell>
        </row>
        <row r="67">
          <cell r="E67">
            <v>61737576.928694174</v>
          </cell>
          <cell r="F67">
            <v>80577756.520950973</v>
          </cell>
          <cell r="G67">
            <v>21953822.721914448</v>
          </cell>
          <cell r="H67">
            <v>15993578.243673708</v>
          </cell>
          <cell r="I67">
            <v>6391939.8693920933</v>
          </cell>
          <cell r="J67">
            <v>4338999.1995330248</v>
          </cell>
          <cell r="K67">
            <v>11732939.588667389</v>
          </cell>
          <cell r="L67">
            <v>7437345.3649087176</v>
          </cell>
          <cell r="M67">
            <v>4433718.782631414</v>
          </cell>
          <cell r="N67">
            <v>8775222.5438919961</v>
          </cell>
          <cell r="O67">
            <v>13118618.410027735</v>
          </cell>
          <cell r="P67">
            <v>14554989.475531243</v>
          </cell>
          <cell r="Q67">
            <v>15278047.534633944</v>
          </cell>
          <cell r="R67">
            <v>17029258.597885292</v>
          </cell>
          <cell r="S67">
            <v>15890068.468625648</v>
          </cell>
          <cell r="T67">
            <v>16787126.82682357</v>
          </cell>
        </row>
        <row r="69">
          <cell r="E69">
            <v>2160815.1925042961</v>
          </cell>
          <cell r="F69">
            <v>7141851.8632418783</v>
          </cell>
          <cell r="G69">
            <v>8569641.9442378711</v>
          </cell>
          <cell r="H69">
            <v>4916764.3072958766</v>
          </cell>
          <cell r="I69">
            <v>2111652.1677528895</v>
          </cell>
          <cell r="J69">
            <v>1159076.0013696833</v>
          </cell>
          <cell r="K69">
            <v>938100.72499939462</v>
          </cell>
          <cell r="L69">
            <v>1233477.830962179</v>
          </cell>
          <cell r="M69">
            <v>1086447.2185390692</v>
          </cell>
          <cell r="N69">
            <v>877800.19159222464</v>
          </cell>
          <cell r="O69">
            <v>1228597.3798155107</v>
          </cell>
          <cell r="P69">
            <v>1734860.7093817554</v>
          </cell>
          <cell r="Q69">
            <v>2012732.5713503463</v>
          </cell>
          <cell r="R69">
            <v>2174912.009993955</v>
          </cell>
          <cell r="S69">
            <v>2282932.1619660566</v>
          </cell>
          <cell r="T69">
            <v>2295878.2826686064</v>
          </cell>
        </row>
        <row r="70">
          <cell r="C70">
            <v>2</v>
          </cell>
          <cell r="E70">
            <v>0</v>
          </cell>
          <cell r="F70">
            <v>0</v>
          </cell>
          <cell r="G70">
            <v>-61737576.928694174</v>
          </cell>
          <cell r="H70">
            <v>-80577756.520950973</v>
          </cell>
          <cell r="I70">
            <v>-21953822.721914448</v>
          </cell>
          <cell r="J70">
            <v>-15993578.243673708</v>
          </cell>
          <cell r="K70">
            <v>-6391939.8693920933</v>
          </cell>
          <cell r="L70">
            <v>-4338999.1995330248</v>
          </cell>
          <cell r="M70">
            <v>-11732939.588667389</v>
          </cell>
          <cell r="N70">
            <v>-7437345.3649087176</v>
          </cell>
          <cell r="O70">
            <v>-4433718.782631414</v>
          </cell>
          <cell r="P70">
            <v>-8775222.5438919961</v>
          </cell>
          <cell r="Q70">
            <v>-13118618.410027735</v>
          </cell>
          <cell r="R70">
            <v>-14554989.475531243</v>
          </cell>
          <cell r="S70">
            <v>-15278047.534633944</v>
          </cell>
          <cell r="T70">
            <v>-17029258.597885292</v>
          </cell>
        </row>
        <row r="71">
          <cell r="E71">
            <v>61737576.928694174</v>
          </cell>
          <cell r="F71">
            <v>142315333.44964516</v>
          </cell>
          <cell r="G71">
            <v>102531579.24286543</v>
          </cell>
          <cell r="H71">
            <v>37947400.965588167</v>
          </cell>
          <cell r="I71">
            <v>22385518.113065816</v>
          </cell>
          <cell r="J71">
            <v>10730939.068925131</v>
          </cell>
          <cell r="K71">
            <v>16071938.788200427</v>
          </cell>
          <cell r="L71">
            <v>19170284.953576118</v>
          </cell>
          <cell r="M71">
            <v>11871064.147540141</v>
          </cell>
          <cell r="N71">
            <v>13208941.326523419</v>
          </cell>
          <cell r="O71">
            <v>21893840.953919739</v>
          </cell>
          <cell r="P71">
            <v>27673607.885558985</v>
          </cell>
          <cell r="Q71">
            <v>29833037.010165192</v>
          </cell>
          <cell r="R71">
            <v>32307306.132519238</v>
          </cell>
          <cell r="S71">
            <v>32919327.066510946</v>
          </cell>
          <cell r="T71">
            <v>32677195.295449223</v>
          </cell>
        </row>
        <row r="74">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row>
        <row r="76">
          <cell r="E76">
            <v>0.05</v>
          </cell>
          <cell r="F76">
            <v>0.13500000000000001</v>
          </cell>
          <cell r="G76">
            <v>0.19450000000000001</v>
          </cell>
          <cell r="H76">
            <v>0.23615</v>
          </cell>
          <cell r="I76">
            <v>0.26530500000000001</v>
          </cell>
          <cell r="J76">
            <v>0.28571350000000001</v>
          </cell>
          <cell r="K76">
            <v>0.29999945000000006</v>
          </cell>
          <cell r="L76">
            <v>0.30999961500000001</v>
          </cell>
          <cell r="M76">
            <v>0.31699973050000002</v>
          </cell>
          <cell r="N76">
            <v>0.32189981135000001</v>
          </cell>
          <cell r="O76">
            <v>0.32532986794500007</v>
          </cell>
          <cell r="P76">
            <v>0.32773090756150003</v>
          </cell>
          <cell r="Q76">
            <v>0.32941163529305006</v>
          </cell>
          <cell r="R76">
            <v>0.33058814470513503</v>
          </cell>
          <cell r="S76">
            <v>0.33141170129359454</v>
          </cell>
          <cell r="T76">
            <v>0.33198819090551618</v>
          </cell>
        </row>
        <row r="77">
          <cell r="C77">
            <v>0.3</v>
          </cell>
          <cell r="E77">
            <v>0</v>
          </cell>
          <cell r="F77">
            <v>-0.3</v>
          </cell>
          <cell r="G77">
            <v>-0.51</v>
          </cell>
          <cell r="H77">
            <v>-0.65699999999999992</v>
          </cell>
          <cell r="I77">
            <v>-0.75989999999999991</v>
          </cell>
          <cell r="J77">
            <v>-0.83192999999999995</v>
          </cell>
          <cell r="K77">
            <v>-0.882351</v>
          </cell>
          <cell r="L77">
            <v>-0.91764570000000001</v>
          </cell>
          <cell r="M77">
            <v>-0.94235199000000003</v>
          </cell>
          <cell r="N77">
            <v>-0.95964639299999999</v>
          </cell>
          <cell r="O77">
            <v>-0.97175247509999996</v>
          </cell>
          <cell r="P77">
            <v>-0.98022673256999993</v>
          </cell>
          <cell r="Q77">
            <v>-0.98615871279900003</v>
          </cell>
          <cell r="R77">
            <v>-0.99031109895930003</v>
          </cell>
          <cell r="S77">
            <v>-0.99321776927151006</v>
          </cell>
          <cell r="T77">
            <v>-0.99525243849005696</v>
          </cell>
        </row>
        <row r="78">
          <cell r="E78">
            <v>1</v>
          </cell>
          <cell r="F78">
            <v>1.7</v>
          </cell>
          <cell r="G78">
            <v>2.19</v>
          </cell>
          <cell r="H78">
            <v>2.5329999999999999</v>
          </cell>
          <cell r="I78">
            <v>2.7730999999999999</v>
          </cell>
          <cell r="J78">
            <v>2.9411700000000001</v>
          </cell>
          <cell r="K78">
            <v>3.0588190000000002</v>
          </cell>
          <cell r="L78">
            <v>3.1411733000000002</v>
          </cell>
          <cell r="M78">
            <v>3.19882131</v>
          </cell>
          <cell r="N78">
            <v>3.2391749170000002</v>
          </cell>
          <cell r="O78">
            <v>3.2674224419</v>
          </cell>
          <cell r="P78">
            <v>3.2871957093300002</v>
          </cell>
          <cell r="Q78">
            <v>3.3010369965310002</v>
          </cell>
          <cell r="R78">
            <v>3.3107258975717002</v>
          </cell>
          <cell r="S78">
            <v>3.3175081283001902</v>
          </cell>
          <cell r="T78">
            <v>3.3222556898101332</v>
          </cell>
        </row>
        <row r="79">
          <cell r="E79">
            <v>61737577.928694174</v>
          </cell>
          <cell r="F79">
            <v>142315335.14964515</v>
          </cell>
          <cell r="G79">
            <v>102531581.43286543</v>
          </cell>
          <cell r="H79">
            <v>37947403.498588167</v>
          </cell>
          <cell r="I79">
            <v>22385520.886165816</v>
          </cell>
          <cell r="J79">
            <v>10730942.010095131</v>
          </cell>
          <cell r="K79">
            <v>16071941.847019427</v>
          </cell>
          <cell r="L79">
            <v>19170288.094749417</v>
          </cell>
          <cell r="M79">
            <v>11871067.346361451</v>
          </cell>
          <cell r="N79">
            <v>13208944.565698337</v>
          </cell>
          <cell r="O79">
            <v>21893844.22134218</v>
          </cell>
          <cell r="P79">
            <v>27673611.172754694</v>
          </cell>
          <cell r="Q79">
            <v>29833040.311202187</v>
          </cell>
          <cell r="R79">
            <v>32307309.443245135</v>
          </cell>
          <cell r="S79">
            <v>32919330.384019073</v>
          </cell>
          <cell r="T79">
            <v>32677198.617704913</v>
          </cell>
        </row>
        <row r="83">
          <cell r="E83">
            <v>37089739.826787814</v>
          </cell>
          <cell r="F83">
            <v>9181580.8534448706</v>
          </cell>
          <cell r="G83">
            <v>-21882529.17017974</v>
          </cell>
          <cell r="H83">
            <v>-45729671.831487983</v>
          </cell>
          <cell r="I83">
            <v>-11478333.994766675</v>
          </cell>
          <cell r="J83">
            <v>28339458.726305865</v>
          </cell>
          <cell r="K83">
            <v>88770092.172191709</v>
          </cell>
          <cell r="L83">
            <v>158651064.91647536</v>
          </cell>
          <cell r="M83">
            <v>230556981.25538376</v>
          </cell>
          <cell r="N83">
            <v>316150352.78975272</v>
          </cell>
          <cell r="O83">
            <v>411989564.26938963</v>
          </cell>
          <cell r="P83">
            <v>510476979.36821872</v>
          </cell>
          <cell r="Q83">
            <v>613008831.94309413</v>
          </cell>
          <cell r="R83">
            <v>719478507.39160931</v>
          </cell>
          <cell r="S83">
            <v>831418028.85462177</v>
          </cell>
          <cell r="T83">
            <v>947424832.38471889</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row>
        <row r="90">
          <cell r="E90">
            <v>-22746320.68850258</v>
          </cell>
          <cell r="F90">
            <v>-120806526.41806969</v>
          </cell>
          <cell r="G90">
            <v>-4448478.5738386232</v>
          </cell>
          <cell r="H90">
            <v>29165692.296995908</v>
          </cell>
          <cell r="I90">
            <v>51671474.590234607</v>
          </cell>
          <cell r="J90">
            <v>52492358.729776427</v>
          </cell>
          <cell r="K90">
            <v>55915162.510960549</v>
          </cell>
          <cell r="L90">
            <v>67868087.260600001</v>
          </cell>
          <cell r="M90">
            <v>80161210.918570518</v>
          </cell>
          <cell r="N90">
            <v>85027958.76690504</v>
          </cell>
          <cell r="O90">
            <v>88235477.80452098</v>
          </cell>
          <cell r="P90">
            <v>94234325.860075712</v>
          </cell>
          <cell r="Q90">
            <v>102143628.38909847</v>
          </cell>
          <cell r="R90">
            <v>105909329.17618448</v>
          </cell>
          <cell r="S90">
            <v>113336481.11641096</v>
          </cell>
          <cell r="T90">
            <v>118269308.4773093</v>
          </cell>
        </row>
        <row r="91">
          <cell r="C91">
            <v>2019</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1217405449.1529076</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1217405449.1529076</v>
          </cell>
        </row>
        <row r="94">
          <cell r="C94">
            <v>8</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1217405449.1529076</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1217405449.1529076</v>
          </cell>
        </row>
        <row r="96">
          <cell r="C96">
            <v>1000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957677100.92551684</v>
          </cell>
        </row>
        <row r="97">
          <cell r="C97">
            <v>0.15</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1028428769.367907</v>
          </cell>
        </row>
        <row r="98">
          <cell r="C98">
            <v>3.5000000000000003E-2</v>
          </cell>
        </row>
        <row r="102">
          <cell r="E102">
            <v>132734249.14985153</v>
          </cell>
        </row>
        <row r="103">
          <cell r="E103">
            <v>130097753.00853741</v>
          </cell>
        </row>
        <row r="105">
          <cell r="E105">
            <v>109902803.63637102</v>
          </cell>
        </row>
        <row r="106">
          <cell r="E106">
            <v>262832002.15838894</v>
          </cell>
        </row>
        <row r="109">
          <cell r="E109">
            <v>0.28579358091763146</v>
          </cell>
        </row>
        <row r="110">
          <cell r="E110">
            <v>0.32229188323423474</v>
          </cell>
        </row>
        <row r="111">
          <cell r="E111">
            <v>0.31591503349679217</v>
          </cell>
        </row>
        <row r="112">
          <cell r="E112">
            <v>0.31770734526692945</v>
          </cell>
        </row>
        <row r="119">
          <cell r="E119">
            <v>-24647838.101906367</v>
          </cell>
          <cell r="F119">
            <v>-151739194.27842888</v>
          </cell>
          <cell r="G119">
            <v>-163728957.93435684</v>
          </cell>
          <cell r="H119">
            <v>-138890018.43559331</v>
          </cell>
          <cell r="I119">
            <v>-89076797.986449644</v>
          </cell>
          <cell r="J119">
            <v>-37604426.389306419</v>
          </cell>
          <cell r="K119">
            <v>17485207.219655149</v>
          </cell>
          <cell r="L119">
            <v>84267833.716208786</v>
          </cell>
          <cell r="M119">
            <v>163472970.80350518</v>
          </cell>
          <cell r="N119">
            <v>247728465.11853725</v>
          </cell>
          <cell r="O119">
            <v>334882776.94253027</v>
          </cell>
          <cell r="P119">
            <v>427590425.08994687</v>
          </cell>
          <cell r="Q119">
            <v>527962848.52637482</v>
          </cell>
          <cell r="R119">
            <v>631958254.84284711</v>
          </cell>
          <cell r="S119">
            <v>743285755.3650856</v>
          </cell>
          <cell r="T119">
            <v>859534690.66149688</v>
          </cell>
        </row>
        <row r="122">
          <cell r="E122">
            <v>6</v>
          </cell>
        </row>
        <row r="123">
          <cell r="E123">
            <v>163728957.93435684</v>
          </cell>
        </row>
        <row r="124">
          <cell r="E124">
            <v>3</v>
          </cell>
        </row>
        <row r="135">
          <cell r="E135">
            <v>2.1229923358690725</v>
          </cell>
        </row>
      </sheetData>
      <sheetData sheetId="42" refreshError="1">
        <row r="7">
          <cell r="C7">
            <v>212460</v>
          </cell>
        </row>
        <row r="8">
          <cell r="C8">
            <v>2690000</v>
          </cell>
        </row>
        <row r="9">
          <cell r="C9">
            <v>1000</v>
          </cell>
        </row>
        <row r="29">
          <cell r="C29" t="e">
            <v>#N/A</v>
          </cell>
          <cell r="D29" t="e">
            <v>#N/A</v>
          </cell>
          <cell r="E29" t="e">
            <v>#N/A</v>
          </cell>
          <cell r="F29" t="e">
            <v>#N/A</v>
          </cell>
          <cell r="G29" t="e">
            <v>#N/A</v>
          </cell>
          <cell r="H29" t="e">
            <v>#N/A</v>
          </cell>
          <cell r="I29" t="e">
            <v>#N/A</v>
          </cell>
          <cell r="J29" t="e">
            <v>#N/A</v>
          </cell>
          <cell r="K29" t="e">
            <v>#N/A</v>
          </cell>
          <cell r="L29">
            <v>36.75778546712737</v>
          </cell>
          <cell r="M29">
            <v>36.75778546712737</v>
          </cell>
          <cell r="N29">
            <v>36.75778546712737</v>
          </cell>
          <cell r="O29">
            <v>36.75778546712737</v>
          </cell>
          <cell r="P29">
            <v>36.75778546712737</v>
          </cell>
          <cell r="Q29">
            <v>36.75778546712737</v>
          </cell>
          <cell r="R29">
            <v>36.75778546712737</v>
          </cell>
          <cell r="S29">
            <v>73.51557093425474</v>
          </cell>
          <cell r="T29">
            <v>73.51557093425474</v>
          </cell>
          <cell r="U29">
            <v>73.51557093425474</v>
          </cell>
          <cell r="V29">
            <v>110.27335640138212</v>
          </cell>
          <cell r="W29">
            <v>110.27335640138212</v>
          </cell>
          <cell r="X29">
            <v>147.03114186850948</v>
          </cell>
          <cell r="Y29">
            <v>147.03114186850948</v>
          </cell>
          <cell r="Z29">
            <v>183.78892733563683</v>
          </cell>
          <cell r="AA29">
            <v>183.78892733563683</v>
          </cell>
          <cell r="AB29">
            <v>220.54671280276418</v>
          </cell>
          <cell r="AC29">
            <v>220.54671280276418</v>
          </cell>
          <cell r="AD29">
            <v>220.54671280276418</v>
          </cell>
          <cell r="AE29">
            <v>220.54671280276418</v>
          </cell>
          <cell r="AF29">
            <v>220.54671280276418</v>
          </cell>
          <cell r="AG29">
            <v>220.54671280276418</v>
          </cell>
          <cell r="AH29">
            <v>220.54671280276418</v>
          </cell>
          <cell r="AI29">
            <v>220.54671280276418</v>
          </cell>
          <cell r="AJ29">
            <v>220.54671280276418</v>
          </cell>
          <cell r="AK29">
            <v>220.54671280276418</v>
          </cell>
          <cell r="AL29">
            <v>220.54671280276418</v>
          </cell>
          <cell r="AM29">
            <v>220.54671280276418</v>
          </cell>
          <cell r="AN29">
            <v>220.54671280276418</v>
          </cell>
          <cell r="AO29">
            <v>220.54671280276418</v>
          </cell>
          <cell r="AP29">
            <v>220.54671280276418</v>
          </cell>
          <cell r="AQ29">
            <v>220.54671280276418</v>
          </cell>
          <cell r="AR29">
            <v>220.54671280276418</v>
          </cell>
          <cell r="AS29">
            <v>220.54671280276418</v>
          </cell>
          <cell r="AT29">
            <v>220.54671280276418</v>
          </cell>
          <cell r="AU29">
            <v>220.54671280276418</v>
          </cell>
          <cell r="AV29">
            <v>220.54671280276418</v>
          </cell>
          <cell r="AW29">
            <v>220.54671280276418</v>
          </cell>
          <cell r="AX29">
            <v>220.54671280276418</v>
          </cell>
          <cell r="AY29">
            <v>220.54671280276418</v>
          </cell>
          <cell r="AZ29">
            <v>220.54671280276418</v>
          </cell>
          <cell r="BA29">
            <v>220.54671280276418</v>
          </cell>
          <cell r="BB29">
            <v>220.54671280276418</v>
          </cell>
          <cell r="BC29">
            <v>220.54671280276418</v>
          </cell>
          <cell r="BD29">
            <v>220.54671280276418</v>
          </cell>
          <cell r="BE29">
            <v>220.54671280276418</v>
          </cell>
          <cell r="BF29">
            <v>220.54671280276418</v>
          </cell>
          <cell r="BG29">
            <v>220.54671280276418</v>
          </cell>
          <cell r="BH29">
            <v>220.54671280276418</v>
          </cell>
          <cell r="BI29">
            <v>220.54671280276418</v>
          </cell>
          <cell r="BJ29">
            <v>220.54671280276418</v>
          </cell>
          <cell r="BK29">
            <v>220.54671280276418</v>
          </cell>
          <cell r="BL29">
            <v>220.54671280276418</v>
          </cell>
          <cell r="BM29">
            <v>220.54671280276418</v>
          </cell>
          <cell r="BN29">
            <v>220.54671280276418</v>
          </cell>
          <cell r="BO29">
            <v>220.54671280276418</v>
          </cell>
          <cell r="BP29">
            <v>220.54671280276418</v>
          </cell>
          <cell r="BQ29">
            <v>220.54671280276418</v>
          </cell>
          <cell r="BR29">
            <v>220.54671280276418</v>
          </cell>
          <cell r="BS29">
            <v>220.54671280276418</v>
          </cell>
          <cell r="BT29">
            <v>220.54671280276418</v>
          </cell>
          <cell r="BU29">
            <v>220.54671280276418</v>
          </cell>
          <cell r="BV29">
            <v>220.54671280276418</v>
          </cell>
          <cell r="BW29">
            <v>220.54671280276418</v>
          </cell>
          <cell r="BX29">
            <v>220.54671280276418</v>
          </cell>
          <cell r="BY29">
            <v>220.54671280276418</v>
          </cell>
          <cell r="BZ29">
            <v>220.54671280276418</v>
          </cell>
          <cell r="CA29">
            <v>220.54671280276418</v>
          </cell>
          <cell r="CB29">
            <v>220.54671280276418</v>
          </cell>
          <cell r="CC29">
            <v>220.54671280276418</v>
          </cell>
          <cell r="CD29">
            <v>220.54671280276418</v>
          </cell>
          <cell r="CE29">
            <v>220.54671280276418</v>
          </cell>
          <cell r="CF29">
            <v>220.54671280276418</v>
          </cell>
          <cell r="CG29">
            <v>220.54671280276418</v>
          </cell>
          <cell r="CH29">
            <v>220.54671280276418</v>
          </cell>
          <cell r="CI29">
            <v>220.54671280276418</v>
          </cell>
          <cell r="CJ29">
            <v>220.54671280276418</v>
          </cell>
          <cell r="CK29">
            <v>220.54671280276418</v>
          </cell>
          <cell r="CL29">
            <v>220.54671280276418</v>
          </cell>
          <cell r="CM29">
            <v>220.54671280276418</v>
          </cell>
          <cell r="CN29">
            <v>220.54671280276418</v>
          </cell>
          <cell r="CO29">
            <v>220.54671280276418</v>
          </cell>
          <cell r="CP29">
            <v>220.54671280276418</v>
          </cell>
          <cell r="CQ29">
            <v>220.54671280276418</v>
          </cell>
          <cell r="CR29">
            <v>220.54671280276418</v>
          </cell>
          <cell r="CS29">
            <v>220.54671280276418</v>
          </cell>
          <cell r="CT29">
            <v>220.54671280276418</v>
          </cell>
          <cell r="CU29">
            <v>220.54671280276418</v>
          </cell>
          <cell r="CV29">
            <v>220.54671280276418</v>
          </cell>
          <cell r="CW29">
            <v>220.54671280276418</v>
          </cell>
          <cell r="CX29">
            <v>220.54671280276418</v>
          </cell>
          <cell r="CY29">
            <v>220.54671280276418</v>
          </cell>
          <cell r="CZ29">
            <v>220.54671280276418</v>
          </cell>
          <cell r="DA29">
            <v>220.54671280276418</v>
          </cell>
          <cell r="DB29">
            <v>220.54671280276418</v>
          </cell>
          <cell r="DC29">
            <v>220.54671280276418</v>
          </cell>
          <cell r="DD29">
            <v>220.54671280276418</v>
          </cell>
          <cell r="DE29">
            <v>220.54671280276418</v>
          </cell>
          <cell r="DF29">
            <v>220.54671280276418</v>
          </cell>
          <cell r="DG29">
            <v>220.54671280276418</v>
          </cell>
          <cell r="DH29">
            <v>220.54671280276418</v>
          </cell>
          <cell r="DI29">
            <v>220.54671280276418</v>
          </cell>
          <cell r="DJ29">
            <v>220.54671280276418</v>
          </cell>
          <cell r="DK29">
            <v>220.54671280276418</v>
          </cell>
          <cell r="DL29">
            <v>220.54671280276418</v>
          </cell>
          <cell r="DM29">
            <v>220.54671280276418</v>
          </cell>
          <cell r="DN29">
            <v>220.54671280276418</v>
          </cell>
          <cell r="DO29">
            <v>220.54671280276418</v>
          </cell>
          <cell r="DP29">
            <v>220.54671280276418</v>
          </cell>
          <cell r="DQ29">
            <v>220.54671280276418</v>
          </cell>
          <cell r="DR29">
            <v>220.54671280276418</v>
          </cell>
          <cell r="DS29">
            <v>220.54671280276418</v>
          </cell>
          <cell r="DT29">
            <v>220.54671280276418</v>
          </cell>
          <cell r="DU29">
            <v>220.54671280276418</v>
          </cell>
          <cell r="DV29">
            <v>220.54671280276418</v>
          </cell>
          <cell r="DW29">
            <v>220.54671280276418</v>
          </cell>
          <cell r="DX29">
            <v>220.54671280276418</v>
          </cell>
          <cell r="DY29">
            <v>220.54671280276418</v>
          </cell>
          <cell r="DZ29">
            <v>220.54671280276418</v>
          </cell>
          <cell r="EA29">
            <v>220.54671280276418</v>
          </cell>
          <cell r="EB29">
            <v>220.54671280276418</v>
          </cell>
          <cell r="EC29">
            <v>220.54671280276418</v>
          </cell>
          <cell r="ED29">
            <v>220.54671280276418</v>
          </cell>
          <cell r="EE29">
            <v>220.54671280276418</v>
          </cell>
          <cell r="EF29">
            <v>220.54671280276418</v>
          </cell>
          <cell r="EG29">
            <v>220.54671280276418</v>
          </cell>
          <cell r="EH29">
            <v>220.54671280276418</v>
          </cell>
          <cell r="EI29">
            <v>220.54671280276418</v>
          </cell>
          <cell r="EJ29">
            <v>220.54671280276418</v>
          </cell>
          <cell r="EK29">
            <v>220.54671280276418</v>
          </cell>
          <cell r="EL29">
            <v>220.54671280276418</v>
          </cell>
          <cell r="EM29">
            <v>220.54671280276418</v>
          </cell>
          <cell r="EN29">
            <v>220.54671280276418</v>
          </cell>
          <cell r="EO29">
            <v>220.54671280276418</v>
          </cell>
          <cell r="EP29">
            <v>220.54671280276418</v>
          </cell>
          <cell r="EQ29">
            <v>220.54671280276418</v>
          </cell>
          <cell r="ER29">
            <v>220.54671280276418</v>
          </cell>
          <cell r="ES29">
            <v>220.54671280276418</v>
          </cell>
          <cell r="ET29">
            <v>220.54671280276418</v>
          </cell>
          <cell r="EU29">
            <v>220.54671280276418</v>
          </cell>
          <cell r="EV29">
            <v>220.54671280276418</v>
          </cell>
          <cell r="EW29">
            <v>220.54671280276418</v>
          </cell>
          <cell r="EX29">
            <v>220.54671280276418</v>
          </cell>
          <cell r="EY29">
            <v>220.54671280276418</v>
          </cell>
          <cell r="EZ29">
            <v>220.54671280276418</v>
          </cell>
        </row>
        <row r="30">
          <cell r="C30" t="e">
            <v>#N/A</v>
          </cell>
          <cell r="D30" t="e">
            <v>#N/A</v>
          </cell>
          <cell r="E30" t="e">
            <v>#N/A</v>
          </cell>
          <cell r="F30" t="e">
            <v>#N/A</v>
          </cell>
          <cell r="G30" t="e">
            <v>#N/A</v>
          </cell>
          <cell r="H30" t="e">
            <v>#N/A</v>
          </cell>
          <cell r="I30" t="e">
            <v>#N/A</v>
          </cell>
          <cell r="J30" t="e">
            <v>#N/A</v>
          </cell>
          <cell r="K30" t="e">
            <v>#N/A</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36.757785467127377</v>
          </cell>
          <cell r="AD30">
            <v>36.757785467127377</v>
          </cell>
          <cell r="AE30">
            <v>73.515570934254725</v>
          </cell>
          <cell r="AF30">
            <v>110.27335640138207</v>
          </cell>
          <cell r="AG30">
            <v>147.03114186850942</v>
          </cell>
          <cell r="AH30">
            <v>183.78892733563677</v>
          </cell>
          <cell r="AI30">
            <v>220.54671280276418</v>
          </cell>
          <cell r="AJ30">
            <v>257.3044982698915</v>
          </cell>
          <cell r="AK30">
            <v>294.0622837370189</v>
          </cell>
          <cell r="AL30">
            <v>330.82006920414619</v>
          </cell>
          <cell r="AM30">
            <v>404.33564013840089</v>
          </cell>
          <cell r="AN30">
            <v>441.0934256055283</v>
          </cell>
          <cell r="AO30">
            <v>477.8512110726557</v>
          </cell>
          <cell r="AP30">
            <v>514.60899653978299</v>
          </cell>
          <cell r="AQ30">
            <v>588.12456747403769</v>
          </cell>
          <cell r="AR30">
            <v>624.88235294116521</v>
          </cell>
          <cell r="AS30">
            <v>661.6401384082925</v>
          </cell>
          <cell r="AT30">
            <v>735.15570934254708</v>
          </cell>
          <cell r="AU30">
            <v>808.67128027680201</v>
          </cell>
          <cell r="AV30">
            <v>845.42906574392964</v>
          </cell>
          <cell r="AW30">
            <v>918.94463667818422</v>
          </cell>
          <cell r="AX30">
            <v>992.46020761243926</v>
          </cell>
          <cell r="AY30">
            <v>1065.9757785466943</v>
          </cell>
          <cell r="AZ30">
            <v>1139.4913494809493</v>
          </cell>
          <cell r="BA30">
            <v>1213.0069204152039</v>
          </cell>
          <cell r="BB30">
            <v>1323.2802768165866</v>
          </cell>
          <cell r="BC30">
            <v>1396.7958477508414</v>
          </cell>
          <cell r="BD30">
            <v>1470.3114186850964</v>
          </cell>
          <cell r="BE30">
            <v>1580.5847750864789</v>
          </cell>
          <cell r="BF30">
            <v>1654.1003460207339</v>
          </cell>
          <cell r="BG30">
            <v>1764.3737024221159</v>
          </cell>
          <cell r="BH30">
            <v>1874.6470588234977</v>
          </cell>
          <cell r="BI30">
            <v>1984.9204152248792</v>
          </cell>
          <cell r="BJ30">
            <v>2095.1937716262614</v>
          </cell>
          <cell r="BK30">
            <v>2205.467128027643</v>
          </cell>
          <cell r="BL30">
            <v>2315.7404844290249</v>
          </cell>
          <cell r="BM30">
            <v>2462.7716262975341</v>
          </cell>
          <cell r="BN30">
            <v>2573.0449826989156</v>
          </cell>
          <cell r="BO30">
            <v>2720.0761245674244</v>
          </cell>
          <cell r="BP30">
            <v>2830.3494809688063</v>
          </cell>
          <cell r="BQ30">
            <v>2977.3806228373155</v>
          </cell>
          <cell r="BR30">
            <v>3124.4117647058242</v>
          </cell>
          <cell r="BS30">
            <v>3308.2006920414606</v>
          </cell>
          <cell r="BT30">
            <v>3455.2318339099697</v>
          </cell>
          <cell r="BU30">
            <v>3639.0207612456061</v>
          </cell>
          <cell r="BV30">
            <v>3822.8096885812438</v>
          </cell>
          <cell r="BW30">
            <v>4043.3564013840096</v>
          </cell>
          <cell r="BX30">
            <v>4227.1453287196482</v>
          </cell>
          <cell r="BY30">
            <v>4447.6920415224149</v>
          </cell>
          <cell r="BZ30">
            <v>4668.2387543251798</v>
          </cell>
          <cell r="CA30">
            <v>4888.7854671279465</v>
          </cell>
          <cell r="CB30">
            <v>4962.3010380622009</v>
          </cell>
          <cell r="CC30">
            <v>4962.3010380622009</v>
          </cell>
          <cell r="CD30">
            <v>4962.3010380622009</v>
          </cell>
          <cell r="CE30">
            <v>4962.3010380622009</v>
          </cell>
          <cell r="CF30">
            <v>4962.3010380622009</v>
          </cell>
          <cell r="CG30">
            <v>4962.3010380622009</v>
          </cell>
          <cell r="CH30">
            <v>4962.3010380622009</v>
          </cell>
          <cell r="CI30">
            <v>4962.3010380622009</v>
          </cell>
          <cell r="CJ30">
            <v>4962.3010380622009</v>
          </cell>
          <cell r="CK30">
            <v>4962.3010380622009</v>
          </cell>
          <cell r="CL30">
            <v>4962.3010380622009</v>
          </cell>
          <cell r="CM30">
            <v>4962.3010380622009</v>
          </cell>
          <cell r="CN30">
            <v>4962.3010380622009</v>
          </cell>
          <cell r="CO30">
            <v>4962.3010380622009</v>
          </cell>
          <cell r="CP30">
            <v>4962.3010380622009</v>
          </cell>
          <cell r="CQ30">
            <v>4962.3010380622009</v>
          </cell>
          <cell r="CR30">
            <v>4962.3010380622009</v>
          </cell>
          <cell r="CS30">
            <v>4962.3010380622009</v>
          </cell>
          <cell r="CT30">
            <v>4962.3010380622009</v>
          </cell>
          <cell r="CU30">
            <v>4962.3010380622009</v>
          </cell>
          <cell r="CV30">
            <v>4962.3010380622009</v>
          </cell>
          <cell r="CW30">
            <v>4962.3010380622009</v>
          </cell>
          <cell r="CX30">
            <v>4962.3010380622009</v>
          </cell>
          <cell r="CY30">
            <v>4962.3010380622009</v>
          </cell>
          <cell r="CZ30">
            <v>4962.3010380622009</v>
          </cell>
          <cell r="DA30">
            <v>4962.3010380622009</v>
          </cell>
          <cell r="DB30">
            <v>4962.3010380622009</v>
          </cell>
          <cell r="DC30">
            <v>4962.3010380622009</v>
          </cell>
          <cell r="DD30">
            <v>4962.3010380622009</v>
          </cell>
          <cell r="DE30">
            <v>4962.3010380622009</v>
          </cell>
          <cell r="DF30">
            <v>4962.3010380622009</v>
          </cell>
          <cell r="DG30">
            <v>4962.3010380622009</v>
          </cell>
          <cell r="DH30">
            <v>4962.3010380622009</v>
          </cell>
          <cell r="DI30">
            <v>4962.3010380622009</v>
          </cell>
          <cell r="DJ30">
            <v>4962.3010380622009</v>
          </cell>
          <cell r="DK30">
            <v>4962.3010380622009</v>
          </cell>
          <cell r="DL30">
            <v>4962.3010380622009</v>
          </cell>
          <cell r="DM30">
            <v>4962.3010380622009</v>
          </cell>
          <cell r="DN30">
            <v>4962.3010380622009</v>
          </cell>
          <cell r="DO30">
            <v>4962.3010380622009</v>
          </cell>
          <cell r="DP30">
            <v>4962.3010380622009</v>
          </cell>
          <cell r="DQ30">
            <v>4962.3010380622009</v>
          </cell>
          <cell r="DR30">
            <v>4962.3010380622009</v>
          </cell>
          <cell r="DS30">
            <v>4962.3010380622009</v>
          </cell>
          <cell r="DT30">
            <v>4962.3010380622009</v>
          </cell>
          <cell r="DU30">
            <v>4962.3010380622009</v>
          </cell>
          <cell r="DV30">
            <v>4962.3010380622009</v>
          </cell>
          <cell r="DW30">
            <v>4962.3010380622009</v>
          </cell>
          <cell r="DX30">
            <v>4962.3010380622009</v>
          </cell>
          <cell r="DY30">
            <v>4962.3010380622009</v>
          </cell>
          <cell r="DZ30">
            <v>4962.3010380622009</v>
          </cell>
          <cell r="EA30">
            <v>4962.3010380622009</v>
          </cell>
          <cell r="EB30">
            <v>4962.3010380622009</v>
          </cell>
          <cell r="EC30">
            <v>4962.3010380622009</v>
          </cell>
          <cell r="ED30">
            <v>4962.3010380622009</v>
          </cell>
          <cell r="EE30">
            <v>4962.3010380622009</v>
          </cell>
          <cell r="EF30">
            <v>4962.3010380622009</v>
          </cell>
          <cell r="EG30">
            <v>4962.3010380622009</v>
          </cell>
          <cell r="EH30">
            <v>4962.3010380622009</v>
          </cell>
          <cell r="EI30">
            <v>4962.3010380622009</v>
          </cell>
          <cell r="EJ30">
            <v>4962.3010380622009</v>
          </cell>
          <cell r="EK30">
            <v>4962.3010380622009</v>
          </cell>
          <cell r="EL30">
            <v>4962.3010380622009</v>
          </cell>
          <cell r="EM30">
            <v>4962.3010380622009</v>
          </cell>
          <cell r="EN30">
            <v>4962.3010380622009</v>
          </cell>
          <cell r="EO30">
            <v>4962.3010380622009</v>
          </cell>
          <cell r="EP30">
            <v>4962.3010380622009</v>
          </cell>
          <cell r="EQ30">
            <v>4962.3010380622009</v>
          </cell>
          <cell r="ER30">
            <v>4962.3010380622009</v>
          </cell>
          <cell r="ES30">
            <v>4962.3010380622009</v>
          </cell>
          <cell r="ET30">
            <v>4962.3010380622009</v>
          </cell>
          <cell r="EU30">
            <v>4962.3010380622009</v>
          </cell>
          <cell r="EV30">
            <v>4962.3010380622009</v>
          </cell>
          <cell r="EW30">
            <v>4962.3010380622009</v>
          </cell>
          <cell r="EX30">
            <v>4962.3010380622009</v>
          </cell>
          <cell r="EY30">
            <v>4962.3010380622009</v>
          </cell>
          <cell r="EZ30">
            <v>4962.3010380622009</v>
          </cell>
        </row>
        <row r="31">
          <cell r="C31" t="e">
            <v>#N/A</v>
          </cell>
          <cell r="D31" t="e">
            <v>#N/A</v>
          </cell>
          <cell r="E31" t="e">
            <v>#N/A</v>
          </cell>
          <cell r="F31" t="e">
            <v>#N/A</v>
          </cell>
          <cell r="G31" t="e">
            <v>#N/A</v>
          </cell>
          <cell r="H31" t="e">
            <v>#N/A</v>
          </cell>
          <cell r="I31" t="e">
            <v>#N/A</v>
          </cell>
          <cell r="J31" t="e">
            <v>#N/A</v>
          </cell>
          <cell r="K31" t="e">
            <v>#N/A</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183.78892733563953</v>
          </cell>
          <cell r="CC31">
            <v>441.09342560553341</v>
          </cell>
          <cell r="CD31">
            <v>735.15570934255447</v>
          </cell>
          <cell r="CE31">
            <v>1029.2179930795764</v>
          </cell>
          <cell r="CF31">
            <v>1360.0380622837256</v>
          </cell>
          <cell r="CG31">
            <v>1690.8581314878738</v>
          </cell>
          <cell r="CH31">
            <v>2058.4359861591511</v>
          </cell>
          <cell r="CI31">
            <v>2462.7716262975546</v>
          </cell>
          <cell r="CJ31">
            <v>2867.1072664359544</v>
          </cell>
          <cell r="CK31">
            <v>3344.9584775086014</v>
          </cell>
          <cell r="CL31">
            <v>3822.8096885812511</v>
          </cell>
          <cell r="CM31">
            <v>4337.4186851210261</v>
          </cell>
          <cell r="CN31">
            <v>4925.5432525950555</v>
          </cell>
          <cell r="CO31">
            <v>5550.4256055362121</v>
          </cell>
          <cell r="CP31">
            <v>6212.0657439444958</v>
          </cell>
          <cell r="CQ31">
            <v>6947.2214532870303</v>
          </cell>
          <cell r="CR31">
            <v>7792.6505190309481</v>
          </cell>
          <cell r="CS31">
            <v>7866.1660899652006</v>
          </cell>
          <cell r="CT31">
            <v>7976.4394463665822</v>
          </cell>
          <cell r="CU31">
            <v>8049.9550173008347</v>
          </cell>
          <cell r="CV31">
            <v>8160.2283737022144</v>
          </cell>
          <cell r="CW31">
            <v>8233.7439446364697</v>
          </cell>
          <cell r="CX31">
            <v>8344.0173010378494</v>
          </cell>
          <cell r="CY31">
            <v>8454.2906574392327</v>
          </cell>
          <cell r="CZ31">
            <v>8527.8062283734835</v>
          </cell>
          <cell r="DA31">
            <v>8638.0795847748668</v>
          </cell>
          <cell r="DB31">
            <v>8748.3529411762465</v>
          </cell>
          <cell r="DC31">
            <v>8858.6262975776262</v>
          </cell>
          <cell r="DD31">
            <v>8968.899653979006</v>
          </cell>
          <cell r="DE31">
            <v>9079.1730103803857</v>
          </cell>
          <cell r="DF31">
            <v>9189.4463667817654</v>
          </cell>
          <cell r="DG31">
            <v>9299.7197231831487</v>
          </cell>
          <cell r="DH31">
            <v>9409.9930795845285</v>
          </cell>
          <cell r="DI31">
            <v>9520.2664359859082</v>
          </cell>
          <cell r="DJ31">
            <v>9667.2975778544169</v>
          </cell>
          <cell r="DK31">
            <v>9777.5709342557966</v>
          </cell>
          <cell r="DL31">
            <v>9924.6020761243017</v>
          </cell>
          <cell r="DM31">
            <v>10071.63321799281</v>
          </cell>
          <cell r="DN31">
            <v>10218.664359861319</v>
          </cell>
          <cell r="DO31">
            <v>10365.695501729824</v>
          </cell>
          <cell r="DP31">
            <v>10512.726643598333</v>
          </cell>
          <cell r="DQ31">
            <v>10659.757785466842</v>
          </cell>
          <cell r="DR31">
            <v>10806.78892733535</v>
          </cell>
          <cell r="DS31">
            <v>10990.577854670984</v>
          </cell>
          <cell r="DT31">
            <v>11137.608996539489</v>
          </cell>
          <cell r="DU31">
            <v>11321.397923875124</v>
          </cell>
          <cell r="DV31">
            <v>11541.944636677887</v>
          </cell>
          <cell r="DW31">
            <v>11725.733564013521</v>
          </cell>
          <cell r="DX31">
            <v>11946.280276816284</v>
          </cell>
          <cell r="DY31">
            <v>12166.826989619043</v>
          </cell>
          <cell r="DZ31">
            <v>12424.131487888932</v>
          </cell>
          <cell r="EA31">
            <v>12828.467128027329</v>
          </cell>
          <cell r="EB31">
            <v>14114.989619376793</v>
          </cell>
          <cell r="EC31">
            <v>15401.512110726253</v>
          </cell>
          <cell r="ED31">
            <v>16871.823529411355</v>
          </cell>
          <cell r="EE31">
            <v>18525.923875432094</v>
          </cell>
          <cell r="EF31">
            <v>19996.235294117192</v>
          </cell>
          <cell r="EG31">
            <v>21650.335640137928</v>
          </cell>
          <cell r="EH31">
            <v>23304.435986158667</v>
          </cell>
          <cell r="EI31">
            <v>25142.325259515044</v>
          </cell>
          <cell r="EJ31">
            <v>26980.214532871403</v>
          </cell>
          <cell r="EK31">
            <v>29001.892733563371</v>
          </cell>
          <cell r="EL31">
            <v>31207.35986159098</v>
          </cell>
          <cell r="EM31">
            <v>33412.826989618588</v>
          </cell>
          <cell r="EN31">
            <v>35802.083044981831</v>
          </cell>
          <cell r="EO31">
            <v>38375.128027680708</v>
          </cell>
          <cell r="EP31">
            <v>41131.961937715227</v>
          </cell>
          <cell r="EQ31">
            <v>44256.373702420999</v>
          </cell>
          <cell r="ER31">
            <v>47564.574394462412</v>
          </cell>
          <cell r="ES31">
            <v>51424.141868510727</v>
          </cell>
          <cell r="ET31">
            <v>55835.076124565945</v>
          </cell>
          <cell r="EU31">
            <v>60797.377162628065</v>
          </cell>
          <cell r="EV31">
            <v>66494.833910032728</v>
          </cell>
          <cell r="EW31">
            <v>73662.60207612245</v>
          </cell>
          <cell r="EX31">
            <v>82852.048442904168</v>
          </cell>
          <cell r="EY31">
            <v>96636.217993076716</v>
          </cell>
          <cell r="EZ31">
            <v>207277.15224913505</v>
          </cell>
        </row>
        <row r="32">
          <cell r="C32" t="e">
            <v>#N/A</v>
          </cell>
          <cell r="D32" t="e">
            <v>#N/A</v>
          </cell>
          <cell r="E32" t="e">
            <v>#N/A</v>
          </cell>
          <cell r="F32" t="e">
            <v>#N/A</v>
          </cell>
          <cell r="G32" t="e">
            <v>#N/A</v>
          </cell>
          <cell r="H32" t="e">
            <v>#N/A</v>
          </cell>
          <cell r="I32" t="e">
            <v>#N/A</v>
          </cell>
          <cell r="J32" t="e">
            <v>#N/A</v>
          </cell>
          <cell r="K32" t="e">
            <v>#N/A</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row>
        <row r="40">
          <cell r="C40">
            <v>9.7205692137818517E-2</v>
          </cell>
          <cell r="D40">
            <v>1.7301038062283427E-4</v>
          </cell>
          <cell r="E40">
            <v>5327.6578674948241</v>
          </cell>
        </row>
        <row r="41">
          <cell r="C41">
            <v>0.16197297389434853</v>
          </cell>
          <cell r="D41">
            <v>3.4602076124566855E-4</v>
          </cell>
          <cell r="E41">
            <v>4438.7142857142862</v>
          </cell>
        </row>
        <row r="42">
          <cell r="C42">
            <v>0.19334868403924119</v>
          </cell>
          <cell r="D42">
            <v>5.1903114186850282E-4</v>
          </cell>
          <cell r="E42">
            <v>3532.3570565907521</v>
          </cell>
        </row>
        <row r="43">
          <cell r="C43">
            <v>0.21769191255649767</v>
          </cell>
          <cell r="D43">
            <v>6.920415224913371E-4</v>
          </cell>
          <cell r="E43">
            <v>2982.8192287784682</v>
          </cell>
        </row>
        <row r="44">
          <cell r="C44">
            <v>0.23744558987841616</v>
          </cell>
          <cell r="D44">
            <v>8.6505190311417126E-4</v>
          </cell>
          <cell r="E44">
            <v>2602.7876293995864</v>
          </cell>
        </row>
        <row r="45">
          <cell r="C45">
            <v>0.25348272743412809</v>
          </cell>
          <cell r="D45">
            <v>1.0380622837370054E-3</v>
          </cell>
          <cell r="E45">
            <v>2315.48382505176</v>
          </cell>
        </row>
        <row r="46">
          <cell r="C46">
            <v>0.26839231868179836</v>
          </cell>
          <cell r="D46">
            <v>1.2110726643598398E-3</v>
          </cell>
          <cell r="E46">
            <v>2101.4384427684122</v>
          </cell>
        </row>
        <row r="47">
          <cell r="C47">
            <v>0.28232375087611716</v>
          </cell>
          <cell r="D47">
            <v>1.384083044982674E-3</v>
          </cell>
          <cell r="E47">
            <v>1934.2030279503113</v>
          </cell>
        </row>
        <row r="48">
          <cell r="C48">
            <v>0.29463515037336557</v>
          </cell>
          <cell r="D48">
            <v>1.5570934256055081E-3</v>
          </cell>
          <cell r="E48">
            <v>1794.2653841729934</v>
          </cell>
        </row>
        <row r="49">
          <cell r="C49">
            <v>0.30512530689137818</v>
          </cell>
          <cell r="D49">
            <v>1.7301038062283423E-3</v>
          </cell>
          <cell r="E49">
            <v>1672.3333850931683</v>
          </cell>
        </row>
        <row r="50">
          <cell r="C50">
            <v>0.31543317856632519</v>
          </cell>
          <cell r="D50">
            <v>1.9031141868511765E-3</v>
          </cell>
          <cell r="E50">
            <v>1571.66259646151</v>
          </cell>
        </row>
        <row r="51">
          <cell r="C51">
            <v>0.32564308937311753</v>
          </cell>
          <cell r="D51">
            <v>2.0761245674740109E-3</v>
          </cell>
          <cell r="E51">
            <v>1487.3228519668742</v>
          </cell>
        </row>
        <row r="52">
          <cell r="C52">
            <v>0.33500372582222421</v>
          </cell>
          <cell r="D52">
            <v>2.2491349480968448E-3</v>
          </cell>
          <cell r="E52">
            <v>1412.3779065137767</v>
          </cell>
        </row>
        <row r="53">
          <cell r="C53">
            <v>0.34405191781529493</v>
          </cell>
          <cell r="D53">
            <v>2.4221453287196796E-3</v>
          </cell>
          <cell r="E53">
            <v>1346.9162045252888</v>
          </cell>
        </row>
        <row r="54">
          <cell r="C54">
            <v>0.35295920311470902</v>
          </cell>
          <cell r="D54">
            <v>2.5951557093425136E-3</v>
          </cell>
          <cell r="E54">
            <v>1289.6678743961356</v>
          </cell>
        </row>
        <row r="55">
          <cell r="C55">
            <v>0.36128463504395619</v>
          </cell>
          <cell r="D55">
            <v>2.768166089965348E-3</v>
          </cell>
          <cell r="E55">
            <v>1237.5824437111805</v>
          </cell>
        </row>
        <row r="56">
          <cell r="C56">
            <v>0.36957927063742285</v>
          </cell>
          <cell r="D56">
            <v>2.9411764705881819E-3</v>
          </cell>
          <cell r="E56">
            <v>1191.5254232127638</v>
          </cell>
        </row>
        <row r="57">
          <cell r="C57">
            <v>0.37785043358673653</v>
          </cell>
          <cell r="D57">
            <v>3.1141868512110163E-3</v>
          </cell>
          <cell r="E57">
            <v>1150.5143777317694</v>
          </cell>
        </row>
        <row r="58">
          <cell r="C58">
            <v>0.3859118868051874</v>
          </cell>
          <cell r="D58">
            <v>3.2871972318338507E-3</v>
          </cell>
          <cell r="E58">
            <v>1113.2153481529915</v>
          </cell>
        </row>
        <row r="59">
          <cell r="C59">
            <v>0.39391516129730381</v>
          </cell>
          <cell r="D59">
            <v>3.4602076124566846E-3</v>
          </cell>
          <cell r="E59">
            <v>1079.4867883022778</v>
          </cell>
        </row>
        <row r="60">
          <cell r="C60">
            <v>0.40175144523209416</v>
          </cell>
          <cell r="D60">
            <v>3.633217993079519E-3</v>
          </cell>
          <cell r="E60">
            <v>1048.5346421177171</v>
          </cell>
        </row>
        <row r="61">
          <cell r="C61">
            <v>0.40943499879570644</v>
          </cell>
          <cell r="D61">
            <v>3.806228373702353E-3</v>
          </cell>
          <cell r="E61">
            <v>1020.0158338038777</v>
          </cell>
        </row>
        <row r="62">
          <cell r="C62">
            <v>0.41664996358687789</v>
          </cell>
          <cell r="D62">
            <v>3.9792387543251878E-3</v>
          </cell>
          <cell r="E62">
            <v>992.86029345575696</v>
          </cell>
        </row>
        <row r="63">
          <cell r="C63">
            <v>0.42345869250563656</v>
          </cell>
          <cell r="D63">
            <v>4.1522491349480217E-3</v>
          </cell>
          <cell r="E63">
            <v>967.04000603864779</v>
          </cell>
        </row>
        <row r="64">
          <cell r="C64">
            <v>0.43005975156121973</v>
          </cell>
          <cell r="D64">
            <v>4.3252595155708557E-3</v>
          </cell>
          <cell r="E64">
            <v>942.83006211180168</v>
          </cell>
        </row>
        <row r="65">
          <cell r="C65">
            <v>0.43643438530350159</v>
          </cell>
          <cell r="D65">
            <v>4.4982698961936896E-3</v>
          </cell>
          <cell r="E65">
            <v>920.0051162605514</v>
          </cell>
        </row>
        <row r="66">
          <cell r="C66">
            <v>0.44276387752936786</v>
          </cell>
          <cell r="D66">
            <v>4.6712802768165244E-3</v>
          </cell>
          <cell r="E66">
            <v>898.77927306188212</v>
          </cell>
        </row>
        <row r="67">
          <cell r="C67">
            <v>0.44891303034153701</v>
          </cell>
          <cell r="D67">
            <v>4.8442906574393593E-3</v>
          </cell>
          <cell r="E67">
            <v>878.71655944986719</v>
          </cell>
        </row>
        <row r="68">
          <cell r="C68">
            <v>0.4549989897526403</v>
          </cell>
          <cell r="D68">
            <v>5.0173010380621941E-3</v>
          </cell>
          <cell r="E68">
            <v>859.91804990361982</v>
          </cell>
        </row>
        <row r="69">
          <cell r="C69">
            <v>0.46089233276859448</v>
          </cell>
          <cell r="D69">
            <v>5.190311418685028E-3</v>
          </cell>
          <cell r="E69">
            <v>842.02087646652865</v>
          </cell>
        </row>
        <row r="70">
          <cell r="C70">
            <v>0.46664153457847107</v>
          </cell>
          <cell r="D70">
            <v>5.3633217993078628E-3</v>
          </cell>
          <cell r="E70">
            <v>825.0235173311961</v>
          </cell>
        </row>
        <row r="71">
          <cell r="C71">
            <v>0.47214976285202576</v>
          </cell>
          <cell r="D71">
            <v>5.5363321799306977E-3</v>
          </cell>
          <cell r="E71">
            <v>808.67576507505157</v>
          </cell>
        </row>
        <row r="72">
          <cell r="C72">
            <v>0.47762600958889817</v>
          </cell>
          <cell r="D72">
            <v>5.7093425605535325E-3</v>
          </cell>
          <cell r="E72">
            <v>793.26566911349505</v>
          </cell>
        </row>
        <row r="73">
          <cell r="C73">
            <v>0.48290728841648189</v>
          </cell>
          <cell r="D73">
            <v>5.8823529411763673E-3</v>
          </cell>
          <cell r="E73">
            <v>778.4477606259893</v>
          </cell>
        </row>
        <row r="74">
          <cell r="C74">
            <v>0.48783939100390872</v>
          </cell>
          <cell r="D74">
            <v>6.0553633217992021E-3</v>
          </cell>
          <cell r="E74">
            <v>763.92979887607191</v>
          </cell>
        </row>
        <row r="75">
          <cell r="C75">
            <v>0.49245559741474526</v>
          </cell>
          <cell r="D75">
            <v>6.2283737024220369E-3</v>
          </cell>
          <cell r="E75">
            <v>749.73745542903123</v>
          </cell>
        </row>
        <row r="76">
          <cell r="C76">
            <v>0.49706967424149145</v>
          </cell>
          <cell r="D76">
            <v>6.4013840830448717E-3</v>
          </cell>
          <cell r="E76">
            <v>736.30911112976298</v>
          </cell>
        </row>
        <row r="77">
          <cell r="C77">
            <v>0.5016611850319459</v>
          </cell>
          <cell r="D77">
            <v>6.5743944636677066E-3</v>
          </cell>
          <cell r="E77">
            <v>723.55497439250269</v>
          </cell>
        </row>
        <row r="78">
          <cell r="C78">
            <v>0.50623033282849383</v>
          </cell>
          <cell r="D78">
            <v>6.7474048442905405E-3</v>
          </cell>
          <cell r="E78">
            <v>711.42346843977248</v>
          </cell>
        </row>
        <row r="79">
          <cell r="C79">
            <v>0.51077402005427697</v>
          </cell>
          <cell r="D79">
            <v>6.9204152249133753E-3</v>
          </cell>
          <cell r="E79">
            <v>699.86365165631435</v>
          </cell>
        </row>
        <row r="80">
          <cell r="C80">
            <v>0.51528055996733602</v>
          </cell>
          <cell r="D80">
            <v>7.0934256055362101E-3</v>
          </cell>
          <cell r="E80">
            <v>688.81807049436918</v>
          </cell>
        </row>
        <row r="81">
          <cell r="C81">
            <v>0.5197401876455009</v>
          </cell>
          <cell r="D81">
            <v>7.266435986159045E-3</v>
          </cell>
          <cell r="E81">
            <v>678.23725105984386</v>
          </cell>
        </row>
        <row r="82">
          <cell r="C82">
            <v>0.52417444446930372</v>
          </cell>
          <cell r="D82">
            <v>7.4394463667818798E-3</v>
          </cell>
          <cell r="E82">
            <v>668.11622490249852</v>
          </cell>
        </row>
        <row r="83">
          <cell r="C83">
            <v>0.52857343802484391</v>
          </cell>
          <cell r="D83">
            <v>7.6124567474047146E-3</v>
          </cell>
          <cell r="E83">
            <v>658.41132011104798</v>
          </cell>
        </row>
        <row r="84">
          <cell r="C84">
            <v>0.53285423258049747</v>
          </cell>
          <cell r="D84">
            <v>7.7854671280275494E-3</v>
          </cell>
          <cell r="E84">
            <v>648.9937830687827</v>
          </cell>
        </row>
        <row r="85">
          <cell r="C85">
            <v>0.53710976016393985</v>
          </cell>
          <cell r="D85">
            <v>7.9584775086503842E-3</v>
          </cell>
          <cell r="E85">
            <v>639.95559906382175</v>
          </cell>
        </row>
        <row r="86">
          <cell r="C86">
            <v>0.54134164039233923</v>
          </cell>
          <cell r="D86">
            <v>8.131487889273219E-3</v>
          </cell>
          <cell r="E86">
            <v>631.27444275582536</v>
          </cell>
        </row>
        <row r="87">
          <cell r="C87">
            <v>0.54539128299683259</v>
          </cell>
          <cell r="D87">
            <v>8.3044982698960539E-3</v>
          </cell>
          <cell r="E87">
            <v>622.74691597653509</v>
          </cell>
        </row>
        <row r="88">
          <cell r="C88">
            <v>0.54943095763676997</v>
          </cell>
          <cell r="D88">
            <v>8.4775086505188887E-3</v>
          </cell>
          <cell r="E88">
            <v>614.55630202391467</v>
          </cell>
        </row>
        <row r="89">
          <cell r="C89">
            <v>0.55321191850218765</v>
          </cell>
          <cell r="D89">
            <v>8.6505190311417235E-3</v>
          </cell>
          <cell r="E89">
            <v>606.4097204968939</v>
          </cell>
        </row>
        <row r="90">
          <cell r="C90">
            <v>0.55689407799841273</v>
          </cell>
          <cell r="D90">
            <v>8.8235294117645583E-3</v>
          </cell>
          <cell r="E90">
            <v>598.47643405188114</v>
          </cell>
        </row>
        <row r="91">
          <cell r="C91">
            <v>0.56056955598357849</v>
          </cell>
          <cell r="D91">
            <v>8.9965397923873914E-3</v>
          </cell>
          <cell r="E91">
            <v>590.84123168498127</v>
          </cell>
        </row>
        <row r="92">
          <cell r="C92">
            <v>0.56423745057173968</v>
          </cell>
          <cell r="D92">
            <v>9.1695501730102262E-3</v>
          </cell>
          <cell r="E92">
            <v>583.48630805890809</v>
          </cell>
        </row>
        <row r="93">
          <cell r="C93">
            <v>0.56785439568687524</v>
          </cell>
          <cell r="D93">
            <v>9.342560553633061E-3</v>
          </cell>
          <cell r="E93">
            <v>576.35207710298243</v>
          </cell>
        </row>
        <row r="94">
          <cell r="C94">
            <v>0.57142605762811693</v>
          </cell>
          <cell r="D94">
            <v>9.5155709342558941E-3</v>
          </cell>
          <cell r="E94">
            <v>569.43214756258203</v>
          </cell>
        </row>
        <row r="95">
          <cell r="C95">
            <v>0.57499745514206591</v>
          </cell>
          <cell r="D95">
            <v>9.6885813148787289E-3</v>
          </cell>
          <cell r="E95">
            <v>562.75909956373823</v>
          </cell>
        </row>
        <row r="96">
          <cell r="C96">
            <v>0.57848957168733095</v>
          </cell>
          <cell r="D96">
            <v>9.861591695501562E-3</v>
          </cell>
          <cell r="E96">
            <v>556.2439613526567</v>
          </cell>
        </row>
        <row r="97">
          <cell r="C97">
            <v>0.58191849010961416</v>
          </cell>
          <cell r="D97">
            <v>1.0034602076124395E-2</v>
          </cell>
          <cell r="E97">
            <v>549.89376293995838</v>
          </cell>
        </row>
        <row r="98">
          <cell r="C98">
            <v>0.58530592177842167</v>
          </cell>
          <cell r="D98">
            <v>1.020761245674723E-2</v>
          </cell>
          <cell r="E98">
            <v>543.72028634593096</v>
          </cell>
        </row>
        <row r="99">
          <cell r="C99">
            <v>0.58864195539218911</v>
          </cell>
          <cell r="D99">
            <v>1.0380622837370063E-2</v>
          </cell>
          <cell r="E99">
            <v>537.70564182194607</v>
          </cell>
        </row>
        <row r="100">
          <cell r="C100">
            <v>0.59196301581050115</v>
          </cell>
          <cell r="D100">
            <v>1.0553633217992896E-2</v>
          </cell>
          <cell r="E100">
            <v>531.8747454434374</v>
          </cell>
        </row>
        <row r="101">
          <cell r="C101">
            <v>0.5952740232697703</v>
          </cell>
          <cell r="D101">
            <v>1.0726643598615731E-2</v>
          </cell>
          <cell r="E101">
            <v>526.22305566686703</v>
          </cell>
        </row>
        <row r="102">
          <cell r="C102">
            <v>0.59856723854976612</v>
          </cell>
          <cell r="D102">
            <v>1.0899653979238564E-2</v>
          </cell>
          <cell r="E102">
            <v>520.73530595813202</v>
          </cell>
        </row>
        <row r="103">
          <cell r="C103">
            <v>0.60184582061225445</v>
          </cell>
          <cell r="D103">
            <v>1.1072664359861397E-2</v>
          </cell>
          <cell r="E103">
            <v>515.40651688664605</v>
          </cell>
        </row>
        <row r="104">
          <cell r="C104">
            <v>0.60509928680384162</v>
          </cell>
          <cell r="D104">
            <v>1.1245674740484232E-2</v>
          </cell>
          <cell r="E104">
            <v>510.22051282051285</v>
          </cell>
        </row>
        <row r="105">
          <cell r="C105">
            <v>0.60831647923715426</v>
          </cell>
          <cell r="D105">
            <v>1.1418685121107065E-2</v>
          </cell>
          <cell r="E105">
            <v>505.16153773762483</v>
          </cell>
        </row>
        <row r="106">
          <cell r="C106">
            <v>0.61148912983737602</v>
          </cell>
          <cell r="D106">
            <v>1.1591695501729898E-2</v>
          </cell>
          <cell r="E106">
            <v>500.21714023052454</v>
          </cell>
        </row>
        <row r="107">
          <cell r="C107">
            <v>0.61457824030073338</v>
          </cell>
          <cell r="D107">
            <v>1.1764705882352733E-2</v>
          </cell>
          <cell r="E107">
            <v>495.35083272439425</v>
          </cell>
        </row>
        <row r="108">
          <cell r="C108">
            <v>0.61764698986254418</v>
          </cell>
          <cell r="D108">
            <v>1.1937716262975566E-2</v>
          </cell>
          <cell r="E108">
            <v>490.6094045368622</v>
          </cell>
        </row>
        <row r="109">
          <cell r="C109">
            <v>0.62067692999721913</v>
          </cell>
          <cell r="D109">
            <v>1.2110726643598401E-2</v>
          </cell>
          <cell r="E109">
            <v>485.97305900621137</v>
          </cell>
        </row>
        <row r="110">
          <cell r="C110">
            <v>0.62368357692054688</v>
          </cell>
          <cell r="D110">
            <v>1.2283737024221234E-2</v>
          </cell>
          <cell r="E110">
            <v>481.44933368325917</v>
          </cell>
        </row>
        <row r="111">
          <cell r="C111">
            <v>0.62663088352621832</v>
          </cell>
          <cell r="D111">
            <v>1.2456747404844067E-2</v>
          </cell>
          <cell r="E111">
            <v>477.00609615827028</v>
          </cell>
        </row>
        <row r="112">
          <cell r="C112">
            <v>0.62954800764518182</v>
          </cell>
          <cell r="D112">
            <v>1.2629757785466902E-2</v>
          </cell>
          <cell r="E112">
            <v>472.66193028730282</v>
          </cell>
        </row>
        <row r="113">
          <cell r="C113">
            <v>0.63245097546014806</v>
          </cell>
          <cell r="D113">
            <v>1.2802768166089735E-2</v>
          </cell>
          <cell r="E113">
            <v>468.42468944099409</v>
          </cell>
        </row>
        <row r="114">
          <cell r="C114">
            <v>0.63534573658520521</v>
          </cell>
          <cell r="D114">
            <v>1.2975778546712568E-2</v>
          </cell>
          <cell r="E114">
            <v>464.29444444444476</v>
          </cell>
        </row>
        <row r="115">
          <cell r="C115">
            <v>0.63824016245423043</v>
          </cell>
          <cell r="D115">
            <v>1.3148788927335403E-2</v>
          </cell>
          <cell r="E115">
            <v>460.27264833278883</v>
          </cell>
        </row>
        <row r="116">
          <cell r="C116">
            <v>0.64112138584627887</v>
          </cell>
          <cell r="D116">
            <v>1.3321799307958236E-2</v>
          </cell>
          <cell r="E116">
            <v>456.34591702293602</v>
          </cell>
        </row>
        <row r="117">
          <cell r="C117">
            <v>0.64397454216996186</v>
          </cell>
          <cell r="D117">
            <v>1.3494809688581069E-2</v>
          </cell>
          <cell r="E117">
            <v>452.50014930721494</v>
          </cell>
        </row>
        <row r="118">
          <cell r="C118">
            <v>0.64678504542693116</v>
          </cell>
          <cell r="D118">
            <v>1.3667820069203904E-2</v>
          </cell>
          <cell r="E118">
            <v>448.72215124354688</v>
          </cell>
        </row>
        <row r="119">
          <cell r="C119">
            <v>0.64958109962111477</v>
          </cell>
          <cell r="D119">
            <v>1.3840830449826737E-2</v>
          </cell>
          <cell r="E119">
            <v>445.02870406314747</v>
          </cell>
        </row>
        <row r="120">
          <cell r="C120">
            <v>0.65229368922908881</v>
          </cell>
          <cell r="D120">
            <v>1.401384083044957E-2</v>
          </cell>
          <cell r="E120">
            <v>441.36997737903579</v>
          </cell>
        </row>
        <row r="121">
          <cell r="C121">
            <v>0.65500127360616334</v>
          </cell>
          <cell r="D121">
            <v>1.4186851211072405E-2</v>
          </cell>
          <cell r="E121">
            <v>437.79714247841287</v>
          </cell>
        </row>
        <row r="122">
          <cell r="C122">
            <v>0.6576653644154864</v>
          </cell>
          <cell r="D122">
            <v>1.4359861591695238E-2</v>
          </cell>
          <cell r="E122">
            <v>434.28167951308387</v>
          </cell>
        </row>
        <row r="123">
          <cell r="C123">
            <v>0.66026553937060428</v>
          </cell>
          <cell r="D123">
            <v>1.4532871972318073E-2</v>
          </cell>
          <cell r="E123">
            <v>430.80821440895249</v>
          </cell>
        </row>
        <row r="124">
          <cell r="C124">
            <v>0.66285982137462518</v>
          </cell>
          <cell r="D124">
            <v>1.4705882352940906E-2</v>
          </cell>
          <cell r="E124">
            <v>427.41267811472466</v>
          </cell>
        </row>
        <row r="125">
          <cell r="C125">
            <v>0.66536206379308416</v>
          </cell>
          <cell r="D125">
            <v>1.4878892733563739E-2</v>
          </cell>
          <cell r="E125">
            <v>424.03745064760028</v>
          </cell>
        </row>
        <row r="126">
          <cell r="C126">
            <v>0.66784849251504974</v>
          </cell>
          <cell r="D126">
            <v>1.5051903114186574E-2</v>
          </cell>
          <cell r="E126">
            <v>420.72985233573741</v>
          </cell>
        </row>
        <row r="127">
          <cell r="C127">
            <v>0.67033152617945235</v>
          </cell>
          <cell r="D127">
            <v>1.5224913494809407E-2</v>
          </cell>
          <cell r="E127">
            <v>417.49531220591052</v>
          </cell>
        </row>
        <row r="128">
          <cell r="C128">
            <v>0.67280664591273442</v>
          </cell>
          <cell r="D128">
            <v>1.539792387543224E-2</v>
          </cell>
          <cell r="E128">
            <v>414.3285848047089</v>
          </cell>
        </row>
        <row r="129">
          <cell r="C129">
            <v>0.67528141622423665</v>
          </cell>
          <cell r="D129">
            <v>1.5570934256055075E-2</v>
          </cell>
          <cell r="E129">
            <v>411.23201633310384</v>
          </cell>
        </row>
        <row r="130">
          <cell r="C130">
            <v>0.6777547794047879</v>
          </cell>
          <cell r="D130">
            <v>1.5743944636677908E-2</v>
          </cell>
          <cell r="E130">
            <v>408.202656815235</v>
          </cell>
        </row>
        <row r="131">
          <cell r="C131">
            <v>0.68014146237437245</v>
          </cell>
          <cell r="D131">
            <v>1.5916955017300741E-2</v>
          </cell>
          <cell r="E131">
            <v>405.18751406517293</v>
          </cell>
        </row>
        <row r="132">
          <cell r="C132">
            <v>0.68252340454035021</v>
          </cell>
          <cell r="D132">
            <v>1.6089965397923574E-2</v>
          </cell>
          <cell r="E132">
            <v>402.23441917674091</v>
          </cell>
        </row>
        <row r="133">
          <cell r="C133">
            <v>0.68478676995316601</v>
          </cell>
          <cell r="D133">
            <v>1.626297577854641E-2</v>
          </cell>
          <cell r="E133">
            <v>399.27501817100625</v>
          </cell>
        </row>
        <row r="134">
          <cell r="C134">
            <v>0.6870348788555698</v>
          </cell>
          <cell r="D134">
            <v>1.6435986159169243E-2</v>
          </cell>
          <cell r="E134">
            <v>396.36911844829524</v>
          </cell>
        </row>
        <row r="135">
          <cell r="C135">
            <v>0.68926746209835277</v>
          </cell>
          <cell r="D135">
            <v>1.6608996539792076E-2</v>
          </cell>
          <cell r="E135">
            <v>393.51489443150501</v>
          </cell>
        </row>
        <row r="136">
          <cell r="C136">
            <v>0.69148032189824171</v>
          </cell>
          <cell r="D136">
            <v>1.678200692041491E-2</v>
          </cell>
          <cell r="E136">
            <v>390.70837602185713</v>
          </cell>
        </row>
        <row r="137">
          <cell r="C137">
            <v>0.69365191215278832</v>
          </cell>
          <cell r="D137">
            <v>1.6955017301037743E-2</v>
          </cell>
          <cell r="E137">
            <v>387.93605283728459</v>
          </cell>
        </row>
        <row r="138">
          <cell r="C138">
            <v>0.69582246358582744</v>
          </cell>
          <cell r="D138">
            <v>1.7128027681660576E-2</v>
          </cell>
          <cell r="E138">
            <v>385.21916107242254</v>
          </cell>
        </row>
        <row r="139">
          <cell r="C139">
            <v>0.69795519719407861</v>
          </cell>
          <cell r="D139">
            <v>1.7301038062283412E-2</v>
          </cell>
          <cell r="E139">
            <v>382.53587991718484</v>
          </cell>
        </row>
        <row r="140">
          <cell r="C140">
            <v>0.70008610814277583</v>
          </cell>
          <cell r="D140">
            <v>1.7474048442906245E-2</v>
          </cell>
          <cell r="E140">
            <v>379.90474396818621</v>
          </cell>
        </row>
        <row r="141">
          <cell r="C141">
            <v>0.70218362098000786</v>
          </cell>
          <cell r="D141">
            <v>1.7647058823529078E-2</v>
          </cell>
          <cell r="E141">
            <v>377.30725297365382</v>
          </cell>
        </row>
        <row r="142">
          <cell r="C142">
            <v>0.7042726863096177</v>
          </cell>
          <cell r="D142">
            <v>1.7820069204151912E-2</v>
          </cell>
          <cell r="E142">
            <v>374.75570363223443</v>
          </cell>
        </row>
        <row r="143">
          <cell r="C143">
            <v>0.70633396316390273</v>
          </cell>
          <cell r="D143">
            <v>1.7993079584774745E-2</v>
          </cell>
          <cell r="E143">
            <v>372.23857799808951</v>
          </cell>
        </row>
        <row r="144">
          <cell r="C144">
            <v>0.70839134915945068</v>
          </cell>
          <cell r="D144">
            <v>1.8166089965397581E-2</v>
          </cell>
          <cell r="E144">
            <v>369.76736665680829</v>
          </cell>
        </row>
        <row r="145">
          <cell r="C145">
            <v>0.71043127350984125</v>
          </cell>
          <cell r="D145">
            <v>1.8339100346020414E-2</v>
          </cell>
          <cell r="E145">
            <v>367.33375327161286</v>
          </cell>
        </row>
        <row r="146">
          <cell r="C146">
            <v>0.71246547962002471</v>
          </cell>
          <cell r="D146">
            <v>1.8512110726643247E-2</v>
          </cell>
          <cell r="E146">
            <v>364.94269896093408</v>
          </cell>
        </row>
        <row r="147">
          <cell r="C147">
            <v>0.7144825498972508</v>
          </cell>
          <cell r="D147">
            <v>1.8685121107266084E-2</v>
          </cell>
          <cell r="E147">
            <v>362.58722730235473</v>
          </cell>
        </row>
        <row r="148">
          <cell r="C148">
            <v>0.71649148903522297</v>
          </cell>
          <cell r="D148">
            <v>1.885813148788892E-2</v>
          </cell>
          <cell r="E148">
            <v>360.27088675518132</v>
          </cell>
        </row>
        <row r="149">
          <cell r="C149">
            <v>0.71845506000481429</v>
          </cell>
          <cell r="D149">
            <v>1.9031141868511757E-2</v>
          </cell>
          <cell r="E149">
            <v>357.97405655938314</v>
          </cell>
        </row>
        <row r="150">
          <cell r="C150">
            <v>0.72036940027878327</v>
          </cell>
          <cell r="D150">
            <v>1.9204152249134594E-2</v>
          </cell>
          <cell r="E150">
            <v>355.69430222147662</v>
          </cell>
        </row>
        <row r="151">
          <cell r="C151">
            <v>0.72227190270948305</v>
          </cell>
          <cell r="D151">
            <v>1.9377162629757427E-2</v>
          </cell>
          <cell r="E151">
            <v>353.44946484028441</v>
          </cell>
        </row>
        <row r="152">
          <cell r="C152">
            <v>0.72417315855437392</v>
          </cell>
          <cell r="D152">
            <v>1.9550173010380263E-2</v>
          </cell>
          <cell r="E152">
            <v>351.24375446600379</v>
          </cell>
        </row>
        <row r="153">
          <cell r="C153">
            <v>0.72607194483722648</v>
          </cell>
          <cell r="D153">
            <v>1.97231833910031E-2</v>
          </cell>
          <cell r="E153">
            <v>349.07555346700121</v>
          </cell>
        </row>
        <row r="154">
          <cell r="C154">
            <v>0.72795366611586099</v>
          </cell>
          <cell r="D154">
            <v>1.9896193771625936E-2</v>
          </cell>
          <cell r="E154">
            <v>346.93692726618093</v>
          </cell>
        </row>
        <row r="155">
          <cell r="C155">
            <v>0.72980717866865163</v>
          </cell>
          <cell r="D155">
            <v>2.0069204152248769E-2</v>
          </cell>
          <cell r="E155">
            <v>344.82184577354218</v>
          </cell>
        </row>
        <row r="156">
          <cell r="C156">
            <v>0.73164860783854402</v>
          </cell>
          <cell r="D156">
            <v>2.0242214532871606E-2</v>
          </cell>
          <cell r="E156">
            <v>342.73725911769424</v>
          </cell>
        </row>
        <row r="157">
          <cell r="C157">
            <v>0.73348359159317411</v>
          </cell>
          <cell r="D157">
            <v>2.0415224913494442E-2</v>
          </cell>
          <cell r="E157">
            <v>340.6850107028813</v>
          </cell>
        </row>
        <row r="158">
          <cell r="C158">
            <v>0.73527809908434028</v>
          </cell>
          <cell r="D158">
            <v>2.0588235294117279E-2</v>
          </cell>
          <cell r="E158">
            <v>338.64861161856072</v>
          </cell>
        </row>
        <row r="159">
          <cell r="C159">
            <v>0.73706904625088554</v>
          </cell>
          <cell r="D159">
            <v>2.0761245674740112E-2</v>
          </cell>
          <cell r="E159">
            <v>336.64452639751579</v>
          </cell>
        </row>
        <row r="160">
          <cell r="C160">
            <v>0.7388582179770361</v>
          </cell>
          <cell r="D160">
            <v>2.0934256055362949E-2</v>
          </cell>
          <cell r="E160">
            <v>334.67276234964004</v>
          </cell>
        </row>
        <row r="161">
          <cell r="C161">
            <v>0.7406373650756396</v>
          </cell>
          <cell r="D161">
            <v>2.1107266435985785E-2</v>
          </cell>
          <cell r="E161">
            <v>332.72881877269822</v>
          </cell>
        </row>
        <row r="162">
          <cell r="C162">
            <v>0.74240988732617497</v>
          </cell>
          <cell r="D162">
            <v>2.1280276816608622E-2</v>
          </cell>
          <cell r="E162">
            <v>330.81353204060014</v>
          </cell>
        </row>
        <row r="163">
          <cell r="C163">
            <v>0.74417463258115224</v>
          </cell>
          <cell r="D163">
            <v>2.1453287197231455E-2</v>
          </cell>
          <cell r="E163">
            <v>328.92569959260027</v>
          </cell>
        </row>
        <row r="164">
          <cell r="C164">
            <v>0.74593757406423911</v>
          </cell>
          <cell r="D164">
            <v>2.1626297577854291E-2</v>
          </cell>
          <cell r="E164">
            <v>327.0672815734992</v>
          </cell>
        </row>
        <row r="165">
          <cell r="C165">
            <v>0.7476824022777685</v>
          </cell>
          <cell r="D165">
            <v>2.1799307958477128E-2</v>
          </cell>
          <cell r="E165">
            <v>325.23048325610455</v>
          </cell>
        </row>
        <row r="166">
          <cell r="C166">
            <v>0.74942128087720961</v>
          </cell>
          <cell r="D166">
            <v>2.1972318339099964E-2</v>
          </cell>
          <cell r="E166">
            <v>323.42004328263329</v>
          </cell>
        </row>
        <row r="167">
          <cell r="C167">
            <v>0.75113669155441376</v>
          </cell>
          <cell r="D167">
            <v>2.2145328719722801E-2</v>
          </cell>
          <cell r="E167">
            <v>321.62784274715335</v>
          </cell>
        </row>
        <row r="168">
          <cell r="C168">
            <v>0.75284524128775265</v>
          </cell>
          <cell r="D168">
            <v>2.2318339100345634E-2</v>
          </cell>
          <cell r="E168">
            <v>319.86051326496238</v>
          </cell>
        </row>
        <row r="169">
          <cell r="C169">
            <v>0.75453615466504431</v>
          </cell>
          <cell r="D169">
            <v>2.2491349480968471E-2</v>
          </cell>
          <cell r="E169">
            <v>318.1129379678294</v>
          </cell>
        </row>
        <row r="170">
          <cell r="C170">
            <v>0.75622657696307771</v>
          </cell>
          <cell r="D170">
            <v>2.2664359861591307E-2</v>
          </cell>
          <cell r="E170">
            <v>316.39183775069944</v>
          </cell>
        </row>
        <row r="171">
          <cell r="C171">
            <v>0.75791560157399207</v>
          </cell>
          <cell r="D171">
            <v>2.2837370242214144E-2</v>
          </cell>
          <cell r="E171">
            <v>314.69623447204975</v>
          </cell>
        </row>
        <row r="172">
          <cell r="C172">
            <v>0.75959783606978037</v>
          </cell>
          <cell r="D172">
            <v>2.3010380622836977E-2</v>
          </cell>
          <cell r="E172">
            <v>313.02333084263461</v>
          </cell>
        </row>
        <row r="173">
          <cell r="C173">
            <v>0.76119004251619826</v>
          </cell>
          <cell r="D173">
            <v>2.3183391003459813E-2</v>
          </cell>
          <cell r="E173">
            <v>311.33857305089464</v>
          </cell>
        </row>
        <row r="174">
          <cell r="C174">
            <v>0.76277740427685869</v>
          </cell>
          <cell r="D174">
            <v>2.335640138408265E-2</v>
          </cell>
          <cell r="E174">
            <v>309.67680776014112</v>
          </cell>
        </row>
        <row r="175">
          <cell r="C175">
            <v>0.76436193760986915</v>
          </cell>
          <cell r="D175">
            <v>2.3529411764705487E-2</v>
          </cell>
          <cell r="E175">
            <v>308.03834033613447</v>
          </cell>
        </row>
        <row r="176">
          <cell r="C176">
            <v>0.76593135136803003</v>
          </cell>
          <cell r="D176">
            <v>2.370242214532832E-2</v>
          </cell>
          <cell r="E176">
            <v>306.4177434223451</v>
          </cell>
        </row>
        <row r="177">
          <cell r="C177">
            <v>0.76747094150509454</v>
          </cell>
          <cell r="D177">
            <v>2.3875432525951156E-2</v>
          </cell>
          <cell r="E177">
            <v>304.80878866984722</v>
          </cell>
        </row>
        <row r="178">
          <cell r="C178">
            <v>0.76900644718486844</v>
          </cell>
          <cell r="D178">
            <v>2.4048442906573993E-2</v>
          </cell>
          <cell r="E178">
            <v>303.22137383261088</v>
          </cell>
        </row>
        <row r="179">
          <cell r="C179">
            <v>0.77052179972739721</v>
          </cell>
          <cell r="D179">
            <v>2.4221453287196829E-2</v>
          </cell>
          <cell r="E179">
            <v>301.64874667258204</v>
          </cell>
        </row>
        <row r="180">
          <cell r="C180">
            <v>0.77202947915651854</v>
          </cell>
          <cell r="D180">
            <v>2.4394463667819662E-2</v>
          </cell>
          <cell r="E180">
            <v>300.09544366621139</v>
          </cell>
        </row>
        <row r="181">
          <cell r="C181">
            <v>0.77352710090468113</v>
          </cell>
          <cell r="D181">
            <v>2.4567474048442499E-2</v>
          </cell>
          <cell r="E181">
            <v>298.5601361793951</v>
          </cell>
        </row>
        <row r="182">
          <cell r="C182">
            <v>0.77499962566960645</v>
          </cell>
          <cell r="D182">
            <v>2.4740484429065335E-2</v>
          </cell>
          <cell r="E182">
            <v>297.03668252037801</v>
          </cell>
        </row>
        <row r="183">
          <cell r="C183">
            <v>0.77645242699163763</v>
          </cell>
          <cell r="D183">
            <v>2.4913494809688172E-2</v>
          </cell>
          <cell r="E183">
            <v>295.52688096675854</v>
          </cell>
        </row>
        <row r="184">
          <cell r="C184">
            <v>0.77790273986396685</v>
          </cell>
          <cell r="D184">
            <v>2.5086505190311009E-2</v>
          </cell>
          <cell r="E184">
            <v>294.03696366102645</v>
          </cell>
        </row>
        <row r="185">
          <cell r="C185">
            <v>0.77934620595817861</v>
          </cell>
          <cell r="D185">
            <v>2.5259515570933842E-2</v>
          </cell>
          <cell r="E185">
            <v>292.56488591565255</v>
          </cell>
        </row>
        <row r="186">
          <cell r="C186">
            <v>0.78077048690791384</v>
          </cell>
          <cell r="D186">
            <v>2.5432525951556678E-2</v>
          </cell>
          <cell r="E186">
            <v>291.10568337065655</v>
          </cell>
        </row>
        <row r="187">
          <cell r="C187">
            <v>0.78218581038310508</v>
          </cell>
          <cell r="D187">
            <v>2.5605536332179515E-2</v>
          </cell>
          <cell r="E187">
            <v>289.66288260309977</v>
          </cell>
        </row>
        <row r="188">
          <cell r="C188">
            <v>0.78359499064565441</v>
          </cell>
          <cell r="D188">
            <v>2.5778546712802351E-2</v>
          </cell>
          <cell r="E188">
            <v>288.23718857253999</v>
          </cell>
        </row>
        <row r="189">
          <cell r="C189">
            <v>0.785000242274139</v>
          </cell>
          <cell r="D189">
            <v>2.5951557093425184E-2</v>
          </cell>
          <cell r="E189">
            <v>286.82906832298113</v>
          </cell>
        </row>
        <row r="190">
          <cell r="C190">
            <v>0.78636268501268403</v>
          </cell>
          <cell r="D190">
            <v>2.6124567474048021E-2</v>
          </cell>
          <cell r="E190">
            <v>285.42406043903287</v>
          </cell>
        </row>
        <row r="191">
          <cell r="C191">
            <v>0.78771278938486977</v>
          </cell>
          <cell r="D191">
            <v>2.6297577854670857E-2</v>
          </cell>
          <cell r="E191">
            <v>284.03309053884692</v>
          </cell>
        </row>
        <row r="192">
          <cell r="C192">
            <v>0.78904354334552085</v>
          </cell>
          <cell r="D192">
            <v>2.6470588235293694E-2</v>
          </cell>
          <cell r="E192">
            <v>282.65337149352473</v>
          </cell>
        </row>
        <row r="193">
          <cell r="C193">
            <v>0.79035014942803916</v>
          </cell>
          <cell r="D193">
            <v>2.6643598615916527E-2</v>
          </cell>
          <cell r="E193">
            <v>281.2829767282405</v>
          </cell>
        </row>
        <row r="194">
          <cell r="C194">
            <v>0.79165455509772809</v>
          </cell>
          <cell r="D194">
            <v>2.6816608996539364E-2</v>
          </cell>
          <cell r="E194">
            <v>279.92948640886908</v>
          </cell>
        </row>
        <row r="195">
          <cell r="C195">
            <v>0.79295779445417891</v>
          </cell>
          <cell r="D195">
            <v>2.69896193771622E-2</v>
          </cell>
          <cell r="E195">
            <v>278.59293876413415</v>
          </cell>
        </row>
        <row r="196">
          <cell r="C196">
            <v>0.79425990999463547</v>
          </cell>
          <cell r="D196">
            <v>2.7162629757785037E-2</v>
          </cell>
          <cell r="E196">
            <v>277.27302488428188</v>
          </cell>
        </row>
        <row r="197">
          <cell r="C197">
            <v>0.79552510487433314</v>
          </cell>
          <cell r="D197">
            <v>2.7335640138407873E-2</v>
          </cell>
          <cell r="E197">
            <v>275.95701149199334</v>
          </cell>
        </row>
        <row r="198">
          <cell r="C198">
            <v>0.79677868856272693</v>
          </cell>
          <cell r="D198">
            <v>2.7508650519030706E-2</v>
          </cell>
          <cell r="E198">
            <v>274.65354929228977</v>
          </cell>
        </row>
        <row r="199">
          <cell r="C199">
            <v>0.79802928327832878</v>
          </cell>
          <cell r="D199">
            <v>2.7681660899653543E-2</v>
          </cell>
          <cell r="E199">
            <v>273.36535649585892</v>
          </cell>
        </row>
        <row r="200">
          <cell r="C200">
            <v>0.799275283569718</v>
          </cell>
          <cell r="D200">
            <v>2.7854671280276379E-2</v>
          </cell>
          <cell r="E200">
            <v>272.09160204724583</v>
          </cell>
        </row>
        <row r="201">
          <cell r="C201">
            <v>0.80051201474011102</v>
          </cell>
          <cell r="D201">
            <v>2.8027681660899216E-2</v>
          </cell>
          <cell r="E201">
            <v>270.83043701914443</v>
          </cell>
        </row>
        <row r="202">
          <cell r="C202">
            <v>0.8017478440245589</v>
          </cell>
          <cell r="D202">
            <v>2.8200692041522049E-2</v>
          </cell>
          <cell r="E202">
            <v>269.58444315309447</v>
          </cell>
        </row>
        <row r="203">
          <cell r="C203">
            <v>0.8029595112651261</v>
          </cell>
          <cell r="D203">
            <v>2.8373702422144886E-2</v>
          </cell>
          <cell r="E203">
            <v>268.34556948442122</v>
          </cell>
        </row>
        <row r="204">
          <cell r="C204">
            <v>0.80416161662590879</v>
          </cell>
          <cell r="D204">
            <v>2.8546712802767722E-2</v>
          </cell>
          <cell r="E204">
            <v>267.11853629462291</v>
          </cell>
        </row>
        <row r="205">
          <cell r="C205">
            <v>0.80535559084743746</v>
          </cell>
          <cell r="D205">
            <v>2.8719723183390559E-2</v>
          </cell>
          <cell r="E205">
            <v>265.90360198558176</v>
          </cell>
        </row>
        <row r="206">
          <cell r="C206">
            <v>0.80654905038012836</v>
          </cell>
          <cell r="D206">
            <v>2.8892733564013392E-2</v>
          </cell>
          <cell r="E206">
            <v>264.70304887120136</v>
          </cell>
        </row>
        <row r="207">
          <cell r="C207">
            <v>0.80774161747070605</v>
          </cell>
          <cell r="D207">
            <v>2.9065743944636228E-2</v>
          </cell>
          <cell r="E207">
            <v>263.51649690673338</v>
          </cell>
        </row>
        <row r="208">
          <cell r="C208">
            <v>0.80893358487795886</v>
          </cell>
          <cell r="D208">
            <v>2.9238754325259065E-2</v>
          </cell>
          <cell r="E208">
            <v>262.34379249512995</v>
          </cell>
        </row>
        <row r="209">
          <cell r="C209">
            <v>0.8101201409695411</v>
          </cell>
          <cell r="D209">
            <v>2.9411764705881902E-2</v>
          </cell>
          <cell r="E209">
            <v>261.18313999512816</v>
          </cell>
        </row>
        <row r="210">
          <cell r="C210">
            <v>0.81130143212484673</v>
          </cell>
          <cell r="D210">
            <v>2.9584775086504735E-2</v>
          </cell>
          <cell r="E210">
            <v>260.03437488649126</v>
          </cell>
        </row>
        <row r="211">
          <cell r="C211">
            <v>0.81248180722845931</v>
          </cell>
          <cell r="D211">
            <v>2.9757785467127571E-2</v>
          </cell>
          <cell r="E211">
            <v>258.89867561028422</v>
          </cell>
        </row>
        <row r="212">
          <cell r="C212">
            <v>0.81366213511291252</v>
          </cell>
          <cell r="D212">
            <v>2.9930795847750408E-2</v>
          </cell>
          <cell r="E212">
            <v>257.77609084598868</v>
          </cell>
        </row>
        <row r="213">
          <cell r="C213">
            <v>0.81482710732671892</v>
          </cell>
          <cell r="D213">
            <v>3.0103806228373244E-2</v>
          </cell>
          <cell r="E213">
            <v>256.66157248756537</v>
          </cell>
        </row>
        <row r="214">
          <cell r="C214">
            <v>0.81598250821690876</v>
          </cell>
          <cell r="D214">
            <v>3.0276816608996081E-2</v>
          </cell>
          <cell r="E214">
            <v>255.55679384797355</v>
          </cell>
        </row>
        <row r="215">
          <cell r="C215">
            <v>0.81713348939377595</v>
          </cell>
          <cell r="D215">
            <v>3.0449826989618914E-2</v>
          </cell>
          <cell r="E215">
            <v>254.46319317005418</v>
          </cell>
        </row>
        <row r="216">
          <cell r="C216">
            <v>0.81827134364432141</v>
          </cell>
          <cell r="D216">
            <v>3.062283737024175E-2</v>
          </cell>
          <cell r="E216">
            <v>253.37788480658742</v>
          </cell>
        </row>
        <row r="217">
          <cell r="C217">
            <v>0.81940641196446051</v>
          </cell>
          <cell r="D217">
            <v>3.0795847750864587E-2</v>
          </cell>
          <cell r="E217">
            <v>252.30391310163498</v>
          </cell>
        </row>
        <row r="218">
          <cell r="C218">
            <v>0.82052720593270378</v>
          </cell>
          <cell r="D218">
            <v>3.0968858131487424E-2</v>
          </cell>
          <cell r="E218">
            <v>251.237570410724</v>
          </cell>
        </row>
        <row r="219">
          <cell r="C219">
            <v>0.82163817359386948</v>
          </cell>
          <cell r="D219">
            <v>3.1141868512110257E-2</v>
          </cell>
          <cell r="E219">
            <v>250.18008396595312</v>
          </cell>
        </row>
        <row r="220">
          <cell r="C220">
            <v>0.82274726193248993</v>
          </cell>
          <cell r="D220">
            <v>3.1314878892733093E-2</v>
          </cell>
          <cell r="E220">
            <v>249.13371338206153</v>
          </cell>
        </row>
        <row r="221">
          <cell r="C221">
            <v>0.82385088701436415</v>
          </cell>
          <cell r="D221">
            <v>3.1487889273355926E-2</v>
          </cell>
          <cell r="E221">
            <v>248.09719615270816</v>
          </cell>
        </row>
        <row r="222">
          <cell r="C222">
            <v>0.82494516270267115</v>
          </cell>
          <cell r="D222">
            <v>3.1660899653978766E-2</v>
          </cell>
          <cell r="E222">
            <v>247.06920685831903</v>
          </cell>
        </row>
        <row r="223">
          <cell r="C223">
            <v>0.82602486183646207</v>
          </cell>
          <cell r="D223">
            <v>3.1833910034601599E-2</v>
          </cell>
          <cell r="E223">
            <v>246.04804944189354</v>
          </cell>
        </row>
        <row r="224">
          <cell r="C224">
            <v>0.82709937158463143</v>
          </cell>
          <cell r="D224">
            <v>3.2006920415224439E-2</v>
          </cell>
          <cell r="E224">
            <v>245.03639415813288</v>
          </cell>
        </row>
        <row r="225">
          <cell r="C225">
            <v>0.82816965049611591</v>
          </cell>
          <cell r="D225">
            <v>3.2179930795847272E-2</v>
          </cell>
          <cell r="E225">
            <v>244.03437019969238</v>
          </cell>
        </row>
        <row r="226">
          <cell r="C226">
            <v>0.82922520647368991</v>
          </cell>
          <cell r="D226">
            <v>3.2352941176470106E-2</v>
          </cell>
          <cell r="E226">
            <v>243.03874791023085</v>
          </cell>
        </row>
        <row r="227">
          <cell r="C227">
            <v>0.83027742405669214</v>
          </cell>
          <cell r="D227">
            <v>3.2525951557092946E-2</v>
          </cell>
          <cell r="E227">
            <v>242.05274409717592</v>
          </cell>
        </row>
        <row r="228">
          <cell r="C228">
            <v>0.83132825339640715</v>
          </cell>
          <cell r="D228">
            <v>3.2698961937715779E-2</v>
          </cell>
          <cell r="E228">
            <v>241.07677161041508</v>
          </cell>
        </row>
        <row r="229">
          <cell r="C229">
            <v>0.83237473857345456</v>
          </cell>
          <cell r="D229">
            <v>3.2871972318338619E-2</v>
          </cell>
          <cell r="E229">
            <v>240.10981938541963</v>
          </cell>
        </row>
        <row r="230">
          <cell r="C230">
            <v>0.8334130170605929</v>
          </cell>
          <cell r="D230">
            <v>3.3044982698961452E-2</v>
          </cell>
          <cell r="E230">
            <v>239.15063737764584</v>
          </cell>
        </row>
        <row r="231">
          <cell r="C231">
            <v>0.83443845193636612</v>
          </cell>
          <cell r="D231">
            <v>3.3217993079584285E-2</v>
          </cell>
          <cell r="E231">
            <v>238.19778052751852</v>
          </cell>
        </row>
        <row r="232">
          <cell r="C232">
            <v>0.83546365543825807</v>
          </cell>
          <cell r="D232">
            <v>3.3391003460207125E-2</v>
          </cell>
          <cell r="E232">
            <v>237.25473213615203</v>
          </cell>
        </row>
        <row r="233">
          <cell r="C233">
            <v>0.83648490197458991</v>
          </cell>
          <cell r="D233">
            <v>3.3564013840829958E-2</v>
          </cell>
          <cell r="E233">
            <v>236.32028798744912</v>
          </cell>
        </row>
        <row r="234">
          <cell r="C234">
            <v>0.83749115642780247</v>
          </cell>
          <cell r="D234">
            <v>3.3737024221452791E-2</v>
          </cell>
          <cell r="E234">
            <v>235.39121409990929</v>
          </cell>
        </row>
        <row r="235">
          <cell r="C235">
            <v>0.83847753161489469</v>
          </cell>
          <cell r="D235">
            <v>3.3910034602075631E-2</v>
          </cell>
          <cell r="E235">
            <v>234.4660616575818</v>
          </cell>
        </row>
        <row r="236">
          <cell r="C236">
            <v>0.83945692308830722</v>
          </cell>
          <cell r="D236">
            <v>3.4083044982698464E-2</v>
          </cell>
          <cell r="E236">
            <v>233.54835866149543</v>
          </cell>
        </row>
        <row r="237">
          <cell r="C237">
            <v>0.84043015718333003</v>
          </cell>
          <cell r="D237">
            <v>3.4256055363321304E-2</v>
          </cell>
          <cell r="E237">
            <v>232.63822097789441</v>
          </cell>
        </row>
        <row r="238">
          <cell r="C238">
            <v>0.84138468776930242</v>
          </cell>
          <cell r="D238">
            <v>3.4429065743944137E-2</v>
          </cell>
          <cell r="E238">
            <v>231.73207913272316</v>
          </cell>
        </row>
        <row r="239">
          <cell r="C239">
            <v>0.84233501585008552</v>
          </cell>
          <cell r="D239">
            <v>3.460207612456697E-2</v>
          </cell>
          <cell r="E239">
            <v>230.83384704968896</v>
          </cell>
        </row>
        <row r="240">
          <cell r="C240">
            <v>0.84327970124131646</v>
          </cell>
          <cell r="D240">
            <v>3.477508650518981E-2</v>
          </cell>
          <cell r="E240">
            <v>229.94301396742944</v>
          </cell>
        </row>
        <row r="241">
          <cell r="C241">
            <v>0.84421277544124362</v>
          </cell>
          <cell r="D241">
            <v>3.4948096885812643E-2</v>
          </cell>
          <cell r="E241">
            <v>229.05785058319447</v>
          </cell>
        </row>
        <row r="242">
          <cell r="C242">
            <v>0.84513591945194255</v>
          </cell>
          <cell r="D242">
            <v>3.5121107266435476E-2</v>
          </cell>
          <cell r="E242">
            <v>228.17872696304858</v>
          </cell>
        </row>
        <row r="243">
          <cell r="C243">
            <v>0.84605529537371882</v>
          </cell>
          <cell r="D243">
            <v>3.5294117647058317E-2</v>
          </cell>
          <cell r="E243">
            <v>227.3072098404574</v>
          </cell>
        </row>
        <row r="244">
          <cell r="C244">
            <v>0.84696832976238368</v>
          </cell>
          <cell r="D244">
            <v>3.546712802768115E-2</v>
          </cell>
          <cell r="E244">
            <v>226.44249987375599</v>
          </cell>
        </row>
        <row r="245">
          <cell r="C245">
            <v>0.84787813436054349</v>
          </cell>
          <cell r="D245">
            <v>3.564013840830399E-2</v>
          </cell>
          <cell r="E245">
            <v>225.5853258356947</v>
          </cell>
        </row>
        <row r="246">
          <cell r="C246">
            <v>0.84878515302829682</v>
          </cell>
          <cell r="D246">
            <v>3.5813148788926823E-2</v>
          </cell>
          <cell r="E246">
            <v>224.73569603224564</v>
          </cell>
        </row>
        <row r="247">
          <cell r="C247">
            <v>0.84968767643207244</v>
          </cell>
          <cell r="D247">
            <v>3.5986159169549656E-2</v>
          </cell>
          <cell r="E247">
            <v>223.89305124223554</v>
          </cell>
        </row>
        <row r="248">
          <cell r="C248">
            <v>0.85058808913942141</v>
          </cell>
          <cell r="D248">
            <v>3.6159169550172496E-2</v>
          </cell>
          <cell r="E248">
            <v>223.05791653045608</v>
          </cell>
        </row>
        <row r="249">
          <cell r="C249">
            <v>0.85147778309757971</v>
          </cell>
          <cell r="D249">
            <v>3.6332179930795329E-2</v>
          </cell>
          <cell r="E249">
            <v>222.22793798678842</v>
          </cell>
        </row>
        <row r="250">
          <cell r="C250">
            <v>0.85236420948990543</v>
          </cell>
          <cell r="D250">
            <v>3.6505190311418169E-2</v>
          </cell>
          <cell r="E250">
            <v>221.40497777516066</v>
          </cell>
        </row>
        <row r="251">
          <cell r="C251">
            <v>0.85324837880641025</v>
          </cell>
          <cell r="D251">
            <v>3.6678200692041002E-2</v>
          </cell>
          <cell r="E251">
            <v>220.58919782022684</v>
          </cell>
        </row>
        <row r="252">
          <cell r="C252">
            <v>0.85412930416666233</v>
          </cell>
          <cell r="D252">
            <v>3.6851211072663835E-2</v>
          </cell>
          <cell r="E252">
            <v>219.78024305251751</v>
          </cell>
        </row>
        <row r="253">
          <cell r="C253">
            <v>0.85499901025463376</v>
          </cell>
          <cell r="D253">
            <v>3.7024221453286668E-2</v>
          </cell>
          <cell r="E253">
            <v>218.97597521332744</v>
          </cell>
        </row>
        <row r="254">
          <cell r="C254">
            <v>0.85586163819060646</v>
          </cell>
          <cell r="D254">
            <v>3.7197231833909501E-2</v>
          </cell>
          <cell r="E254">
            <v>218.17738456353175</v>
          </cell>
        </row>
        <row r="255">
          <cell r="C255">
            <v>0.85672283538604854</v>
          </cell>
          <cell r="D255">
            <v>3.7370242214532334E-2</v>
          </cell>
          <cell r="E255">
            <v>217.38582523387734</v>
          </cell>
        </row>
        <row r="256">
          <cell r="C256">
            <v>0.8575811238812695</v>
          </cell>
          <cell r="D256">
            <v>3.754325259515516E-2</v>
          </cell>
          <cell r="E256">
            <v>216.600826726202</v>
          </cell>
        </row>
        <row r="257">
          <cell r="C257">
            <v>0.85843415216212993</v>
          </cell>
          <cell r="D257">
            <v>3.7716262975777994E-2</v>
          </cell>
          <cell r="E257">
            <v>215.82170755218684</v>
          </cell>
        </row>
        <row r="258">
          <cell r="C258">
            <v>0.85928341707598388</v>
          </cell>
          <cell r="D258">
            <v>3.7889273356400827E-2</v>
          </cell>
          <cell r="E258">
            <v>215.04876178186149</v>
          </cell>
        </row>
        <row r="259">
          <cell r="C259">
            <v>0.86012908861180504</v>
          </cell>
          <cell r="D259">
            <v>3.806228373702366E-2</v>
          </cell>
          <cell r="E259">
            <v>214.28194758140376</v>
          </cell>
        </row>
        <row r="260">
          <cell r="C260">
            <v>0.86096718147253759</v>
          </cell>
          <cell r="D260">
            <v>3.8235294117646493E-2</v>
          </cell>
          <cell r="E260">
            <v>213.52019336162525</v>
          </cell>
        </row>
        <row r="261">
          <cell r="C261">
            <v>0.86180519406069911</v>
          </cell>
          <cell r="D261">
            <v>3.8408304498269319E-2</v>
          </cell>
          <cell r="E261">
            <v>212.76528197452078</v>
          </cell>
        </row>
        <row r="262">
          <cell r="C262">
            <v>0.86264276278876206</v>
          </cell>
          <cell r="D262">
            <v>3.8581314878892152E-2</v>
          </cell>
          <cell r="E262">
            <v>212.0170320028964</v>
          </cell>
        </row>
        <row r="263">
          <cell r="C263">
            <v>0.86348014264018724</v>
          </cell>
          <cell r="D263">
            <v>3.8754325259514985E-2</v>
          </cell>
          <cell r="E263">
            <v>211.27541662045223</v>
          </cell>
        </row>
        <row r="264">
          <cell r="C264">
            <v>0.86431469878587841</v>
          </cell>
          <cell r="D264">
            <v>3.8927335640137818E-2</v>
          </cell>
          <cell r="E264">
            <v>210.53970554405308</v>
          </cell>
        </row>
        <row r="265">
          <cell r="C265">
            <v>0.86514669565312852</v>
          </cell>
          <cell r="D265">
            <v>3.9100346020760651E-2</v>
          </cell>
          <cell r="E265">
            <v>209.80988452518341</v>
          </cell>
        </row>
        <row r="266">
          <cell r="C266">
            <v>0.86595568734590411</v>
          </cell>
          <cell r="D266">
            <v>3.9273356401383477E-2</v>
          </cell>
          <cell r="E266">
            <v>209.08093915597243</v>
          </cell>
        </row>
        <row r="267">
          <cell r="C267">
            <v>0.86676339467754315</v>
          </cell>
          <cell r="D267">
            <v>3.944636678200631E-2</v>
          </cell>
          <cell r="E267">
            <v>208.35807930151444</v>
          </cell>
        </row>
        <row r="268">
          <cell r="C268">
            <v>0.86757106423385466</v>
          </cell>
          <cell r="D268">
            <v>3.9619377162629144E-2</v>
          </cell>
          <cell r="E268">
            <v>207.64152359253913</v>
          </cell>
        </row>
        <row r="269">
          <cell r="C269">
            <v>0.86837693474019173</v>
          </cell>
          <cell r="D269">
            <v>3.9792387543251977E-2</v>
          </cell>
          <cell r="E269">
            <v>206.9307700963181</v>
          </cell>
        </row>
        <row r="270">
          <cell r="C270">
            <v>0.86917644954766959</v>
          </cell>
          <cell r="D270">
            <v>3.996539792387481E-2</v>
          </cell>
          <cell r="E270">
            <v>206.2246623286994</v>
          </cell>
        </row>
        <row r="271">
          <cell r="C271">
            <v>0.86996105726651518</v>
          </cell>
          <cell r="D271">
            <v>4.0138408304497636E-2</v>
          </cell>
          <cell r="E271">
            <v>205.52112002034679</v>
          </cell>
        </row>
        <row r="272">
          <cell r="C272">
            <v>0.87073933761799704</v>
          </cell>
          <cell r="D272">
            <v>4.0311418685120469E-2</v>
          </cell>
          <cell r="E272">
            <v>204.82212832884582</v>
          </cell>
        </row>
        <row r="273">
          <cell r="C273">
            <v>0.87151475176650151</v>
          </cell>
          <cell r="D273">
            <v>4.0484429065743302E-2</v>
          </cell>
          <cell r="E273">
            <v>204.12843959583074</v>
          </cell>
        </row>
        <row r="274">
          <cell r="C274">
            <v>0.87228894766069276</v>
          </cell>
          <cell r="D274">
            <v>4.0657439446366135E-2</v>
          </cell>
          <cell r="E274">
            <v>203.44037046826116</v>
          </cell>
        </row>
        <row r="275">
          <cell r="C275">
            <v>0.87306310105764051</v>
          </cell>
          <cell r="D275">
            <v>4.0830449826988968E-2</v>
          </cell>
          <cell r="E275">
            <v>202.75812256553309</v>
          </cell>
        </row>
        <row r="276">
          <cell r="C276">
            <v>0.87383393022576428</v>
          </cell>
          <cell r="D276">
            <v>4.1003460207611794E-2</v>
          </cell>
          <cell r="E276">
            <v>202.0808632754146</v>
          </cell>
        </row>
        <row r="277">
          <cell r="C277">
            <v>0.87460198290731361</v>
          </cell>
          <cell r="D277">
            <v>4.1176470588234627E-2</v>
          </cell>
          <cell r="E277">
            <v>201.40865585364571</v>
          </cell>
        </row>
        <row r="278">
          <cell r="C278">
            <v>0.87536973338624247</v>
          </cell>
          <cell r="D278">
            <v>4.134948096885746E-2</v>
          </cell>
          <cell r="E278">
            <v>200.74200429671586</v>
          </cell>
        </row>
        <row r="279">
          <cell r="C279">
            <v>0.87613608145613631</v>
          </cell>
          <cell r="D279">
            <v>4.1522491349480294E-2</v>
          </cell>
          <cell r="E279">
            <v>200.08058790545195</v>
          </cell>
        </row>
        <row r="280">
          <cell r="C280">
            <v>0.8769009610101719</v>
          </cell>
          <cell r="D280">
            <v>4.1695501730103127E-2</v>
          </cell>
          <cell r="E280">
            <v>199.42432647783986</v>
          </cell>
        </row>
        <row r="281">
          <cell r="C281">
            <v>0.87766382902801576</v>
          </cell>
          <cell r="D281">
            <v>4.1868512110725953E-2</v>
          </cell>
          <cell r="E281">
            <v>198.77303312629397</v>
          </cell>
        </row>
        <row r="282">
          <cell r="C282">
            <v>0.87842596042697241</v>
          </cell>
          <cell r="D282">
            <v>4.2041522491348786E-2</v>
          </cell>
          <cell r="E282">
            <v>198.1269340711772</v>
          </cell>
        </row>
        <row r="283">
          <cell r="C283">
            <v>0.87918574031178953</v>
          </cell>
          <cell r="D283">
            <v>4.2214532871971619E-2</v>
          </cell>
          <cell r="E283">
            <v>197.48560270508773</v>
          </cell>
        </row>
        <row r="284">
          <cell r="C284">
            <v>0.87993369179716918</v>
          </cell>
          <cell r="D284">
            <v>4.2387543252594452E-2</v>
          </cell>
          <cell r="E284">
            <v>196.84686060759708</v>
          </cell>
        </row>
        <row r="285">
          <cell r="C285">
            <v>0.88067700163917684</v>
          </cell>
          <cell r="D285">
            <v>4.2560553633217285E-2</v>
          </cell>
          <cell r="E285">
            <v>196.21227739063107</v>
          </cell>
        </row>
        <row r="286">
          <cell r="C286">
            <v>0.88141090542462597</v>
          </cell>
          <cell r="D286">
            <v>4.2733564013840111E-2</v>
          </cell>
          <cell r="E286">
            <v>195.58074534161494</v>
          </cell>
        </row>
        <row r="287">
          <cell r="C287">
            <v>0.88214375622281971</v>
          </cell>
          <cell r="D287">
            <v>4.2906574394462944E-2</v>
          </cell>
          <cell r="E287">
            <v>194.95407358244844</v>
          </cell>
        </row>
        <row r="288">
          <cell r="C288">
            <v>0.88286127023803052</v>
          </cell>
          <cell r="D288">
            <v>4.3079584775085777E-2</v>
          </cell>
          <cell r="E288">
            <v>194.32905950925863</v>
          </cell>
        </row>
        <row r="289">
          <cell r="C289">
            <v>0.88357572917362615</v>
          </cell>
          <cell r="D289">
            <v>4.3252595155708611E-2</v>
          </cell>
          <cell r="E289">
            <v>193.70837577639759</v>
          </cell>
        </row>
        <row r="290">
          <cell r="C290">
            <v>0.88428041846513561</v>
          </cell>
          <cell r="D290">
            <v>4.3425605536331444E-2</v>
          </cell>
          <cell r="E290">
            <v>193.09050444185996</v>
          </cell>
        </row>
        <row r="291">
          <cell r="C291">
            <v>0.88497979087929324</v>
          </cell>
          <cell r="D291">
            <v>4.359861591695427E-2</v>
          </cell>
          <cell r="E291">
            <v>192.47638046764609</v>
          </cell>
        </row>
        <row r="292">
          <cell r="C292">
            <v>0.88567805364320418</v>
          </cell>
          <cell r="D292">
            <v>4.3771626297577103E-2</v>
          </cell>
          <cell r="E292">
            <v>191.8668708418237</v>
          </cell>
        </row>
        <row r="293">
          <cell r="C293">
            <v>0.88637540035542217</v>
          </cell>
          <cell r="D293">
            <v>4.3944636678199936E-2</v>
          </cell>
          <cell r="E293">
            <v>191.26196283888439</v>
          </cell>
        </row>
        <row r="294">
          <cell r="C294">
            <v>0.88706739713687666</v>
          </cell>
          <cell r="D294">
            <v>4.4117647058822769E-2</v>
          </cell>
          <cell r="E294">
            <v>190.66064933219678</v>
          </cell>
        </row>
        <row r="295">
          <cell r="C295">
            <v>0.88775679214264658</v>
          </cell>
          <cell r="D295">
            <v>4.4290657439445602E-2</v>
          </cell>
          <cell r="E295">
            <v>190.06347656250014</v>
          </cell>
        </row>
        <row r="296">
          <cell r="C296">
            <v>0.88844522387756408</v>
          </cell>
          <cell r="D296">
            <v>4.4463667820068428E-2</v>
          </cell>
          <cell r="E296">
            <v>189.47074562357525</v>
          </cell>
        </row>
        <row r="297">
          <cell r="C297">
            <v>0.88912459425578683</v>
          </cell>
          <cell r="D297">
            <v>4.4636678200691261E-2</v>
          </cell>
          <cell r="E297">
            <v>188.88068455390263</v>
          </cell>
        </row>
        <row r="298">
          <cell r="C298">
            <v>0.88979263675766229</v>
          </cell>
          <cell r="D298">
            <v>4.4809688581314094E-2</v>
          </cell>
          <cell r="E298">
            <v>188.29278280054695</v>
          </cell>
        </row>
        <row r="299">
          <cell r="C299">
            <v>0.89044697625947089</v>
          </cell>
          <cell r="D299">
            <v>4.4982698961936927E-2</v>
          </cell>
          <cell r="E299">
            <v>187.7065147714606</v>
          </cell>
        </row>
        <row r="300">
          <cell r="C300">
            <v>0.8910997669728502</v>
          </cell>
          <cell r="D300">
            <v>4.5155709342559761E-2</v>
          </cell>
          <cell r="E300">
            <v>187.12441398348466</v>
          </cell>
        </row>
        <row r="301">
          <cell r="C301">
            <v>0.89175207605080342</v>
          </cell>
          <cell r="D301">
            <v>4.5328719723182587E-2</v>
          </cell>
          <cell r="E301">
            <v>186.54665595909808</v>
          </cell>
        </row>
        <row r="302">
          <cell r="C302">
            <v>0.89240417264253913</v>
          </cell>
          <cell r="D302">
            <v>4.550173010380542E-2</v>
          </cell>
          <cell r="E302">
            <v>185.97324725062802</v>
          </cell>
        </row>
        <row r="303">
          <cell r="C303">
            <v>0.89305446546238454</v>
          </cell>
          <cell r="D303">
            <v>4.5674740484428253E-2</v>
          </cell>
          <cell r="E303">
            <v>185.40380807296589</v>
          </cell>
        </row>
        <row r="304">
          <cell r="C304">
            <v>0.89370247759682953</v>
          </cell>
          <cell r="D304">
            <v>4.5847750865051086E-2</v>
          </cell>
          <cell r="E304">
            <v>184.83819485136161</v>
          </cell>
        </row>
        <row r="305">
          <cell r="C305">
            <v>0.89435022530398167</v>
          </cell>
          <cell r="D305">
            <v>4.6020761245673912E-2</v>
          </cell>
          <cell r="E305">
            <v>184.27677987671066</v>
          </cell>
        </row>
        <row r="306">
          <cell r="C306">
            <v>0.89499462989464618</v>
          </cell>
          <cell r="D306">
            <v>4.6193771626296745E-2</v>
          </cell>
          <cell r="E306">
            <v>183.7188840036913</v>
          </cell>
        </row>
        <row r="307">
          <cell r="C307">
            <v>0.89563273544944266</v>
          </cell>
          <cell r="D307">
            <v>4.6366782006919578E-2</v>
          </cell>
          <cell r="E307">
            <v>183.16386333086149</v>
          </cell>
        </row>
        <row r="308">
          <cell r="C308">
            <v>0.89625466372021823</v>
          </cell>
          <cell r="D308">
            <v>4.6539792387542411E-2</v>
          </cell>
          <cell r="E308">
            <v>182.60967312413925</v>
          </cell>
        </row>
        <row r="309">
          <cell r="C309">
            <v>0.89687550595032695</v>
          </cell>
          <cell r="D309">
            <v>4.6712802768165244E-2</v>
          </cell>
          <cell r="E309">
            <v>182.05936757150556</v>
          </cell>
        </row>
        <row r="310">
          <cell r="C310">
            <v>0.89749317505292181</v>
          </cell>
          <cell r="D310">
            <v>4.6885813148788071E-2</v>
          </cell>
          <cell r="E310">
            <v>181.5124815689154</v>
          </cell>
        </row>
        <row r="311">
          <cell r="C311">
            <v>0.8981064858271014</v>
          </cell>
          <cell r="D311">
            <v>4.7058823529410904E-2</v>
          </cell>
          <cell r="E311">
            <v>180.96873858238982</v>
          </cell>
        </row>
        <row r="312">
          <cell r="C312">
            <v>0.89871958411506336</v>
          </cell>
          <cell r="D312">
            <v>4.7231833910033737E-2</v>
          </cell>
          <cell r="E312">
            <v>180.42893640176283</v>
          </cell>
        </row>
        <row r="313">
          <cell r="C313">
            <v>0.89933169552259329</v>
          </cell>
          <cell r="D313">
            <v>4.740484429065657E-2</v>
          </cell>
          <cell r="E313">
            <v>179.89287697783053</v>
          </cell>
        </row>
        <row r="314">
          <cell r="C314">
            <v>0.89994291920992597</v>
          </cell>
          <cell r="D314">
            <v>4.7577854671279403E-2</v>
          </cell>
          <cell r="E314">
            <v>179.36053924336571</v>
          </cell>
        </row>
        <row r="315">
          <cell r="C315">
            <v>0.90055094616016507</v>
          </cell>
          <cell r="D315">
            <v>4.7750865051902229E-2</v>
          </cell>
          <cell r="E315">
            <v>178.83142422060229</v>
          </cell>
        </row>
        <row r="316">
          <cell r="C316">
            <v>0.90115289128266962</v>
          </cell>
          <cell r="D316">
            <v>4.7923875432525062E-2</v>
          </cell>
          <cell r="E316">
            <v>178.30492615347856</v>
          </cell>
        </row>
        <row r="317">
          <cell r="C317">
            <v>0.90175325456333322</v>
          </cell>
          <cell r="D317">
            <v>4.8096885813147895E-2</v>
          </cell>
          <cell r="E317">
            <v>177.78190397992202</v>
          </cell>
        </row>
        <row r="318">
          <cell r="C318">
            <v>0.90235145520649496</v>
          </cell>
          <cell r="D318">
            <v>4.8269896193770728E-2</v>
          </cell>
          <cell r="E318">
            <v>177.2622062304745</v>
          </cell>
        </row>
        <row r="319">
          <cell r="C319">
            <v>0.90294842342959558</v>
          </cell>
          <cell r="D319">
            <v>4.8442906574393561E-2</v>
          </cell>
          <cell r="E319">
            <v>176.74597937000928</v>
          </cell>
        </row>
        <row r="320">
          <cell r="C320">
            <v>0.90354305430430426</v>
          </cell>
          <cell r="D320">
            <v>4.8615916955016387E-2</v>
          </cell>
          <cell r="E320">
            <v>176.23297083029448</v>
          </cell>
        </row>
        <row r="321">
          <cell r="C321">
            <v>0.90413718937783905</v>
          </cell>
          <cell r="D321">
            <v>4.8788927335639221E-2</v>
          </cell>
          <cell r="E321">
            <v>175.72350428762357</v>
          </cell>
        </row>
        <row r="322">
          <cell r="C322">
            <v>0.90473084753786348</v>
          </cell>
          <cell r="D322">
            <v>4.8961937716262054E-2</v>
          </cell>
          <cell r="E322">
            <v>175.21754585226358</v>
          </cell>
        </row>
        <row r="323">
          <cell r="C323">
            <v>0.90532427432400675</v>
          </cell>
          <cell r="D323">
            <v>4.9134948096884887E-2</v>
          </cell>
          <cell r="E323">
            <v>174.71510585250678</v>
          </cell>
        </row>
        <row r="324">
          <cell r="C324">
            <v>0.90591255422177219</v>
          </cell>
          <cell r="D324">
            <v>4.930795847750772E-2</v>
          </cell>
          <cell r="E324">
            <v>174.21520195416122</v>
          </cell>
        </row>
        <row r="325">
          <cell r="C325">
            <v>0.90649988029251705</v>
          </cell>
          <cell r="D325">
            <v>4.9480968858130546E-2</v>
          </cell>
          <cell r="E325">
            <v>173.71861109904634</v>
          </cell>
        </row>
        <row r="326">
          <cell r="C326">
            <v>0.90708434016028439</v>
          </cell>
          <cell r="D326">
            <v>4.9653979238753379E-2</v>
          </cell>
          <cell r="E326">
            <v>173.22493345164199</v>
          </cell>
        </row>
        <row r="327">
          <cell r="C327">
            <v>0.90766374285607687</v>
          </cell>
          <cell r="D327">
            <v>4.9826989619376212E-2</v>
          </cell>
          <cell r="E327">
            <v>172.73372171181322</v>
          </cell>
        </row>
        <row r="328">
          <cell r="C328">
            <v>0.90824220116868071</v>
          </cell>
          <cell r="D328">
            <v>4.9999999999999045E-2</v>
          </cell>
          <cell r="E328">
            <v>172.24573026141454</v>
          </cell>
        </row>
        <row r="329">
          <cell r="C329">
            <v>0.90881940817355955</v>
          </cell>
          <cell r="D329">
            <v>5.0173010380621878E-2</v>
          </cell>
          <cell r="E329">
            <v>171.76086778039601</v>
          </cell>
        </row>
        <row r="330">
          <cell r="C330">
            <v>0.90939030197682258</v>
          </cell>
          <cell r="D330">
            <v>5.0346020761244704E-2</v>
          </cell>
          <cell r="E330">
            <v>171.27814863432349</v>
          </cell>
        </row>
        <row r="331">
          <cell r="C331">
            <v>0.90995924562880104</v>
          </cell>
          <cell r="D331">
            <v>5.0519031141867538E-2</v>
          </cell>
          <cell r="E331">
            <v>170.7983697424776</v>
          </cell>
        </row>
        <row r="332">
          <cell r="C332">
            <v>0.91052624385141101</v>
          </cell>
          <cell r="D332">
            <v>5.0692041522490371E-2</v>
          </cell>
          <cell r="E332">
            <v>170.32150188313989</v>
          </cell>
        </row>
        <row r="333">
          <cell r="C333">
            <v>0.91109319013294565</v>
          </cell>
          <cell r="D333">
            <v>5.0865051903113204E-2</v>
          </cell>
          <cell r="E333">
            <v>169.84786833988304</v>
          </cell>
        </row>
        <row r="334">
          <cell r="C334">
            <v>0.91165816737553196</v>
          </cell>
          <cell r="D334">
            <v>5.1038062283736037E-2</v>
          </cell>
          <cell r="E334">
            <v>169.37708004351387</v>
          </cell>
        </row>
        <row r="335">
          <cell r="C335">
            <v>0.91222140695305132</v>
          </cell>
          <cell r="D335">
            <v>5.1211072664358863E-2</v>
          </cell>
          <cell r="E335">
            <v>168.90915099882545</v>
          </cell>
        </row>
        <row r="336">
          <cell r="C336">
            <v>0.91278463708673885</v>
          </cell>
          <cell r="D336">
            <v>5.1384083044981696E-2</v>
          </cell>
          <cell r="E336">
            <v>168.44437124871962</v>
          </cell>
        </row>
        <row r="337">
          <cell r="C337">
            <v>0.91334486880380239</v>
          </cell>
          <cell r="D337">
            <v>5.1557093425604529E-2</v>
          </cell>
          <cell r="E337">
            <v>167.98215935776173</v>
          </cell>
        </row>
        <row r="338">
          <cell r="C338">
            <v>0.91390215876723346</v>
          </cell>
          <cell r="D338">
            <v>5.1730103806227362E-2</v>
          </cell>
          <cell r="E338">
            <v>167.5224999480676</v>
          </cell>
        </row>
        <row r="339">
          <cell r="C339">
            <v>0.91445930235127026</v>
          </cell>
          <cell r="D339">
            <v>5.1903114186850195E-2</v>
          </cell>
          <cell r="E339">
            <v>167.065878191857</v>
          </cell>
        </row>
        <row r="340">
          <cell r="C340">
            <v>0.91500584523401496</v>
          </cell>
          <cell r="D340">
            <v>5.2076124567473021E-2</v>
          </cell>
          <cell r="E340">
            <v>166.61036022093421</v>
          </cell>
        </row>
        <row r="341">
          <cell r="C341">
            <v>0.91554802506642818</v>
          </cell>
          <cell r="D341">
            <v>5.2249134948095854E-2</v>
          </cell>
          <cell r="E341">
            <v>166.15706710268384</v>
          </cell>
        </row>
        <row r="342">
          <cell r="C342">
            <v>0.91609014351393436</v>
          </cell>
          <cell r="D342">
            <v>5.2422145328718688E-2</v>
          </cell>
          <cell r="E342">
            <v>165.70675491462245</v>
          </cell>
        </row>
        <row r="343">
          <cell r="C343">
            <v>0.91663217696695332</v>
          </cell>
          <cell r="D343">
            <v>5.2595155709341521E-2</v>
          </cell>
          <cell r="E343">
            <v>165.25938998311051</v>
          </cell>
        </row>
        <row r="344">
          <cell r="C344">
            <v>0.917173412416178</v>
          </cell>
          <cell r="D344">
            <v>5.2768166089964354E-2</v>
          </cell>
          <cell r="E344">
            <v>164.81481519193622</v>
          </cell>
        </row>
        <row r="345">
          <cell r="C345">
            <v>0.91771450148600842</v>
          </cell>
          <cell r="D345">
            <v>5.294117647058718E-2</v>
          </cell>
          <cell r="E345">
            <v>164.37311990013453</v>
          </cell>
        </row>
        <row r="346">
          <cell r="C346">
            <v>0.91825227577084678</v>
          </cell>
          <cell r="D346">
            <v>5.3114186851210013E-2</v>
          </cell>
          <cell r="E346">
            <v>163.93371032027085</v>
          </cell>
        </row>
        <row r="347">
          <cell r="C347">
            <v>0.9187861544750322</v>
          </cell>
          <cell r="D347">
            <v>5.3287197231832846E-2</v>
          </cell>
          <cell r="E347">
            <v>163.49646083729991</v>
          </cell>
        </row>
        <row r="348">
          <cell r="C348">
            <v>0.91931170371949411</v>
          </cell>
          <cell r="D348">
            <v>5.3460207612455679E-2</v>
          </cell>
          <cell r="E348">
            <v>163.06056403143839</v>
          </cell>
        </row>
        <row r="349">
          <cell r="C349">
            <v>0.91983540669482222</v>
          </cell>
          <cell r="D349">
            <v>5.3633217993078512E-2</v>
          </cell>
          <cell r="E349">
            <v>162.62715304214311</v>
          </cell>
        </row>
        <row r="350">
          <cell r="C350">
            <v>0.92035515270459012</v>
          </cell>
          <cell r="D350">
            <v>5.3806228373701338E-2</v>
          </cell>
          <cell r="E350">
            <v>162.19583191867605</v>
          </cell>
        </row>
        <row r="351">
          <cell r="C351">
            <v>0.92087434152827663</v>
          </cell>
          <cell r="D351">
            <v>5.3979238754324171E-2</v>
          </cell>
          <cell r="E351">
            <v>161.76717779503164</v>
          </cell>
        </row>
        <row r="352">
          <cell r="C352">
            <v>0.9213897197657972</v>
          </cell>
          <cell r="D352">
            <v>5.4152249134947004E-2</v>
          </cell>
          <cell r="E352">
            <v>161.3405954199994</v>
          </cell>
        </row>
        <row r="353">
          <cell r="C353">
            <v>0.92190348782998122</v>
          </cell>
          <cell r="D353">
            <v>5.4325259515569838E-2</v>
          </cell>
          <cell r="E353">
            <v>160.91644907755463</v>
          </cell>
        </row>
        <row r="354">
          <cell r="C354">
            <v>0.92241500826217626</v>
          </cell>
          <cell r="D354">
            <v>5.4498269896192664E-2</v>
          </cell>
          <cell r="E354">
            <v>160.49460465345618</v>
          </cell>
        </row>
        <row r="355">
          <cell r="C355">
            <v>0.9229260753904408</v>
          </cell>
          <cell r="D355">
            <v>5.4671280276815497E-2</v>
          </cell>
          <cell r="E355">
            <v>160.07535150824287</v>
          </cell>
        </row>
        <row r="356">
          <cell r="C356">
            <v>0.92343168870579118</v>
          </cell>
          <cell r="D356">
            <v>5.484429065743833E-2</v>
          </cell>
          <cell r="E356">
            <v>159.65780054992845</v>
          </cell>
        </row>
        <row r="357">
          <cell r="C357">
            <v>0.92393614515173539</v>
          </cell>
          <cell r="D357">
            <v>5.5017301038061163E-2</v>
          </cell>
          <cell r="E357">
            <v>159.24267630897103</v>
          </cell>
        </row>
        <row r="358">
          <cell r="C358">
            <v>0.92443811314797775</v>
          </cell>
          <cell r="D358">
            <v>5.5190311418683996E-2</v>
          </cell>
          <cell r="E358">
            <v>158.82972718186426</v>
          </cell>
        </row>
        <row r="359">
          <cell r="C359">
            <v>0.92493641221553224</v>
          </cell>
          <cell r="D359">
            <v>5.5363321799306822E-2</v>
          </cell>
          <cell r="E359">
            <v>158.41873059006275</v>
          </cell>
        </row>
        <row r="360">
          <cell r="C360">
            <v>0.92542529106078042</v>
          </cell>
          <cell r="D360">
            <v>5.5536332179929655E-2</v>
          </cell>
          <cell r="E360">
            <v>158.00868629993036</v>
          </cell>
        </row>
        <row r="361">
          <cell r="C361">
            <v>0.92591258806418753</v>
          </cell>
          <cell r="D361">
            <v>5.5709342560552488E-2</v>
          </cell>
          <cell r="E361">
            <v>157.60091962115726</v>
          </cell>
        </row>
        <row r="362">
          <cell r="C362">
            <v>0.92639831739150169</v>
          </cell>
          <cell r="D362">
            <v>5.5882352941175321E-2</v>
          </cell>
          <cell r="E362">
            <v>157.19541180316585</v>
          </cell>
        </row>
        <row r="363">
          <cell r="C363">
            <v>0.92688365007787654</v>
          </cell>
          <cell r="D363">
            <v>5.6055363321798155E-2</v>
          </cell>
          <cell r="E363">
            <v>156.79234002377186</v>
          </cell>
        </row>
        <row r="364">
          <cell r="C364">
            <v>0.92736515329042157</v>
          </cell>
          <cell r="D364">
            <v>5.6228373702420981E-2</v>
          </cell>
          <cell r="E364">
            <v>156.39110288262529</v>
          </cell>
        </row>
        <row r="365">
          <cell r="C365">
            <v>0.92784389890405583</v>
          </cell>
          <cell r="D365">
            <v>5.6401384083043814E-2</v>
          </cell>
          <cell r="E365">
            <v>155.99186370333743</v>
          </cell>
        </row>
        <row r="366">
          <cell r="C366">
            <v>0.92832200705903789</v>
          </cell>
          <cell r="D366">
            <v>5.6574394463666647E-2</v>
          </cell>
          <cell r="E366">
            <v>155.59495951019753</v>
          </cell>
        </row>
        <row r="367">
          <cell r="C367">
            <v>0.92879882613096754</v>
          </cell>
          <cell r="D367">
            <v>5.674740484428948E-2</v>
          </cell>
          <cell r="E367">
            <v>155.20026006160751</v>
          </cell>
        </row>
        <row r="368">
          <cell r="C368">
            <v>0.92927446472391129</v>
          </cell>
          <cell r="D368">
            <v>5.6920415224912313E-2</v>
          </cell>
          <cell r="E368">
            <v>154.80776334585707</v>
          </cell>
        </row>
        <row r="369">
          <cell r="C369">
            <v>0.92974728433303711</v>
          </cell>
          <cell r="D369">
            <v>5.7093425605535139E-2</v>
          </cell>
          <cell r="E369">
            <v>154.41717720685182</v>
          </cell>
        </row>
        <row r="370">
          <cell r="C370">
            <v>0.93021729912409268</v>
          </cell>
          <cell r="D370">
            <v>5.7266435986157972E-2</v>
          </cell>
          <cell r="E370">
            <v>154.02848667379803</v>
          </cell>
        </row>
        <row r="371">
          <cell r="C371">
            <v>0.93068400007453944</v>
          </cell>
          <cell r="D371">
            <v>5.7439446366780805E-2</v>
          </cell>
          <cell r="E371">
            <v>153.64159058594697</v>
          </cell>
        </row>
        <row r="372">
          <cell r="C372">
            <v>0.93114837500919267</v>
          </cell>
          <cell r="D372">
            <v>5.7612456747403638E-2</v>
          </cell>
          <cell r="E372">
            <v>153.25663536207085</v>
          </cell>
        </row>
        <row r="373">
          <cell r="C373">
            <v>0.93161253556886214</v>
          </cell>
          <cell r="D373">
            <v>5.7785467128026471E-2</v>
          </cell>
          <cell r="E373">
            <v>152.87395008120475</v>
          </cell>
        </row>
        <row r="374">
          <cell r="C374">
            <v>0.93207544670957299</v>
          </cell>
          <cell r="D374">
            <v>5.7958477508649298E-2</v>
          </cell>
          <cell r="E374">
            <v>152.49334507586363</v>
          </cell>
        </row>
        <row r="375">
          <cell r="C375">
            <v>0.9325347828877234</v>
          </cell>
          <cell r="D375">
            <v>5.8131487889272131E-2</v>
          </cell>
          <cell r="E375">
            <v>152.11442243111082</v>
          </cell>
        </row>
        <row r="376">
          <cell r="C376">
            <v>0.93299089777481736</v>
          </cell>
          <cell r="D376">
            <v>5.8304498269894964E-2</v>
          </cell>
          <cell r="E376">
            <v>151.73722468990246</v>
          </cell>
        </row>
        <row r="377">
          <cell r="C377">
            <v>0.93344605647393297</v>
          </cell>
          <cell r="D377">
            <v>5.8477508650517797E-2</v>
          </cell>
          <cell r="E377">
            <v>151.3621038381915</v>
          </cell>
        </row>
        <row r="378">
          <cell r="C378">
            <v>0.93390049696963362</v>
          </cell>
          <cell r="D378">
            <v>5.865051903114063E-2</v>
          </cell>
          <cell r="E378">
            <v>150.98907997276191</v>
          </cell>
        </row>
        <row r="379">
          <cell r="C379">
            <v>0.93435154193557957</v>
          </cell>
          <cell r="D379">
            <v>5.8823529411763456E-2</v>
          </cell>
          <cell r="E379">
            <v>150.6177030051158</v>
          </cell>
        </row>
        <row r="380">
          <cell r="C380">
            <v>0.93479615942954397</v>
          </cell>
          <cell r="D380">
            <v>5.8996539792386289E-2</v>
          </cell>
          <cell r="E380">
            <v>150.24747112985264</v>
          </cell>
        </row>
        <row r="381">
          <cell r="C381">
            <v>0.93523962430382657</v>
          </cell>
          <cell r="D381">
            <v>5.9169550173009122E-2</v>
          </cell>
          <cell r="E381">
            <v>149.8792196372581</v>
          </cell>
        </row>
        <row r="382">
          <cell r="C382">
            <v>0.9356818898114595</v>
          </cell>
          <cell r="D382">
            <v>5.9342560553631955E-2</v>
          </cell>
          <cell r="E382">
            <v>149.51292373648732</v>
          </cell>
        </row>
        <row r="383">
          <cell r="C383">
            <v>0.9361186878126222</v>
          </cell>
          <cell r="D383">
            <v>5.9515570934254788E-2</v>
          </cell>
          <cell r="E383">
            <v>149.14788634804347</v>
          </cell>
        </row>
        <row r="384">
          <cell r="C384">
            <v>0.9365515302647992</v>
          </cell>
          <cell r="D384">
            <v>5.9688581314877615E-2</v>
          </cell>
          <cell r="E384">
            <v>148.78433672397827</v>
          </cell>
        </row>
        <row r="385">
          <cell r="C385">
            <v>0.93698234654284518</v>
          </cell>
          <cell r="D385">
            <v>5.9861591695500448E-2</v>
          </cell>
          <cell r="E385">
            <v>148.42256758697519</v>
          </cell>
        </row>
        <row r="386">
          <cell r="C386">
            <v>0.93740582165817443</v>
          </cell>
          <cell r="D386">
            <v>6.0034602076123281E-2</v>
          </cell>
          <cell r="E386">
            <v>148.06172404997653</v>
          </cell>
        </row>
        <row r="387">
          <cell r="C387">
            <v>0.93782791939062304</v>
          </cell>
          <cell r="D387">
            <v>6.0207612456746114E-2</v>
          </cell>
          <cell r="E387">
            <v>147.70273739618358</v>
          </cell>
        </row>
        <row r="388">
          <cell r="C388">
            <v>0.93824630616933213</v>
          </cell>
          <cell r="D388">
            <v>6.0380622837368947E-2</v>
          </cell>
          <cell r="E388">
            <v>147.34522519235747</v>
          </cell>
        </row>
        <row r="389">
          <cell r="C389">
            <v>0.93866334106350668</v>
          </cell>
          <cell r="D389">
            <v>6.0553633217991773E-2</v>
          </cell>
          <cell r="E389">
            <v>146.98954421768778</v>
          </cell>
        </row>
        <row r="390">
          <cell r="C390">
            <v>0.9390789447449589</v>
          </cell>
          <cell r="D390">
            <v>6.0726643598614606E-2</v>
          </cell>
          <cell r="E390">
            <v>146.6356664336744</v>
          </cell>
        </row>
        <row r="391">
          <cell r="C391">
            <v>0.93949201984042363</v>
          </cell>
          <cell r="D391">
            <v>6.0899653979237439E-2</v>
          </cell>
          <cell r="E391">
            <v>146.2834056059437</v>
          </cell>
        </row>
        <row r="392">
          <cell r="C392">
            <v>0.93990437437151542</v>
          </cell>
          <cell r="D392">
            <v>6.1072664359860272E-2</v>
          </cell>
          <cell r="E392">
            <v>145.93302871277911</v>
          </cell>
        </row>
        <row r="393">
          <cell r="C393">
            <v>0.9403144604941881</v>
          </cell>
          <cell r="D393">
            <v>6.1245674740483105E-2</v>
          </cell>
          <cell r="E393">
            <v>145.58428014352461</v>
          </cell>
        </row>
        <row r="394">
          <cell r="C394">
            <v>0.94072169127429006</v>
          </cell>
          <cell r="D394">
            <v>6.1418685121105931E-2</v>
          </cell>
          <cell r="E394">
            <v>145.23705552153572</v>
          </cell>
        </row>
        <row r="395">
          <cell r="C395">
            <v>0.94112685479959224</v>
          </cell>
          <cell r="D395">
            <v>6.1591695501728765E-2</v>
          </cell>
          <cell r="E395">
            <v>144.89146333484615</v>
          </cell>
        </row>
        <row r="396">
          <cell r="C396">
            <v>0.94152862279513971</v>
          </cell>
          <cell r="D396">
            <v>6.1764705882351598E-2</v>
          </cell>
          <cell r="E396">
            <v>144.54728594336359</v>
          </cell>
        </row>
        <row r="397">
          <cell r="C397">
            <v>0.94192911917872379</v>
          </cell>
          <cell r="D397">
            <v>6.1937716262974431E-2</v>
          </cell>
          <cell r="E397">
            <v>144.20483665290334</v>
          </cell>
        </row>
        <row r="398">
          <cell r="C398">
            <v>0.94232862490434299</v>
          </cell>
          <cell r="D398">
            <v>6.2110726643597264E-2</v>
          </cell>
          <cell r="E398">
            <v>143.86414391540873</v>
          </cell>
        </row>
        <row r="399">
          <cell r="C399">
            <v>0.94272811363106468</v>
          </cell>
          <cell r="D399">
            <v>6.228373702422009E-2</v>
          </cell>
          <cell r="E399">
            <v>143.52534132735295</v>
          </cell>
        </row>
        <row r="400">
          <cell r="C400">
            <v>0.9431237827999801</v>
          </cell>
          <cell r="D400">
            <v>6.2456747404842923E-2</v>
          </cell>
          <cell r="E400">
            <v>143.18783586540798</v>
          </cell>
        </row>
        <row r="401">
          <cell r="C401">
            <v>0.94351750606733542</v>
          </cell>
          <cell r="D401">
            <v>6.2629757785465756E-2</v>
          </cell>
          <cell r="E401">
            <v>142.85190045811817</v>
          </cell>
        </row>
        <row r="402">
          <cell r="C402">
            <v>0.94391094365877615</v>
          </cell>
          <cell r="D402">
            <v>6.2802768166088582E-2</v>
          </cell>
          <cell r="E402">
            <v>142.5177728014198</v>
          </cell>
        </row>
        <row r="403">
          <cell r="C403">
            <v>0.94429763788205867</v>
          </cell>
          <cell r="D403">
            <v>6.2975778546711422E-2</v>
          </cell>
          <cell r="E403">
            <v>142.18446565080959</v>
          </cell>
        </row>
        <row r="404">
          <cell r="C404">
            <v>0.94467976317947466</v>
          </cell>
          <cell r="D404">
            <v>6.3148788927334248E-2</v>
          </cell>
          <cell r="E404">
            <v>141.85229877478167</v>
          </cell>
        </row>
        <row r="405">
          <cell r="C405">
            <v>0.94506034346599399</v>
          </cell>
          <cell r="D405">
            <v>6.3321799307957088E-2</v>
          </cell>
          <cell r="E405">
            <v>141.52171565466367</v>
          </cell>
        </row>
        <row r="406">
          <cell r="C406">
            <v>0.94543807738158303</v>
          </cell>
          <cell r="D406">
            <v>6.3494809688579915E-2</v>
          </cell>
          <cell r="E406">
            <v>141.19250899803191</v>
          </cell>
        </row>
        <row r="407">
          <cell r="C407">
            <v>0.9458131986610806</v>
          </cell>
          <cell r="D407">
            <v>6.3667820069202741E-2</v>
          </cell>
          <cell r="E407">
            <v>140.86470239501833</v>
          </cell>
        </row>
        <row r="408">
          <cell r="C408">
            <v>0.94618575924556236</v>
          </cell>
          <cell r="D408">
            <v>6.3840830449825581E-2</v>
          </cell>
          <cell r="E408">
            <v>140.53829217795362</v>
          </cell>
        </row>
        <row r="409">
          <cell r="C409">
            <v>0.94655729328551796</v>
          </cell>
          <cell r="D409">
            <v>6.4013840830448407E-2</v>
          </cell>
          <cell r="E409">
            <v>140.21349427844069</v>
          </cell>
        </row>
        <row r="410">
          <cell r="C410">
            <v>0.94692640073287049</v>
          </cell>
          <cell r="D410">
            <v>6.4186851211071247E-2</v>
          </cell>
          <cell r="E410">
            <v>139.89008882880546</v>
          </cell>
        </row>
        <row r="411">
          <cell r="C411">
            <v>0.94729354291880752</v>
          </cell>
          <cell r="D411">
            <v>6.4359861591694073E-2</v>
          </cell>
          <cell r="E411">
            <v>139.56813256918085</v>
          </cell>
        </row>
        <row r="412">
          <cell r="C412">
            <v>0.94766039659568047</v>
          </cell>
          <cell r="D412">
            <v>6.4532871972316899E-2</v>
          </cell>
          <cell r="E412">
            <v>139.24786022347004</v>
          </cell>
        </row>
        <row r="413">
          <cell r="C413">
            <v>0.94802575767492381</v>
          </cell>
          <cell r="D413">
            <v>6.4705882352939739E-2</v>
          </cell>
          <cell r="E413">
            <v>138.92908183036135</v>
          </cell>
        </row>
        <row r="414">
          <cell r="C414">
            <v>0.94839068150475081</v>
          </cell>
          <cell r="D414">
            <v>6.4878892733562565E-2</v>
          </cell>
          <cell r="E414">
            <v>138.61193968254045</v>
          </cell>
        </row>
        <row r="415">
          <cell r="C415">
            <v>0.94875512983764243</v>
          </cell>
          <cell r="D415">
            <v>6.5051903114185405E-2</v>
          </cell>
          <cell r="E415">
            <v>138.2964151496638</v>
          </cell>
        </row>
        <row r="416">
          <cell r="C416">
            <v>0.94911136250898476</v>
          </cell>
          <cell r="D416">
            <v>6.5224913494808232E-2</v>
          </cell>
          <cell r="E416">
            <v>137.98137009791887</v>
          </cell>
        </row>
        <row r="417">
          <cell r="C417">
            <v>0.94946684722884167</v>
          </cell>
          <cell r="D417">
            <v>6.5397923875431058E-2</v>
          </cell>
          <cell r="E417">
            <v>137.66788350203285</v>
          </cell>
        </row>
        <row r="418">
          <cell r="C418">
            <v>0.94981957859951216</v>
          </cell>
          <cell r="D418">
            <v>6.5570934256053898E-2</v>
          </cell>
          <cell r="E418">
            <v>137.35565302064464</v>
          </cell>
        </row>
        <row r="419">
          <cell r="C419">
            <v>0.9501689781862932</v>
          </cell>
          <cell r="D419">
            <v>6.5743944636676724E-2</v>
          </cell>
          <cell r="E419">
            <v>137.04458530838045</v>
          </cell>
        </row>
        <row r="420">
          <cell r="C420">
            <v>0.95051834802500368</v>
          </cell>
          <cell r="D420">
            <v>6.5916955017299564E-2</v>
          </cell>
          <cell r="E420">
            <v>136.73514621813658</v>
          </cell>
        </row>
        <row r="421">
          <cell r="C421">
            <v>0.95086648686022801</v>
          </cell>
          <cell r="D421">
            <v>6.608996539792239E-2</v>
          </cell>
          <cell r="E421">
            <v>136.42715060756913</v>
          </cell>
        </row>
        <row r="422">
          <cell r="C422">
            <v>0.95121413744934369</v>
          </cell>
          <cell r="D422">
            <v>6.6262975778545216E-2</v>
          </cell>
          <cell r="E422">
            <v>136.12069346015249</v>
          </cell>
        </row>
        <row r="423">
          <cell r="C423">
            <v>0.95155730930118743</v>
          </cell>
          <cell r="D423">
            <v>6.6435986159168056E-2</v>
          </cell>
          <cell r="E423">
            <v>135.81519319627841</v>
          </cell>
        </row>
        <row r="424">
          <cell r="C424">
            <v>0.95189995040967912</v>
          </cell>
          <cell r="D424">
            <v>6.6608996539790882E-2</v>
          </cell>
          <cell r="E424">
            <v>135.51120439084806</v>
          </cell>
        </row>
        <row r="425">
          <cell r="C425">
            <v>0.95224114188997644</v>
          </cell>
          <cell r="D425">
            <v>6.6782006920413722E-2</v>
          </cell>
          <cell r="E425">
            <v>135.20858482444646</v>
          </cell>
        </row>
        <row r="426">
          <cell r="C426">
            <v>0.95257471408670791</v>
          </cell>
          <cell r="D426">
            <v>6.6955017301036548E-2</v>
          </cell>
          <cell r="E426">
            <v>134.90645011796508</v>
          </cell>
        </row>
        <row r="427">
          <cell r="C427">
            <v>0.952907984080819</v>
          </cell>
          <cell r="D427">
            <v>6.7128027681659375E-2</v>
          </cell>
          <cell r="E427">
            <v>134.60583011835473</v>
          </cell>
        </row>
        <row r="428">
          <cell r="C428">
            <v>0.95324036777130761</v>
          </cell>
          <cell r="D428">
            <v>6.7301038062282215E-2</v>
          </cell>
          <cell r="E428">
            <v>134.30663084726538</v>
          </cell>
        </row>
        <row r="429">
          <cell r="C429">
            <v>0.95356902728669202</v>
          </cell>
          <cell r="D429">
            <v>6.7474048442905041E-2</v>
          </cell>
          <cell r="E429">
            <v>134.00844255985641</v>
          </cell>
        </row>
        <row r="430">
          <cell r="C430">
            <v>0.95389132968664225</v>
          </cell>
          <cell r="D430">
            <v>6.7647058823527867E-2</v>
          </cell>
          <cell r="E430">
            <v>133.71088842909646</v>
          </cell>
        </row>
        <row r="431">
          <cell r="C431">
            <v>0.95421361319892872</v>
          </cell>
          <cell r="D431">
            <v>6.7820069204150707E-2</v>
          </cell>
          <cell r="E431">
            <v>133.41484979084882</v>
          </cell>
        </row>
        <row r="432">
          <cell r="C432">
            <v>0.95453501371293381</v>
          </cell>
          <cell r="D432">
            <v>6.7993079584773533E-2</v>
          </cell>
          <cell r="E432">
            <v>133.12019456693037</v>
          </cell>
        </row>
        <row r="433">
          <cell r="C433">
            <v>0.95485489471438845</v>
          </cell>
          <cell r="D433">
            <v>6.8166089965396373E-2</v>
          </cell>
          <cell r="E433">
            <v>132.82682368025641</v>
          </cell>
        </row>
        <row r="434">
          <cell r="C434">
            <v>0.9551737425606347</v>
          </cell>
          <cell r="D434">
            <v>6.8339100346019199E-2</v>
          </cell>
          <cell r="E434">
            <v>132.53479486070788</v>
          </cell>
        </row>
        <row r="435">
          <cell r="C435">
            <v>0.95549137356914249</v>
          </cell>
          <cell r="D435">
            <v>6.8512110726642025E-2</v>
          </cell>
          <cell r="E435">
            <v>132.24407251866572</v>
          </cell>
        </row>
        <row r="436">
          <cell r="C436">
            <v>0.95580404892686799</v>
          </cell>
          <cell r="D436">
            <v>6.8685121107264865E-2</v>
          </cell>
          <cell r="E436">
            <v>131.95413061731182</v>
          </cell>
        </row>
        <row r="437">
          <cell r="C437">
            <v>0.95611508577976134</v>
          </cell>
          <cell r="D437">
            <v>6.8858131487887692E-2</v>
          </cell>
          <cell r="E437">
            <v>131.66542007397317</v>
          </cell>
        </row>
        <row r="438">
          <cell r="C438">
            <v>0.95642295847678116</v>
          </cell>
          <cell r="D438">
            <v>6.9031141868510532E-2</v>
          </cell>
          <cell r="E438">
            <v>131.3777220613654</v>
          </cell>
        </row>
        <row r="439">
          <cell r="C439">
            <v>0.95673036512069742</v>
          </cell>
          <cell r="D439">
            <v>6.9204152249133358E-2</v>
          </cell>
          <cell r="E439">
            <v>131.09139868012505</v>
          </cell>
        </row>
        <row r="440">
          <cell r="C440">
            <v>0.95703568987187437</v>
          </cell>
          <cell r="D440">
            <v>6.9377162629756184E-2</v>
          </cell>
          <cell r="E440">
            <v>130.80621879566178</v>
          </cell>
        </row>
        <row r="441">
          <cell r="C441">
            <v>0.9573368848353675</v>
          </cell>
          <cell r="D441">
            <v>6.9550173010379024E-2</v>
          </cell>
          <cell r="E441">
            <v>130.52189466745031</v>
          </cell>
        </row>
        <row r="442">
          <cell r="C442">
            <v>0.95763143936847006</v>
          </cell>
          <cell r="D442">
            <v>6.972318339100185E-2</v>
          </cell>
          <cell r="E442">
            <v>130.23807847715713</v>
          </cell>
        </row>
        <row r="443">
          <cell r="C443">
            <v>0.95792498766128509</v>
          </cell>
          <cell r="D443">
            <v>6.989619377162469E-2</v>
          </cell>
          <cell r="E443">
            <v>129.95553080735175</v>
          </cell>
        </row>
        <row r="444">
          <cell r="C444">
            <v>0.95821853453752526</v>
          </cell>
          <cell r="D444">
            <v>7.0069204152247516E-2</v>
          </cell>
          <cell r="E444">
            <v>129.67437824297809</v>
          </cell>
        </row>
        <row r="445">
          <cell r="C445">
            <v>0.95851149495180532</v>
          </cell>
          <cell r="D445">
            <v>7.0242214532870342E-2</v>
          </cell>
          <cell r="E445">
            <v>129.39453149700742</v>
          </cell>
        </row>
        <row r="446">
          <cell r="C446">
            <v>0.95879408839963243</v>
          </cell>
          <cell r="D446">
            <v>7.0415224913493182E-2</v>
          </cell>
          <cell r="E446">
            <v>129.11466386629513</v>
          </cell>
        </row>
        <row r="447">
          <cell r="C447">
            <v>0.95907601558512001</v>
          </cell>
          <cell r="D447">
            <v>7.0588235294116009E-2</v>
          </cell>
          <cell r="E447">
            <v>128.83607863435313</v>
          </cell>
        </row>
        <row r="448">
          <cell r="C448">
            <v>0.9593567731520285</v>
          </cell>
          <cell r="D448">
            <v>7.0761245674738849E-2</v>
          </cell>
          <cell r="E448">
            <v>128.55869894253095</v>
          </cell>
        </row>
        <row r="449">
          <cell r="C449">
            <v>0.95963748161101114</v>
          </cell>
          <cell r="D449">
            <v>7.0934256055361675E-2</v>
          </cell>
          <cell r="E449">
            <v>128.28266575771431</v>
          </cell>
        </row>
        <row r="450">
          <cell r="C450">
            <v>0.95991792800365894</v>
          </cell>
          <cell r="D450">
            <v>7.1107266435984501E-2</v>
          </cell>
          <cell r="E450">
            <v>128.00794085274094</v>
          </cell>
        </row>
        <row r="451">
          <cell r="C451">
            <v>0.96018616918797717</v>
          </cell>
          <cell r="D451">
            <v>7.1280276816607341E-2</v>
          </cell>
          <cell r="E451">
            <v>127.73292591308451</v>
          </cell>
        </row>
        <row r="452">
          <cell r="C452">
            <v>0.96045342301967174</v>
          </cell>
          <cell r="D452">
            <v>7.1453287197230167E-2</v>
          </cell>
          <cell r="E452">
            <v>127.45911173607331</v>
          </cell>
        </row>
        <row r="453">
          <cell r="C453">
            <v>0.96071266895411844</v>
          </cell>
          <cell r="D453">
            <v>7.1626297577853007E-2</v>
          </cell>
          <cell r="E453">
            <v>127.18556019393769</v>
          </cell>
        </row>
        <row r="454">
          <cell r="C454">
            <v>0.96097016494651666</v>
          </cell>
          <cell r="D454">
            <v>7.1799307958475833E-2</v>
          </cell>
          <cell r="E454">
            <v>126.91309586170854</v>
          </cell>
        </row>
        <row r="455">
          <cell r="C455">
            <v>0.96122743145379996</v>
          </cell>
          <cell r="D455">
            <v>7.1972318339098659E-2</v>
          </cell>
          <cell r="E455">
            <v>126.64191121944263</v>
          </cell>
        </row>
        <row r="456">
          <cell r="C456">
            <v>0.96148414927445069</v>
          </cell>
          <cell r="D456">
            <v>7.2145328719721499E-2</v>
          </cell>
          <cell r="E456">
            <v>126.37195510672291</v>
          </cell>
        </row>
        <row r="457">
          <cell r="C457">
            <v>0.96173793100776817</v>
          </cell>
          <cell r="D457">
            <v>7.2318339100344325E-2</v>
          </cell>
          <cell r="E457">
            <v>126.10290567079839</v>
          </cell>
        </row>
        <row r="458">
          <cell r="C458">
            <v>0.96199152905855545</v>
          </cell>
          <cell r="D458">
            <v>7.2491349480967165E-2</v>
          </cell>
          <cell r="E458">
            <v>125.83511645345159</v>
          </cell>
        </row>
        <row r="459">
          <cell r="C459">
            <v>0.96224489337450347</v>
          </cell>
          <cell r="D459">
            <v>7.2664359861589992E-2</v>
          </cell>
          <cell r="E459">
            <v>125.56857192152309</v>
          </cell>
        </row>
        <row r="460">
          <cell r="C460">
            <v>0.96249436305418168</v>
          </cell>
          <cell r="D460">
            <v>7.2837370242212818E-2</v>
          </cell>
          <cell r="E460">
            <v>125.30278660932599</v>
          </cell>
        </row>
        <row r="461">
          <cell r="C461">
            <v>0.96274241427031049</v>
          </cell>
          <cell r="D461">
            <v>7.3010380622835658E-2</v>
          </cell>
          <cell r="E461">
            <v>125.03807671739706</v>
          </cell>
        </row>
        <row r="462">
          <cell r="C462">
            <v>0.96298963112389224</v>
          </cell>
          <cell r="D462">
            <v>7.3183391003458484E-2</v>
          </cell>
          <cell r="E462">
            <v>124.77451030057497</v>
          </cell>
        </row>
        <row r="463">
          <cell r="C463">
            <v>0.9632358596804671</v>
          </cell>
          <cell r="D463">
            <v>7.3356401384081324E-2</v>
          </cell>
          <cell r="E463">
            <v>124.51205936999577</v>
          </cell>
        </row>
        <row r="464">
          <cell r="C464">
            <v>0.96348106783100673</v>
          </cell>
          <cell r="D464">
            <v>7.3529411764704164E-2</v>
          </cell>
          <cell r="E464">
            <v>124.25071191085213</v>
          </cell>
        </row>
        <row r="465">
          <cell r="C465">
            <v>0.96372438060448673</v>
          </cell>
          <cell r="D465">
            <v>7.370242214532699E-2</v>
          </cell>
          <cell r="E465">
            <v>123.99034758065383</v>
          </cell>
        </row>
        <row r="466">
          <cell r="C466">
            <v>0.96396609737037808</v>
          </cell>
          <cell r="D466">
            <v>7.3875432525949816E-2</v>
          </cell>
          <cell r="E466">
            <v>123.73099789809095</v>
          </cell>
        </row>
        <row r="467">
          <cell r="C467">
            <v>0.96420537998860079</v>
          </cell>
          <cell r="D467">
            <v>7.4048442906572656E-2</v>
          </cell>
          <cell r="E467">
            <v>123.4725484220515</v>
          </cell>
        </row>
        <row r="468">
          <cell r="C468">
            <v>0.96444203816594232</v>
          </cell>
          <cell r="D468">
            <v>7.4221453287195482E-2</v>
          </cell>
          <cell r="E468">
            <v>123.21496854594766</v>
          </cell>
        </row>
        <row r="469">
          <cell r="C469">
            <v>0.96467744597994209</v>
          </cell>
          <cell r="D469">
            <v>7.4394463667818322E-2</v>
          </cell>
          <cell r="E469">
            <v>122.95842734363801</v>
          </cell>
        </row>
        <row r="470">
          <cell r="C470">
            <v>0.96491074026436585</v>
          </cell>
          <cell r="D470">
            <v>7.4567474048441149E-2</v>
          </cell>
          <cell r="E470">
            <v>122.70280782089982</v>
          </cell>
        </row>
        <row r="471">
          <cell r="C471">
            <v>0.96514362468648562</v>
          </cell>
          <cell r="D471">
            <v>7.4740484429063975E-2</v>
          </cell>
          <cell r="E471">
            <v>122.44831972241479</v>
          </cell>
        </row>
        <row r="472">
          <cell r="C472">
            <v>0.9653761832964054</v>
          </cell>
          <cell r="D472">
            <v>7.4913494809686815E-2</v>
          </cell>
          <cell r="E472">
            <v>122.19496584807321</v>
          </cell>
        </row>
        <row r="473">
          <cell r="C473">
            <v>0.96560572601861228</v>
          </cell>
          <cell r="D473">
            <v>7.5086505190309641E-2</v>
          </cell>
          <cell r="E473">
            <v>121.9423986389796</v>
          </cell>
        </row>
        <row r="474">
          <cell r="C474">
            <v>0.96583289597805788</v>
          </cell>
          <cell r="D474">
            <v>7.5259515570932481E-2</v>
          </cell>
          <cell r="E474">
            <v>121.69069370076954</v>
          </cell>
        </row>
        <row r="475">
          <cell r="C475">
            <v>0.96605886232112947</v>
          </cell>
          <cell r="D475">
            <v>7.5432525951555307E-2</v>
          </cell>
          <cell r="E475">
            <v>121.43999206982441</v>
          </cell>
        </row>
        <row r="476">
          <cell r="C476">
            <v>0.96628258197659544</v>
          </cell>
          <cell r="D476">
            <v>7.5605536332178133E-2</v>
          </cell>
          <cell r="E476">
            <v>121.19015603754275</v>
          </cell>
        </row>
        <row r="477">
          <cell r="C477">
            <v>0.9665030444544439</v>
          </cell>
          <cell r="D477">
            <v>7.5778546712800973E-2</v>
          </cell>
          <cell r="E477">
            <v>120.94105322990907</v>
          </cell>
        </row>
        <row r="478">
          <cell r="C478">
            <v>0.96672294266333703</v>
          </cell>
          <cell r="D478">
            <v>7.5951557093423799E-2</v>
          </cell>
          <cell r="E478">
            <v>120.69301483939211</v>
          </cell>
        </row>
        <row r="479">
          <cell r="C479">
            <v>0.96694163111736564</v>
          </cell>
          <cell r="D479">
            <v>7.6124567474046639E-2</v>
          </cell>
          <cell r="E479">
            <v>120.44595320440517</v>
          </cell>
        </row>
        <row r="480">
          <cell r="C480">
            <v>0.96715997864906322</v>
          </cell>
          <cell r="D480">
            <v>7.6297577854669466E-2</v>
          </cell>
          <cell r="E480">
            <v>120.1999696600526</v>
          </cell>
        </row>
        <row r="481">
          <cell r="C481">
            <v>0.96737513274900833</v>
          </cell>
          <cell r="D481">
            <v>7.6470588235292292E-2</v>
          </cell>
          <cell r="E481">
            <v>119.95470317725839</v>
          </cell>
        </row>
        <row r="482">
          <cell r="C482">
            <v>0.96758898171138696</v>
          </cell>
          <cell r="D482">
            <v>7.6643598615915132E-2</v>
          </cell>
          <cell r="E482">
            <v>119.71038252036597</v>
          </cell>
        </row>
        <row r="483">
          <cell r="C483">
            <v>0.96780029406052093</v>
          </cell>
          <cell r="D483">
            <v>7.6816608996537958E-2</v>
          </cell>
          <cell r="E483">
            <v>119.46684928329036</v>
          </cell>
        </row>
        <row r="484">
          <cell r="C484">
            <v>0.9680090806568169</v>
          </cell>
          <cell r="D484">
            <v>7.6989619377160798E-2</v>
          </cell>
          <cell r="E484">
            <v>119.22409949519708</v>
          </cell>
        </row>
        <row r="485">
          <cell r="C485">
            <v>0.96821481831198852</v>
          </cell>
          <cell r="D485">
            <v>7.7162629757783624E-2</v>
          </cell>
          <cell r="E485">
            <v>118.98206359264401</v>
          </cell>
        </row>
        <row r="486">
          <cell r="C486">
            <v>0.96842012580061776</v>
          </cell>
          <cell r="D486">
            <v>7.733564013840645E-2</v>
          </cell>
          <cell r="E486">
            <v>118.74105788069619</v>
          </cell>
        </row>
        <row r="487">
          <cell r="C487">
            <v>0.96862513486415935</v>
          </cell>
          <cell r="D487">
            <v>7.750865051902929E-2</v>
          </cell>
          <cell r="E487">
            <v>118.50109157793639</v>
          </cell>
        </row>
        <row r="488">
          <cell r="C488">
            <v>0.96882233340653956</v>
          </cell>
          <cell r="D488">
            <v>7.7681660899652116E-2</v>
          </cell>
          <cell r="E488">
            <v>118.26124076046698</v>
          </cell>
        </row>
        <row r="489">
          <cell r="C489">
            <v>0.96901926138313621</v>
          </cell>
          <cell r="D489">
            <v>7.7854671280274956E-2</v>
          </cell>
          <cell r="E489">
            <v>118.02242299286952</v>
          </cell>
        </row>
        <row r="490">
          <cell r="C490">
            <v>0.96921294870882124</v>
          </cell>
          <cell r="D490">
            <v>7.8027681660897782E-2</v>
          </cell>
          <cell r="E490">
            <v>117.78427046177664</v>
          </cell>
        </row>
        <row r="491">
          <cell r="C491">
            <v>0.96940238489358266</v>
          </cell>
          <cell r="D491">
            <v>7.8200692041520609E-2</v>
          </cell>
          <cell r="E491">
            <v>117.54665622309035</v>
          </cell>
        </row>
        <row r="492">
          <cell r="C492">
            <v>0.96959160481459383</v>
          </cell>
          <cell r="D492">
            <v>7.8373702422143449E-2</v>
          </cell>
          <cell r="E492">
            <v>117.31006488832304</v>
          </cell>
        </row>
        <row r="493">
          <cell r="C493">
            <v>0.96977996251375387</v>
          </cell>
          <cell r="D493">
            <v>7.8546712802766275E-2</v>
          </cell>
          <cell r="E493">
            <v>117.07441171642084</v>
          </cell>
        </row>
        <row r="494">
          <cell r="C494">
            <v>0.96996822483021183</v>
          </cell>
          <cell r="D494">
            <v>7.8719723183389115E-2</v>
          </cell>
          <cell r="E494">
            <v>116.83978289309124</v>
          </cell>
        </row>
        <row r="495">
          <cell r="C495">
            <v>0.97015203249116899</v>
          </cell>
          <cell r="D495">
            <v>7.8892733564011941E-2</v>
          </cell>
          <cell r="E495">
            <v>116.60564772438431</v>
          </cell>
        </row>
        <row r="496">
          <cell r="C496">
            <v>0.97033392022110387</v>
          </cell>
          <cell r="D496">
            <v>7.9065743944634767E-2</v>
          </cell>
          <cell r="E496">
            <v>116.37230695960331</v>
          </cell>
        </row>
        <row r="497">
          <cell r="C497">
            <v>0.9705108390788918</v>
          </cell>
          <cell r="D497">
            <v>7.9238754325257607E-2</v>
          </cell>
          <cell r="E497">
            <v>116.13939053360184</v>
          </cell>
        </row>
        <row r="498">
          <cell r="C498">
            <v>0.97068663742602657</v>
          </cell>
          <cell r="D498">
            <v>7.9411764705880433E-2</v>
          </cell>
          <cell r="E498">
            <v>115.90735519650784</v>
          </cell>
        </row>
        <row r="499">
          <cell r="C499">
            <v>0.97086042895888547</v>
          </cell>
          <cell r="D499">
            <v>7.9584775086503273E-2</v>
          </cell>
          <cell r="E499">
            <v>115.67608960077504</v>
          </cell>
        </row>
        <row r="500">
          <cell r="C500">
            <v>0.97103304898439879</v>
          </cell>
          <cell r="D500">
            <v>7.9757785467126099E-2</v>
          </cell>
          <cell r="E500">
            <v>115.44568804651064</v>
          </cell>
        </row>
        <row r="501">
          <cell r="C501">
            <v>0.97120462688306353</v>
          </cell>
          <cell r="D501">
            <v>7.9930795847748926E-2</v>
          </cell>
          <cell r="E501">
            <v>115.21616027175122</v>
          </cell>
        </row>
        <row r="502">
          <cell r="C502">
            <v>0.97137449025404943</v>
          </cell>
          <cell r="D502">
            <v>8.0103806228371766E-2</v>
          </cell>
          <cell r="E502">
            <v>114.98742101874176</v>
          </cell>
        </row>
        <row r="503">
          <cell r="C503">
            <v>0.97154413405594398</v>
          </cell>
          <cell r="D503">
            <v>8.0276816608994592E-2</v>
          </cell>
          <cell r="E503">
            <v>114.75964177509549</v>
          </cell>
        </row>
        <row r="504">
          <cell r="C504">
            <v>0.9717125964344695</v>
          </cell>
          <cell r="D504">
            <v>8.0449826989617432E-2</v>
          </cell>
          <cell r="E504">
            <v>114.53270297646965</v>
          </cell>
        </row>
        <row r="505">
          <cell r="C505">
            <v>0.97188023531085455</v>
          </cell>
          <cell r="D505">
            <v>8.0622837370240258E-2</v>
          </cell>
          <cell r="E505">
            <v>114.30664130879163</v>
          </cell>
        </row>
        <row r="506">
          <cell r="C506">
            <v>0.97204742466084182</v>
          </cell>
          <cell r="D506">
            <v>8.0795847750863084E-2</v>
          </cell>
          <cell r="E506">
            <v>114.08149502795342</v>
          </cell>
        </row>
        <row r="507">
          <cell r="C507">
            <v>0.972212535423431</v>
          </cell>
          <cell r="D507">
            <v>8.0968858131485924E-2</v>
          </cell>
          <cell r="E507">
            <v>113.8570674846499</v>
          </cell>
        </row>
        <row r="508">
          <cell r="C508">
            <v>0.97237679057485138</v>
          </cell>
          <cell r="D508">
            <v>8.114186851210875E-2</v>
          </cell>
          <cell r="E508">
            <v>113.63349700035847</v>
          </cell>
        </row>
        <row r="509">
          <cell r="C509">
            <v>0.97254091776234952</v>
          </cell>
          <cell r="D509">
            <v>8.131487889273159E-2</v>
          </cell>
          <cell r="E509">
            <v>113.41086295757987</v>
          </cell>
        </row>
        <row r="510">
          <cell r="C510">
            <v>0.97270093735516894</v>
          </cell>
          <cell r="D510">
            <v>8.1487889273354416E-2</v>
          </cell>
          <cell r="E510">
            <v>113.18869630054641</v>
          </cell>
        </row>
        <row r="511">
          <cell r="C511">
            <v>0.97286083748351493</v>
          </cell>
          <cell r="D511">
            <v>8.1660899653977242E-2</v>
          </cell>
          <cell r="E511">
            <v>112.96745715557869</v>
          </cell>
        </row>
        <row r="512">
          <cell r="C512">
            <v>0.97302072911241222</v>
          </cell>
          <cell r="D512">
            <v>8.1833910034600083E-2</v>
          </cell>
          <cell r="E512">
            <v>112.74715249782327</v>
          </cell>
        </row>
        <row r="513">
          <cell r="C513">
            <v>0.97317893926704213</v>
          </cell>
          <cell r="D513">
            <v>8.2006920415222909E-2</v>
          </cell>
          <cell r="E513">
            <v>112.52758296861303</v>
          </cell>
        </row>
        <row r="514">
          <cell r="C514">
            <v>0.97333571584799194</v>
          </cell>
          <cell r="D514">
            <v>8.2179930795845749E-2</v>
          </cell>
          <cell r="E514">
            <v>112.30877252914986</v>
          </cell>
        </row>
        <row r="515">
          <cell r="C515">
            <v>0.97349198293421124</v>
          </cell>
          <cell r="D515">
            <v>8.2352941176468575E-2</v>
          </cell>
          <cell r="E515">
            <v>112.09082279651081</v>
          </cell>
        </row>
        <row r="516">
          <cell r="C516">
            <v>0.97364598775050237</v>
          </cell>
          <cell r="D516">
            <v>8.2525951557091401E-2</v>
          </cell>
          <cell r="E516">
            <v>111.87352696068947</v>
          </cell>
        </row>
        <row r="517">
          <cell r="C517">
            <v>0.97379958978736358</v>
          </cell>
          <cell r="D517">
            <v>8.2698961937714241E-2</v>
          </cell>
          <cell r="E517">
            <v>111.65709412926623</v>
          </cell>
        </row>
        <row r="518">
          <cell r="C518">
            <v>0.97395264124882575</v>
          </cell>
          <cell r="D518">
            <v>8.2871972318337067E-2</v>
          </cell>
          <cell r="E518">
            <v>111.44150198610895</v>
          </cell>
        </row>
        <row r="519">
          <cell r="C519">
            <v>0.97410540703437332</v>
          </cell>
          <cell r="D519">
            <v>8.3044982698959907E-2</v>
          </cell>
          <cell r="E519">
            <v>111.22677552406923</v>
          </cell>
        </row>
        <row r="520">
          <cell r="C520">
            <v>0.97425561448586306</v>
          </cell>
          <cell r="D520">
            <v>8.3217993079582733E-2</v>
          </cell>
          <cell r="E520">
            <v>111.01265038330345</v>
          </cell>
        </row>
        <row r="521">
          <cell r="C521">
            <v>0.97440502251698369</v>
          </cell>
          <cell r="D521">
            <v>8.3391003460205559E-2</v>
          </cell>
          <cell r="E521">
            <v>110.79932282673218</v>
          </cell>
        </row>
        <row r="522">
          <cell r="C522">
            <v>0.97455252572721274</v>
          </cell>
          <cell r="D522">
            <v>8.3564013840828399E-2</v>
          </cell>
          <cell r="E522">
            <v>110.58666246586941</v>
          </cell>
        </row>
        <row r="523">
          <cell r="C523">
            <v>0.97469862700059839</v>
          </cell>
          <cell r="D523">
            <v>8.3737024221451226E-2</v>
          </cell>
          <cell r="E523">
            <v>110.37472211171659</v>
          </cell>
        </row>
        <row r="524">
          <cell r="C524">
            <v>0.97484471977453524</v>
          </cell>
          <cell r="D524">
            <v>8.3910034602074052E-2</v>
          </cell>
          <cell r="E524">
            <v>110.16365477791386</v>
          </cell>
        </row>
        <row r="525">
          <cell r="C525">
            <v>0.97499048248654774</v>
          </cell>
          <cell r="D525">
            <v>8.4775086505188238E-2</v>
          </cell>
          <cell r="E525">
            <v>109.05583988253774</v>
          </cell>
        </row>
        <row r="526">
          <cell r="C526">
            <v>0.97513250685770803</v>
          </cell>
          <cell r="D526">
            <v>8.564013840830241E-2</v>
          </cell>
          <cell r="E526">
            <v>107.96999116423115</v>
          </cell>
        </row>
        <row r="527">
          <cell r="C527">
            <v>0.97527450620271394</v>
          </cell>
          <cell r="D527">
            <v>8.6505190311416583E-2</v>
          </cell>
          <cell r="E527">
            <v>106.90585667701947</v>
          </cell>
        </row>
        <row r="528">
          <cell r="C528">
            <v>0.97541565796380802</v>
          </cell>
          <cell r="D528">
            <v>8.7370242214530755E-2</v>
          </cell>
          <cell r="E528">
            <v>105.86270217083901</v>
          </cell>
        </row>
        <row r="529">
          <cell r="C529">
            <v>0.97555591775498052</v>
          </cell>
          <cell r="D529">
            <v>8.8235294117644927E-2</v>
          </cell>
          <cell r="E529">
            <v>104.83990581740022</v>
          </cell>
        </row>
        <row r="530">
          <cell r="C530">
            <v>0.97569617376862017</v>
          </cell>
          <cell r="D530">
            <v>8.91003460207591E-2</v>
          </cell>
          <cell r="E530">
            <v>103.83696918531103</v>
          </cell>
        </row>
        <row r="531">
          <cell r="C531">
            <v>0.97583494379531266</v>
          </cell>
          <cell r="D531">
            <v>8.9965397923873286E-2</v>
          </cell>
          <cell r="E531">
            <v>102.85316317287861</v>
          </cell>
        </row>
        <row r="532">
          <cell r="C532">
            <v>0.97597147280069851</v>
          </cell>
          <cell r="D532">
            <v>9.0830449826987458E-2</v>
          </cell>
          <cell r="E532">
            <v>101.8878623681364</v>
          </cell>
        </row>
        <row r="533">
          <cell r="C533">
            <v>0.9761074677573911</v>
          </cell>
          <cell r="D533">
            <v>9.1695501730101631E-2</v>
          </cell>
          <cell r="E533">
            <v>100.94071955935851</v>
          </cell>
        </row>
        <row r="534">
          <cell r="C534">
            <v>0.9762427718977813</v>
          </cell>
          <cell r="D534">
            <v>9.2560553633215803E-2</v>
          </cell>
          <cell r="E534">
            <v>100.01120958379359</v>
          </cell>
        </row>
        <row r="535">
          <cell r="C535">
            <v>0.9763775915695958</v>
          </cell>
          <cell r="D535">
            <v>9.3425605536329975E-2</v>
          </cell>
          <cell r="E535">
            <v>99.09886358408167</v>
          </cell>
        </row>
        <row r="536">
          <cell r="C536">
            <v>0.97651171900853306</v>
          </cell>
          <cell r="D536">
            <v>9.4290657439444148E-2</v>
          </cell>
          <cell r="E536">
            <v>98.203188263339513</v>
          </cell>
        </row>
        <row r="537">
          <cell r="C537">
            <v>0.9766419348123031</v>
          </cell>
          <cell r="D537">
            <v>9.5155709342558334E-2</v>
          </cell>
          <cell r="E537">
            <v>97.323408149821859</v>
          </cell>
        </row>
        <row r="538">
          <cell r="C538">
            <v>0.97677182385948991</v>
          </cell>
          <cell r="D538">
            <v>9.6020761245672506E-2</v>
          </cell>
          <cell r="E538">
            <v>96.459447661948317</v>
          </cell>
        </row>
        <row r="539">
          <cell r="C539">
            <v>0.97690145839540732</v>
          </cell>
          <cell r="D539">
            <v>9.6885813148786679E-2</v>
          </cell>
          <cell r="E539">
            <v>95.610890130509361</v>
          </cell>
        </row>
        <row r="540">
          <cell r="C540">
            <v>0.97703106082229629</v>
          </cell>
          <cell r="D540">
            <v>9.7750865051900851E-2</v>
          </cell>
          <cell r="E540">
            <v>94.777348201689918</v>
          </cell>
        </row>
        <row r="541">
          <cell r="C541">
            <v>0.97716010322995439</v>
          </cell>
          <cell r="D541">
            <v>9.8615916955015023E-2</v>
          </cell>
          <cell r="E541">
            <v>93.958375967092252</v>
          </cell>
        </row>
        <row r="542">
          <cell r="C542">
            <v>0.97728731589518458</v>
          </cell>
          <cell r="D542">
            <v>9.9480968858129196E-2</v>
          </cell>
          <cell r="E542">
            <v>93.153472319741354</v>
          </cell>
        </row>
        <row r="543">
          <cell r="C543">
            <v>0.97741327630830666</v>
          </cell>
          <cell r="D543">
            <v>0.10034602076124338</v>
          </cell>
          <cell r="E543">
            <v>92.362327987792398</v>
          </cell>
        </row>
        <row r="544">
          <cell r="C544">
            <v>0.97753911300723118</v>
          </cell>
          <cell r="D544">
            <v>0.10121107266435755</v>
          </cell>
          <cell r="E544">
            <v>91.584695899913868</v>
          </cell>
        </row>
        <row r="545">
          <cell r="C545">
            <v>0.97766364881831325</v>
          </cell>
          <cell r="D545">
            <v>0.10207612456747173</v>
          </cell>
          <cell r="E545">
            <v>90.820123170860654</v>
          </cell>
        </row>
        <row r="546">
          <cell r="C546">
            <v>0.9777879660046872</v>
          </cell>
          <cell r="D546">
            <v>0.1029411764705859</v>
          </cell>
          <cell r="E546">
            <v>90.068380265150097</v>
          </cell>
        </row>
        <row r="547">
          <cell r="C547">
            <v>0.97791217080946169</v>
          </cell>
          <cell r="D547">
            <v>0.10380622837370007</v>
          </cell>
          <cell r="E547">
            <v>89.329156142167562</v>
          </cell>
        </row>
        <row r="548">
          <cell r="C548">
            <v>0.97803535804135056</v>
          </cell>
          <cell r="D548">
            <v>0.10467128027681424</v>
          </cell>
          <cell r="E548">
            <v>88.602058415892955</v>
          </cell>
        </row>
        <row r="549">
          <cell r="C549">
            <v>0.97815809905218265</v>
          </cell>
          <cell r="D549">
            <v>0.10553633217992843</v>
          </cell>
          <cell r="E549">
            <v>87.886840231816706</v>
          </cell>
        </row>
        <row r="550">
          <cell r="C550">
            <v>0.97828058130202122</v>
          </cell>
          <cell r="D550">
            <v>0.1064013840830426</v>
          </cell>
          <cell r="E550">
            <v>87.18322855123013</v>
          </cell>
        </row>
        <row r="551">
          <cell r="C551">
            <v>0.97840193831929034</v>
          </cell>
          <cell r="D551">
            <v>0.10726643598615677</v>
          </cell>
          <cell r="E551">
            <v>86.490865975422935</v>
          </cell>
        </row>
        <row r="552">
          <cell r="C552">
            <v>0.97852308237815055</v>
          </cell>
          <cell r="D552">
            <v>0.10813148788927095</v>
          </cell>
          <cell r="E552">
            <v>85.809562525880423</v>
          </cell>
        </row>
        <row r="553">
          <cell r="C553">
            <v>0.97864284763755549</v>
          </cell>
          <cell r="D553">
            <v>0.10899653979238512</v>
          </cell>
          <cell r="E553">
            <v>85.138953465444644</v>
          </cell>
        </row>
        <row r="554">
          <cell r="C554">
            <v>0.97876148955315745</v>
          </cell>
          <cell r="D554">
            <v>0.10986159169549929</v>
          </cell>
          <cell r="E554">
            <v>84.478808219625208</v>
          </cell>
        </row>
        <row r="555">
          <cell r="C555">
            <v>0.97887986562489182</v>
          </cell>
          <cell r="D555">
            <v>0.11072664359861348</v>
          </cell>
          <cell r="E555">
            <v>83.828954977032055</v>
          </cell>
        </row>
        <row r="556">
          <cell r="C556">
            <v>0.97899796546454354</v>
          </cell>
          <cell r="D556">
            <v>0.11159169550172765</v>
          </cell>
          <cell r="E556">
            <v>83.189153506027083</v>
          </cell>
        </row>
        <row r="557">
          <cell r="C557">
            <v>0.97911392485969828</v>
          </cell>
          <cell r="D557">
            <v>0.11245674740484182</v>
          </cell>
          <cell r="E557">
            <v>82.559014652015122</v>
          </cell>
        </row>
        <row r="558">
          <cell r="C558">
            <v>0.97922939034244538</v>
          </cell>
          <cell r="D558">
            <v>0.11332179930795599</v>
          </cell>
          <cell r="E558">
            <v>81.938454909677574</v>
          </cell>
        </row>
        <row r="559">
          <cell r="C559">
            <v>0.97934460886898866</v>
          </cell>
          <cell r="D559">
            <v>0.11418685121107017</v>
          </cell>
          <cell r="E559">
            <v>81.327277079804702</v>
          </cell>
        </row>
        <row r="560">
          <cell r="C560">
            <v>0.97945974759515242</v>
          </cell>
          <cell r="D560">
            <v>0.11505190311418434</v>
          </cell>
          <cell r="E560">
            <v>80.725283316988552</v>
          </cell>
        </row>
        <row r="561">
          <cell r="C561">
            <v>0.97957475174671182</v>
          </cell>
          <cell r="D561">
            <v>0.11591695501729853</v>
          </cell>
          <cell r="E561">
            <v>80.132263527085499</v>
          </cell>
        </row>
        <row r="562">
          <cell r="C562">
            <v>0.979689533968222</v>
          </cell>
          <cell r="D562">
            <v>0.1167820069204127</v>
          </cell>
          <cell r="E562">
            <v>79.548011195460887</v>
          </cell>
        </row>
        <row r="563">
          <cell r="C563">
            <v>0.97980392521509208</v>
          </cell>
          <cell r="D563">
            <v>0.11764705882352687</v>
          </cell>
          <cell r="E563">
            <v>78.972319297284542</v>
          </cell>
        </row>
        <row r="564">
          <cell r="C564">
            <v>0.97991823288404989</v>
          </cell>
          <cell r="D564">
            <v>0.11851211072664104</v>
          </cell>
          <cell r="E564">
            <v>78.405024973175969</v>
          </cell>
        </row>
        <row r="565">
          <cell r="C565">
            <v>0.98003204333525895</v>
          </cell>
          <cell r="D565">
            <v>0.11937716262975522</v>
          </cell>
          <cell r="E565">
            <v>77.845912810934479</v>
          </cell>
        </row>
        <row r="566">
          <cell r="C566">
            <v>0.98014492168026079</v>
          </cell>
          <cell r="D566">
            <v>0.12024221453286939</v>
          </cell>
          <cell r="E566">
            <v>77.294771921593551</v>
          </cell>
        </row>
        <row r="567">
          <cell r="C567">
            <v>0.98025774902857044</v>
          </cell>
          <cell r="D567">
            <v>0.12110726643598357</v>
          </cell>
          <cell r="E567">
            <v>76.751500480627413</v>
          </cell>
        </row>
        <row r="568">
          <cell r="C568">
            <v>0.98037022364975912</v>
          </cell>
          <cell r="D568">
            <v>0.12197231833909775</v>
          </cell>
          <cell r="E568">
            <v>76.215907595847838</v>
          </cell>
        </row>
        <row r="569">
          <cell r="C569">
            <v>0.98048178552459608</v>
          </cell>
          <cell r="D569">
            <v>0.12283737024221192</v>
          </cell>
          <cell r="E569">
            <v>75.687787813839918</v>
          </cell>
        </row>
        <row r="570">
          <cell r="C570">
            <v>0.98059317977141713</v>
          </cell>
          <cell r="D570">
            <v>0.12370242214532609</v>
          </cell>
          <cell r="E570">
            <v>75.167041473020092</v>
          </cell>
        </row>
        <row r="571">
          <cell r="C571">
            <v>0.98070429023108985</v>
          </cell>
          <cell r="D571">
            <v>0.12456747404844026</v>
          </cell>
          <cell r="E571">
            <v>74.653506117725215</v>
          </cell>
        </row>
        <row r="572">
          <cell r="C572">
            <v>0.98081445016908331</v>
          </cell>
          <cell r="D572">
            <v>0.12543252595155444</v>
          </cell>
          <cell r="E572">
            <v>74.146982151781586</v>
          </cell>
        </row>
        <row r="573">
          <cell r="C573">
            <v>0.98092447647685566</v>
          </cell>
          <cell r="D573">
            <v>0.12629757785466861</v>
          </cell>
          <cell r="E573">
            <v>73.647386837403559</v>
          </cell>
        </row>
        <row r="574">
          <cell r="C574">
            <v>0.98103417933338588</v>
          </cell>
          <cell r="D574">
            <v>0.12716262975778278</v>
          </cell>
          <cell r="E574">
            <v>73.154564618808521</v>
          </cell>
        </row>
        <row r="575">
          <cell r="C575">
            <v>0.98114359604180978</v>
          </cell>
          <cell r="D575">
            <v>0.12802768166089695</v>
          </cell>
          <cell r="E575">
            <v>72.668380966370421</v>
          </cell>
        </row>
        <row r="576">
          <cell r="C576">
            <v>0.98125267041132802</v>
          </cell>
          <cell r="D576">
            <v>0.12889273356401115</v>
          </cell>
          <cell r="E576">
            <v>72.188698083844301</v>
          </cell>
        </row>
        <row r="577">
          <cell r="C577">
            <v>0.98136156062612434</v>
          </cell>
          <cell r="D577">
            <v>0.12975778546712533</v>
          </cell>
          <cell r="E577">
            <v>71.715397515528267</v>
          </cell>
        </row>
        <row r="578">
          <cell r="C578">
            <v>0.98146936810559504</v>
          </cell>
          <cell r="D578">
            <v>0.1306228373702395</v>
          </cell>
          <cell r="E578">
            <v>71.248287229375208</v>
          </cell>
        </row>
        <row r="579">
          <cell r="C579">
            <v>0.98157648240780526</v>
          </cell>
          <cell r="D579">
            <v>0.13148788927335367</v>
          </cell>
          <cell r="E579">
            <v>70.787273142094676</v>
          </cell>
        </row>
        <row r="580">
          <cell r="C580">
            <v>0.98168342955419097</v>
          </cell>
          <cell r="D580">
            <v>0.13235294117646784</v>
          </cell>
          <cell r="E580">
            <v>70.332273406947621</v>
          </cell>
        </row>
        <row r="581">
          <cell r="C581">
            <v>0.98179023032118262</v>
          </cell>
          <cell r="D581">
            <v>0.13321799307958201</v>
          </cell>
          <cell r="E581">
            <v>69.883172340082567</v>
          </cell>
        </row>
        <row r="582">
          <cell r="C582">
            <v>0.98189690501301863</v>
          </cell>
          <cell r="D582">
            <v>0.13408304498269619</v>
          </cell>
          <cell r="E582">
            <v>69.439857209644316</v>
          </cell>
        </row>
        <row r="583">
          <cell r="C583">
            <v>0.98200346024038121</v>
          </cell>
          <cell r="D583">
            <v>0.13494809688581036</v>
          </cell>
          <cell r="E583">
            <v>69.002217212135974</v>
          </cell>
        </row>
        <row r="584">
          <cell r="C584">
            <v>0.98210817580929222</v>
          </cell>
          <cell r="D584">
            <v>0.13581314878892453</v>
          </cell>
          <cell r="E584">
            <v>68.570023802930478</v>
          </cell>
        </row>
        <row r="585">
          <cell r="C585">
            <v>0.98221279221796853</v>
          </cell>
          <cell r="D585">
            <v>0.1366782006920387</v>
          </cell>
          <cell r="E585">
            <v>68.143294316901503</v>
          </cell>
        </row>
        <row r="586">
          <cell r="C586">
            <v>0.98231696146120506</v>
          </cell>
          <cell r="D586">
            <v>0.13754325259515288</v>
          </cell>
          <cell r="E586">
            <v>67.721901669336319</v>
          </cell>
        </row>
        <row r="587">
          <cell r="C587">
            <v>0.982420454053887</v>
          </cell>
          <cell r="D587">
            <v>0.13840830449826705</v>
          </cell>
          <cell r="E587">
            <v>67.30573007246403</v>
          </cell>
        </row>
        <row r="588">
          <cell r="C588">
            <v>0.98252365294339716</v>
          </cell>
          <cell r="D588">
            <v>0.13927335640138122</v>
          </cell>
          <cell r="E588">
            <v>66.894708312436777</v>
          </cell>
        </row>
        <row r="589">
          <cell r="C589">
            <v>0.98262632297832175</v>
          </cell>
          <cell r="D589">
            <v>0.14013840830449542</v>
          </cell>
          <cell r="E589">
            <v>66.488725110549041</v>
          </cell>
        </row>
        <row r="590">
          <cell r="C590">
            <v>0.98272760476995913</v>
          </cell>
          <cell r="D590">
            <v>0.14100346020760959</v>
          </cell>
          <cell r="E590">
            <v>66.087629939412679</v>
          </cell>
        </row>
        <row r="591">
          <cell r="C591">
            <v>0.98282795539977252</v>
          </cell>
          <cell r="D591">
            <v>0.14186851211072377</v>
          </cell>
          <cell r="E591">
            <v>65.691363934757618</v>
          </cell>
        </row>
        <row r="592">
          <cell r="C592">
            <v>0.98292808457172809</v>
          </cell>
          <cell r="D592">
            <v>0.14273356401383794</v>
          </cell>
          <cell r="E592">
            <v>65.299886442060597</v>
          </cell>
        </row>
        <row r="593">
          <cell r="C593">
            <v>0.98302754606476939</v>
          </cell>
          <cell r="D593">
            <v>0.14359861591695211</v>
          </cell>
          <cell r="E593">
            <v>64.913081456260059</v>
          </cell>
        </row>
        <row r="594">
          <cell r="C594">
            <v>0.98312686873348198</v>
          </cell>
          <cell r="D594">
            <v>0.14446366782006628</v>
          </cell>
          <cell r="E594">
            <v>64.530899753288693</v>
          </cell>
        </row>
        <row r="595">
          <cell r="C595">
            <v>0.98322563893802928</v>
          </cell>
          <cell r="D595">
            <v>0.14532871972318046</v>
          </cell>
          <cell r="E595">
            <v>64.153231785468051</v>
          </cell>
        </row>
        <row r="596">
          <cell r="C596">
            <v>0.98332425709688309</v>
          </cell>
          <cell r="D596">
            <v>0.14619377162629463</v>
          </cell>
          <cell r="E596">
            <v>63.780023399120623</v>
          </cell>
        </row>
        <row r="597">
          <cell r="C597">
            <v>0.98342244981111049</v>
          </cell>
          <cell r="D597">
            <v>0.1470588235294088</v>
          </cell>
          <cell r="E597">
            <v>63.411178266959183</v>
          </cell>
        </row>
        <row r="598">
          <cell r="C598">
            <v>0.98352057122440717</v>
          </cell>
          <cell r="D598">
            <v>0.14792387543252297</v>
          </cell>
          <cell r="E598">
            <v>63.046642542346433</v>
          </cell>
        </row>
        <row r="599">
          <cell r="C599">
            <v>0.98361866100086692</v>
          </cell>
          <cell r="D599">
            <v>0.14878892733563712</v>
          </cell>
          <cell r="E599">
            <v>62.68634358900308</v>
          </cell>
        </row>
        <row r="600">
          <cell r="C600">
            <v>0.98371656851137146</v>
          </cell>
          <cell r="D600">
            <v>0.14965397923875129</v>
          </cell>
          <cell r="E600">
            <v>62.330198392752671</v>
          </cell>
        </row>
        <row r="601">
          <cell r="C601">
            <v>0.98381356658086527</v>
          </cell>
          <cell r="D601">
            <v>0.15051903114186543</v>
          </cell>
          <cell r="E601">
            <v>61.978089526665485</v>
          </cell>
        </row>
        <row r="602">
          <cell r="C602">
            <v>0.98390927131758232</v>
          </cell>
          <cell r="D602">
            <v>0.15138408304497961</v>
          </cell>
          <cell r="E602">
            <v>61.629923750369962</v>
          </cell>
        </row>
        <row r="603">
          <cell r="C603">
            <v>0.9840048948373451</v>
          </cell>
          <cell r="D603">
            <v>0.15224913494809375</v>
          </cell>
          <cell r="E603">
            <v>61.285709345003077</v>
          </cell>
        </row>
        <row r="604">
          <cell r="C604">
            <v>0.98409928263170554</v>
          </cell>
          <cell r="D604">
            <v>0.15311418685120792</v>
          </cell>
          <cell r="E604">
            <v>60.94530783942195</v>
          </cell>
        </row>
        <row r="605">
          <cell r="C605">
            <v>0.98419332147647787</v>
          </cell>
          <cell r="D605">
            <v>0.15397923875432207</v>
          </cell>
          <cell r="E605">
            <v>60.608709580803762</v>
          </cell>
        </row>
        <row r="606">
          <cell r="C606">
            <v>0.9842870548132886</v>
          </cell>
          <cell r="D606">
            <v>0.15484429065743624</v>
          </cell>
          <cell r="E606">
            <v>60.275853487861276</v>
          </cell>
        </row>
        <row r="607">
          <cell r="C607">
            <v>0.98438007514079195</v>
          </cell>
          <cell r="D607">
            <v>0.15570934256055038</v>
          </cell>
          <cell r="E607">
            <v>59.946652375201552</v>
          </cell>
        </row>
        <row r="608">
          <cell r="C608">
            <v>0.98447199384530593</v>
          </cell>
          <cell r="D608">
            <v>0.15657439446366456</v>
          </cell>
          <cell r="E608">
            <v>59.62102212804438</v>
          </cell>
        </row>
        <row r="609">
          <cell r="C609">
            <v>0.98456320851215262</v>
          </cell>
          <cell r="D609">
            <v>0.1574394463667787</v>
          </cell>
          <cell r="E609">
            <v>59.29892783200264</v>
          </cell>
        </row>
        <row r="610">
          <cell r="C610">
            <v>0.98465384379991316</v>
          </cell>
          <cell r="D610">
            <v>0.15830449826989287</v>
          </cell>
          <cell r="E610">
            <v>58.980318987657107</v>
          </cell>
        </row>
        <row r="611">
          <cell r="C611">
            <v>0.98474433790238702</v>
          </cell>
          <cell r="D611">
            <v>0.15916955017300702</v>
          </cell>
          <cell r="E611">
            <v>58.66516487195095</v>
          </cell>
        </row>
        <row r="612">
          <cell r="C612">
            <v>0.98483411474582916</v>
          </cell>
          <cell r="D612">
            <v>0.16003460207612119</v>
          </cell>
          <cell r="E612">
            <v>58.353375328745173</v>
          </cell>
        </row>
        <row r="613">
          <cell r="C613">
            <v>0.9849232234381653</v>
          </cell>
          <cell r="D613">
            <v>0.16089965397923534</v>
          </cell>
          <cell r="E613">
            <v>58.044898984839662</v>
          </cell>
        </row>
        <row r="614">
          <cell r="C614">
            <v>0.98501207384169931</v>
          </cell>
          <cell r="D614">
            <v>0.16176470588234951</v>
          </cell>
          <cell r="E614">
            <v>57.739706712724903</v>
          </cell>
        </row>
        <row r="615">
          <cell r="C615">
            <v>0.98510037508640924</v>
          </cell>
          <cell r="D615">
            <v>0.16262975778546365</v>
          </cell>
          <cell r="E615">
            <v>57.437729147394677</v>
          </cell>
        </row>
        <row r="616">
          <cell r="C616">
            <v>0.98518851011967801</v>
          </cell>
          <cell r="D616">
            <v>0.16349480968857782</v>
          </cell>
          <cell r="E616">
            <v>57.138937471929481</v>
          </cell>
        </row>
        <row r="617">
          <cell r="C617">
            <v>0.98527597369649955</v>
          </cell>
          <cell r="D617">
            <v>0.16435986159169197</v>
          </cell>
          <cell r="E617">
            <v>56.843252233845782</v>
          </cell>
        </row>
        <row r="618">
          <cell r="C618">
            <v>0.9853630434655315</v>
          </cell>
          <cell r="D618">
            <v>0.16522491349480614</v>
          </cell>
          <cell r="E618">
            <v>56.550640575374537</v>
          </cell>
        </row>
        <row r="619">
          <cell r="C619">
            <v>0.98544830568514052</v>
          </cell>
          <cell r="D619">
            <v>0.16608996539792029</v>
          </cell>
          <cell r="E619">
            <v>56.260973758842603</v>
          </cell>
        </row>
        <row r="620">
          <cell r="C620">
            <v>0.98553305841001915</v>
          </cell>
          <cell r="D620">
            <v>0.16695501730103446</v>
          </cell>
          <cell r="E620">
            <v>55.974279733745568</v>
          </cell>
        </row>
        <row r="621">
          <cell r="C621">
            <v>0.98561766286673724</v>
          </cell>
          <cell r="D621">
            <v>0.1678200692041486</v>
          </cell>
          <cell r="E621">
            <v>55.690532939532012</v>
          </cell>
        </row>
        <row r="622">
          <cell r="C622">
            <v>0.98570226165715624</v>
          </cell>
          <cell r="D622">
            <v>0.16868512110726278</v>
          </cell>
          <cell r="E622">
            <v>55.409696050326794</v>
          </cell>
        </row>
        <row r="623">
          <cell r="C623">
            <v>0.98578606811007985</v>
          </cell>
          <cell r="D623">
            <v>0.16955017301037692</v>
          </cell>
          <cell r="E623">
            <v>55.131680530908319</v>
          </cell>
        </row>
        <row r="624">
          <cell r="C624">
            <v>0.98586968238102468</v>
          </cell>
          <cell r="D624">
            <v>0.17041522491349109</v>
          </cell>
          <cell r="E624">
            <v>54.856476810543548</v>
          </cell>
        </row>
        <row r="625">
          <cell r="C625">
            <v>0.98595223941498988</v>
          </cell>
          <cell r="D625">
            <v>0.17128027681660524</v>
          </cell>
          <cell r="E625">
            <v>54.583994395299051</v>
          </cell>
        </row>
        <row r="626">
          <cell r="C626">
            <v>0.98603478511635678</v>
          </cell>
          <cell r="D626">
            <v>0.17214532871971941</v>
          </cell>
          <cell r="E626">
            <v>54.314249872551471</v>
          </cell>
        </row>
        <row r="627">
          <cell r="C627">
            <v>0.98611723024091402</v>
          </cell>
          <cell r="D627">
            <v>0.17301038062283355</v>
          </cell>
          <cell r="E627">
            <v>54.047197282609012</v>
          </cell>
        </row>
        <row r="628">
          <cell r="C628">
            <v>0.98619951954224527</v>
          </cell>
          <cell r="D628">
            <v>0.17387543252594773</v>
          </cell>
          <cell r="E628">
            <v>53.782793434484212</v>
          </cell>
        </row>
        <row r="629">
          <cell r="C629">
            <v>0.98628145328330585</v>
          </cell>
          <cell r="D629">
            <v>0.17474048442906187</v>
          </cell>
          <cell r="E629">
            <v>53.520988151610503</v>
          </cell>
        </row>
        <row r="630">
          <cell r="C630">
            <v>0.98636336813670278</v>
          </cell>
          <cell r="D630">
            <v>0.17560553633217604</v>
          </cell>
          <cell r="E630">
            <v>53.26176121123143</v>
          </cell>
        </row>
        <row r="631">
          <cell r="C631">
            <v>0.9864450761701814</v>
          </cell>
          <cell r="D631">
            <v>0.17647058823529019</v>
          </cell>
          <cell r="E631">
            <v>53.005064598303406</v>
          </cell>
        </row>
        <row r="632">
          <cell r="C632">
            <v>0.98652654338594692</v>
          </cell>
          <cell r="D632">
            <v>0.17733564013840436</v>
          </cell>
          <cell r="E632">
            <v>52.750859465737832</v>
          </cell>
        </row>
        <row r="633">
          <cell r="C633">
            <v>0.98660732403513418</v>
          </cell>
          <cell r="D633">
            <v>0.1782006920415185</v>
          </cell>
          <cell r="E633">
            <v>52.499085810770381</v>
          </cell>
        </row>
        <row r="634">
          <cell r="C634">
            <v>0.98668774676309312</v>
          </cell>
          <cell r="D634">
            <v>0.17906574394463268</v>
          </cell>
          <cell r="E634">
            <v>52.249725797901917</v>
          </cell>
        </row>
        <row r="635">
          <cell r="C635">
            <v>0.98676795889360092</v>
          </cell>
          <cell r="D635">
            <v>0.17993079584774682</v>
          </cell>
          <cell r="E635">
            <v>52.002752378961937</v>
          </cell>
        </row>
        <row r="636">
          <cell r="C636">
            <v>0.98684807280825715</v>
          </cell>
          <cell r="D636">
            <v>0.18079584775086099</v>
          </cell>
          <cell r="E636">
            <v>51.75813719080341</v>
          </cell>
        </row>
        <row r="637">
          <cell r="C637">
            <v>0.98692796904258839</v>
          </cell>
          <cell r="D637">
            <v>0.18166089965397514</v>
          </cell>
          <cell r="E637">
            <v>51.515840308587521</v>
          </cell>
        </row>
        <row r="638">
          <cell r="C638">
            <v>0.98700724292839837</v>
          </cell>
          <cell r="D638">
            <v>0.18252595155708931</v>
          </cell>
          <cell r="E638">
            <v>51.275807747785194</v>
          </cell>
        </row>
        <row r="639">
          <cell r="C639">
            <v>0.98708642568123062</v>
          </cell>
          <cell r="D639">
            <v>0.18339100346020346</v>
          </cell>
          <cell r="E639">
            <v>51.03803493300552</v>
          </cell>
        </row>
        <row r="640">
          <cell r="C640">
            <v>0.98716535533936833</v>
          </cell>
          <cell r="D640">
            <v>0.18425605536331763</v>
          </cell>
          <cell r="E640">
            <v>50.802481701805355</v>
          </cell>
        </row>
        <row r="641">
          <cell r="C641">
            <v>0.98724339916607518</v>
          </cell>
          <cell r="D641">
            <v>0.18512110726643177</v>
          </cell>
          <cell r="E641">
            <v>50.569084528163479</v>
          </cell>
        </row>
        <row r="642">
          <cell r="C642">
            <v>0.98732144157620716</v>
          </cell>
          <cell r="D642">
            <v>0.18598615916954592</v>
          </cell>
          <cell r="E642">
            <v>50.337858418797573</v>
          </cell>
        </row>
        <row r="643">
          <cell r="C643">
            <v>0.98739886683192546</v>
          </cell>
          <cell r="D643">
            <v>0.18685121107266009</v>
          </cell>
          <cell r="E643">
            <v>50.108741972433421</v>
          </cell>
        </row>
        <row r="644">
          <cell r="C644">
            <v>0.98747612776496885</v>
          </cell>
          <cell r="D644">
            <v>0.18771626297577423</v>
          </cell>
          <cell r="E644">
            <v>49.881728897730525</v>
          </cell>
        </row>
        <row r="645">
          <cell r="C645">
            <v>0.98755314788029913</v>
          </cell>
          <cell r="D645">
            <v>0.18858131487888841</v>
          </cell>
          <cell r="E645">
            <v>49.656786402834292</v>
          </cell>
        </row>
        <row r="646">
          <cell r="C646">
            <v>0.98762991301216851</v>
          </cell>
          <cell r="D646">
            <v>0.18944636678200255</v>
          </cell>
          <cell r="E646">
            <v>49.433885414598961</v>
          </cell>
        </row>
        <row r="647">
          <cell r="C647">
            <v>0.98770666917239769</v>
          </cell>
          <cell r="D647">
            <v>0.19031141868511672</v>
          </cell>
          <cell r="E647">
            <v>49.213010351967199</v>
          </cell>
        </row>
        <row r="648">
          <cell r="C648">
            <v>0.98778332806115843</v>
          </cell>
          <cell r="D648">
            <v>0.19117647058823087</v>
          </cell>
          <cell r="E648">
            <v>48.994129334008178</v>
          </cell>
        </row>
        <row r="649">
          <cell r="C649">
            <v>0.98785987929023555</v>
          </cell>
          <cell r="D649">
            <v>0.19204152249134504</v>
          </cell>
          <cell r="E649">
            <v>48.777214901236967</v>
          </cell>
        </row>
        <row r="650">
          <cell r="C650">
            <v>0.98793584689050218</v>
          </cell>
          <cell r="D650">
            <v>0.19290657439445918</v>
          </cell>
          <cell r="E650">
            <v>48.562217200977031</v>
          </cell>
        </row>
        <row r="651">
          <cell r="C651">
            <v>0.98801159775482705</v>
          </cell>
          <cell r="D651">
            <v>0.19377162629757336</v>
          </cell>
          <cell r="E651">
            <v>48.349128516896222</v>
          </cell>
        </row>
        <row r="652">
          <cell r="C652">
            <v>0.98808491683244126</v>
          </cell>
          <cell r="D652">
            <v>0.1946366782006875</v>
          </cell>
          <cell r="E652">
            <v>48.1378154819419</v>
          </cell>
        </row>
        <row r="653">
          <cell r="C653">
            <v>0.98815820144006894</v>
          </cell>
          <cell r="D653">
            <v>0.19550173010380167</v>
          </cell>
          <cell r="E653">
            <v>47.928370801957122</v>
          </cell>
        </row>
        <row r="654">
          <cell r="C654">
            <v>0.98823147235414055</v>
          </cell>
          <cell r="D654">
            <v>0.19636678200691582</v>
          </cell>
          <cell r="E654">
            <v>47.720770788300328</v>
          </cell>
        </row>
        <row r="655">
          <cell r="C655">
            <v>0.98830470738165088</v>
          </cell>
          <cell r="D655">
            <v>0.19723183391002999</v>
          </cell>
          <cell r="E655">
            <v>47.514990102067088</v>
          </cell>
        </row>
        <row r="656">
          <cell r="C656">
            <v>0.98837776817046297</v>
          </cell>
          <cell r="D656">
            <v>0.19809688581314414</v>
          </cell>
          <cell r="E656">
            <v>47.310998286727205</v>
          </cell>
        </row>
        <row r="657">
          <cell r="C657">
            <v>0.9884501565584447</v>
          </cell>
          <cell r="D657">
            <v>0.19896193771625831</v>
          </cell>
          <cell r="E657">
            <v>47.108748267171094</v>
          </cell>
        </row>
        <row r="658">
          <cell r="C658">
            <v>0.98852247600645371</v>
          </cell>
          <cell r="D658">
            <v>0.19982698961937245</v>
          </cell>
          <cell r="E658">
            <v>46.908246058634589</v>
          </cell>
        </row>
        <row r="659">
          <cell r="C659">
            <v>0.98859472462572362</v>
          </cell>
          <cell r="D659">
            <v>0.20069204152248662</v>
          </cell>
          <cell r="E659">
            <v>46.709468970872038</v>
          </cell>
        </row>
        <row r="660">
          <cell r="C660">
            <v>0.98866617051928318</v>
          </cell>
          <cell r="D660">
            <v>0.20155709342560077</v>
          </cell>
          <cell r="E660">
            <v>46.512360359520137</v>
          </cell>
        </row>
        <row r="661">
          <cell r="C661">
            <v>0.98873733120911977</v>
          </cell>
          <cell r="D661">
            <v>0.20242214532871494</v>
          </cell>
          <cell r="E661">
            <v>46.316923076923409</v>
          </cell>
        </row>
        <row r="662">
          <cell r="C662">
            <v>0.98880791913055244</v>
          </cell>
          <cell r="D662">
            <v>0.20328719723182909</v>
          </cell>
          <cell r="E662">
            <v>46.123122373464057</v>
          </cell>
        </row>
        <row r="663">
          <cell r="C663">
            <v>0.98887829031604335</v>
          </cell>
          <cell r="D663">
            <v>0.20415224913494326</v>
          </cell>
          <cell r="E663">
            <v>45.930953981998435</v>
          </cell>
        </row>
        <row r="664">
          <cell r="C664">
            <v>0.98894822330773469</v>
          </cell>
          <cell r="D664">
            <v>0.2050173010380574</v>
          </cell>
          <cell r="E664">
            <v>45.740386997580501</v>
          </cell>
        </row>
        <row r="665">
          <cell r="C665">
            <v>0.98901786070748809</v>
          </cell>
          <cell r="D665">
            <v>0.20588235294117158</v>
          </cell>
          <cell r="E665">
            <v>45.55140780225166</v>
          </cell>
        </row>
        <row r="666">
          <cell r="C666">
            <v>0.98908710524383503</v>
          </cell>
          <cell r="D666">
            <v>0.20674740484428572</v>
          </cell>
          <cell r="E666">
            <v>45.363992004297046</v>
          </cell>
        </row>
        <row r="667">
          <cell r="C667">
            <v>0.98915610518493613</v>
          </cell>
          <cell r="D667">
            <v>0.20761245674739989</v>
          </cell>
          <cell r="E667">
            <v>45.17812683316113</v>
          </cell>
        </row>
        <row r="668">
          <cell r="C668">
            <v>0.98922503618606439</v>
          </cell>
          <cell r="D668">
            <v>0.20847750865051404</v>
          </cell>
          <cell r="E668">
            <v>44.993800975920195</v>
          </cell>
        </row>
        <row r="669">
          <cell r="C669">
            <v>0.98929370889839052</v>
          </cell>
          <cell r="D669">
            <v>0.20934256055362821</v>
          </cell>
          <cell r="E669">
            <v>44.810986773437691</v>
          </cell>
        </row>
        <row r="670">
          <cell r="C670">
            <v>0.98936186172777141</v>
          </cell>
          <cell r="D670">
            <v>0.21020761245674235</v>
          </cell>
          <cell r="E670">
            <v>44.629653762918984</v>
          </cell>
        </row>
        <row r="671">
          <cell r="C671">
            <v>0.98942964152579282</v>
          </cell>
          <cell r="D671">
            <v>0.21107266435985653</v>
          </cell>
          <cell r="E671">
            <v>44.449790330245044</v>
          </cell>
        </row>
        <row r="672">
          <cell r="C672">
            <v>0.98949737410465477</v>
          </cell>
          <cell r="D672">
            <v>0.21193771626297067</v>
          </cell>
          <cell r="E672">
            <v>44.271393057844584</v>
          </cell>
        </row>
        <row r="673">
          <cell r="C673">
            <v>0.98956457830112265</v>
          </cell>
          <cell r="D673">
            <v>0.21280276816608484</v>
          </cell>
          <cell r="E673">
            <v>44.094422625360124</v>
          </cell>
        </row>
        <row r="674">
          <cell r="C674">
            <v>0.98963131313914587</v>
          </cell>
          <cell r="D674">
            <v>0.21366782006919899</v>
          </cell>
          <cell r="E674">
            <v>43.918864322177015</v>
          </cell>
        </row>
        <row r="675">
          <cell r="C675">
            <v>0.98969691424515116</v>
          </cell>
          <cell r="D675">
            <v>0.21453287197231316</v>
          </cell>
          <cell r="E675">
            <v>43.744671700728311</v>
          </cell>
        </row>
        <row r="676">
          <cell r="C676">
            <v>0.98976241382996355</v>
          </cell>
          <cell r="D676">
            <v>0.21539792387542731</v>
          </cell>
          <cell r="E676">
            <v>43.571873747578636</v>
          </cell>
        </row>
        <row r="677">
          <cell r="C677">
            <v>0.98982721551559971</v>
          </cell>
          <cell r="D677">
            <v>0.21626297577854148</v>
          </cell>
          <cell r="E677">
            <v>43.400427577640087</v>
          </cell>
        </row>
        <row r="678">
          <cell r="C678">
            <v>0.98989137596505072</v>
          </cell>
          <cell r="D678">
            <v>0.21712802768165562</v>
          </cell>
          <cell r="E678">
            <v>43.230319508714956</v>
          </cell>
        </row>
        <row r="679">
          <cell r="C679">
            <v>0.98995535178758842</v>
          </cell>
          <cell r="D679">
            <v>0.21799307958476979</v>
          </cell>
          <cell r="E679">
            <v>43.061553472838746</v>
          </cell>
        </row>
        <row r="680">
          <cell r="C680">
            <v>0.99001908490364654</v>
          </cell>
          <cell r="D680">
            <v>0.21885813148788394</v>
          </cell>
          <cell r="E680">
            <v>42.894111040188875</v>
          </cell>
        </row>
        <row r="681">
          <cell r="C681">
            <v>0.99008235810509193</v>
          </cell>
          <cell r="D681">
            <v>0.21972318339099811</v>
          </cell>
          <cell r="E681">
            <v>42.727967203828115</v>
          </cell>
        </row>
        <row r="682">
          <cell r="C682">
            <v>0.99014530313337923</v>
          </cell>
          <cell r="D682">
            <v>0.22058823529411226</v>
          </cell>
          <cell r="E682">
            <v>42.563112349287877</v>
          </cell>
        </row>
        <row r="683">
          <cell r="C683">
            <v>0.99020806872886069</v>
          </cell>
          <cell r="D683">
            <v>0.22145328719722643</v>
          </cell>
          <cell r="E683">
            <v>42.399537740198319</v>
          </cell>
        </row>
        <row r="684">
          <cell r="C684">
            <v>0.9902704277673795</v>
          </cell>
          <cell r="D684">
            <v>0.22231833910034057</v>
          </cell>
          <cell r="E684">
            <v>42.237218744713587</v>
          </cell>
        </row>
        <row r="685">
          <cell r="C685">
            <v>0.99033219420544749</v>
          </cell>
          <cell r="D685">
            <v>0.22318339100345475</v>
          </cell>
          <cell r="E685">
            <v>42.076132858266668</v>
          </cell>
        </row>
        <row r="686">
          <cell r="C686">
            <v>0.990393052146888</v>
          </cell>
          <cell r="D686">
            <v>0.22404844290656889</v>
          </cell>
          <cell r="E686">
            <v>41.916252428116124</v>
          </cell>
        </row>
        <row r="687">
          <cell r="C687">
            <v>0.99045347897740277</v>
          </cell>
          <cell r="D687">
            <v>0.22491349480968306</v>
          </cell>
          <cell r="E687">
            <v>41.757583671763363</v>
          </cell>
        </row>
        <row r="688">
          <cell r="C688">
            <v>0.99051377076112168</v>
          </cell>
          <cell r="D688">
            <v>0.22577854671279721</v>
          </cell>
          <cell r="E688">
            <v>41.60012509618241</v>
          </cell>
        </row>
        <row r="689">
          <cell r="C689">
            <v>0.99057322676571868</v>
          </cell>
          <cell r="D689">
            <v>0.22664359861591138</v>
          </cell>
          <cell r="E689">
            <v>41.443833526939166</v>
          </cell>
        </row>
        <row r="690">
          <cell r="C690">
            <v>0.9906324003997421</v>
          </cell>
          <cell r="D690">
            <v>0.22750865051902552</v>
          </cell>
          <cell r="E690">
            <v>41.288718717773449</v>
          </cell>
        </row>
        <row r="691">
          <cell r="C691">
            <v>0.99069036522328435</v>
          </cell>
          <cell r="D691">
            <v>0.2283737024221397</v>
          </cell>
          <cell r="E691">
            <v>41.134728829443851</v>
          </cell>
        </row>
        <row r="692">
          <cell r="C692">
            <v>0.99074830502067202</v>
          </cell>
          <cell r="D692">
            <v>0.22923875432525384</v>
          </cell>
          <cell r="E692">
            <v>40.981900093754007</v>
          </cell>
        </row>
        <row r="693">
          <cell r="C693">
            <v>0.99080613999152556</v>
          </cell>
          <cell r="D693">
            <v>0.23010380622836801</v>
          </cell>
          <cell r="E693">
            <v>40.830216126496708</v>
          </cell>
        </row>
        <row r="694">
          <cell r="C694">
            <v>0.99086360051444489</v>
          </cell>
          <cell r="D694">
            <v>0.23096885813148216</v>
          </cell>
          <cell r="E694">
            <v>40.679652995867301</v>
          </cell>
        </row>
        <row r="695">
          <cell r="C695">
            <v>0.9909210204288873</v>
          </cell>
          <cell r="D695">
            <v>0.23183391003459633</v>
          </cell>
          <cell r="E695">
            <v>40.530211809740457</v>
          </cell>
        </row>
        <row r="696">
          <cell r="C696">
            <v>0.99097838131938043</v>
          </cell>
          <cell r="D696">
            <v>0.23269896193771047</v>
          </cell>
          <cell r="E696">
            <v>40.381879305302547</v>
          </cell>
        </row>
        <row r="697">
          <cell r="C697">
            <v>0.99103447909735853</v>
          </cell>
          <cell r="D697">
            <v>0.23356401384082465</v>
          </cell>
          <cell r="E697">
            <v>40.234594279580122</v>
          </cell>
        </row>
        <row r="698">
          <cell r="C698">
            <v>0.99109038610993283</v>
          </cell>
          <cell r="D698">
            <v>0.23442906574393879</v>
          </cell>
          <cell r="E698">
            <v>40.088388511991049</v>
          </cell>
        </row>
        <row r="699">
          <cell r="C699">
            <v>0.99114614343777152</v>
          </cell>
          <cell r="D699">
            <v>0.23529411764705296</v>
          </cell>
          <cell r="E699">
            <v>39.943251754506491</v>
          </cell>
        </row>
        <row r="700">
          <cell r="C700">
            <v>0.99120142810182432</v>
          </cell>
          <cell r="D700">
            <v>0.23615916955016711</v>
          </cell>
          <cell r="E700">
            <v>39.799159291364596</v>
          </cell>
        </row>
        <row r="701">
          <cell r="C701">
            <v>0.99125669954451245</v>
          </cell>
          <cell r="D701">
            <v>0.23702422145328128</v>
          </cell>
          <cell r="E701">
            <v>39.656118069094042</v>
          </cell>
        </row>
        <row r="702">
          <cell r="C702">
            <v>0.99131182083027369</v>
          </cell>
          <cell r="D702">
            <v>0.23788927335639543</v>
          </cell>
          <cell r="E702">
            <v>39.514111161302793</v>
          </cell>
        </row>
        <row r="703">
          <cell r="C703">
            <v>0.99136652092113275</v>
          </cell>
          <cell r="D703">
            <v>0.2387543252595096</v>
          </cell>
          <cell r="E703">
            <v>39.373116560896896</v>
          </cell>
        </row>
        <row r="704">
          <cell r="C704">
            <v>0.99142108124327977</v>
          </cell>
          <cell r="D704">
            <v>0.23961937716262374</v>
          </cell>
          <cell r="E704">
            <v>39.233134441031481</v>
          </cell>
        </row>
        <row r="705">
          <cell r="C705">
            <v>0.99147554334957544</v>
          </cell>
          <cell r="D705">
            <v>0.24048442906573791</v>
          </cell>
          <cell r="E705">
            <v>39.094155514098368</v>
          </cell>
        </row>
        <row r="706">
          <cell r="C706">
            <v>0.9915298779641406</v>
          </cell>
          <cell r="D706">
            <v>0.24134948096885206</v>
          </cell>
          <cell r="E706">
            <v>38.956167842858214</v>
          </cell>
        </row>
        <row r="707">
          <cell r="C707">
            <v>0.99158412569545229</v>
          </cell>
          <cell r="D707">
            <v>0.24221453287196623</v>
          </cell>
          <cell r="E707">
            <v>38.819162396480657</v>
          </cell>
        </row>
        <row r="708">
          <cell r="C708">
            <v>0.99163791965064207</v>
          </cell>
          <cell r="D708">
            <v>0.24307958477508038</v>
          </cell>
          <cell r="E708">
            <v>38.68311437634037</v>
          </cell>
        </row>
        <row r="709">
          <cell r="C709">
            <v>0.99169144587319757</v>
          </cell>
          <cell r="D709">
            <v>0.24394463667819455</v>
          </cell>
          <cell r="E709">
            <v>38.548020828745017</v>
          </cell>
        </row>
        <row r="710">
          <cell r="C710">
            <v>0.99174485735319595</v>
          </cell>
          <cell r="D710">
            <v>0.24480968858130869</v>
          </cell>
          <cell r="E710">
            <v>38.413877561471985</v>
          </cell>
        </row>
        <row r="711">
          <cell r="C711">
            <v>0.99179812245379995</v>
          </cell>
          <cell r="D711">
            <v>0.24567474048442287</v>
          </cell>
          <cell r="E711">
            <v>38.28067331525417</v>
          </cell>
        </row>
        <row r="712">
          <cell r="C712">
            <v>0.99185085775543513</v>
          </cell>
          <cell r="D712">
            <v>0.24653979238753701</v>
          </cell>
          <cell r="E712">
            <v>38.14838345864694</v>
          </cell>
        </row>
        <row r="713">
          <cell r="C713">
            <v>0.99190337868208656</v>
          </cell>
          <cell r="D713">
            <v>0.24740484429065118</v>
          </cell>
          <cell r="E713">
            <v>38.017010489510817</v>
          </cell>
        </row>
        <row r="714">
          <cell r="C714">
            <v>0.99195549446835019</v>
          </cell>
          <cell r="D714">
            <v>0.24826989619376533</v>
          </cell>
          <cell r="E714">
            <v>37.886537537602855</v>
          </cell>
        </row>
        <row r="715">
          <cell r="C715">
            <v>0.99200755500819715</v>
          </cell>
          <cell r="D715">
            <v>0.2491349480968795</v>
          </cell>
          <cell r="E715">
            <v>37.756968545117651</v>
          </cell>
        </row>
        <row r="716">
          <cell r="C716">
            <v>0.99205952677602427</v>
          </cell>
          <cell r="D716">
            <v>0.24999999999999364</v>
          </cell>
          <cell r="E716">
            <v>37.628292856784988</v>
          </cell>
        </row>
        <row r="717">
          <cell r="C717">
            <v>0.9921114957107019</v>
          </cell>
          <cell r="D717">
            <v>0.25086505190310782</v>
          </cell>
          <cell r="E717">
            <v>37.500504479903235</v>
          </cell>
        </row>
        <row r="718">
          <cell r="C718">
            <v>0.99216343489730907</v>
          </cell>
          <cell r="D718">
            <v>0.25173010380622196</v>
          </cell>
          <cell r="E718">
            <v>37.373593253079235</v>
          </cell>
        </row>
        <row r="719">
          <cell r="C719">
            <v>0.99221513515496962</v>
          </cell>
          <cell r="D719">
            <v>0.25259515570933611</v>
          </cell>
          <cell r="E719">
            <v>37.247542311892325</v>
          </cell>
        </row>
        <row r="720">
          <cell r="C720">
            <v>0.99226577439811758</v>
          </cell>
          <cell r="D720">
            <v>0.25346020761245031</v>
          </cell>
          <cell r="E720">
            <v>37.122312092369548</v>
          </cell>
        </row>
        <row r="721">
          <cell r="C721">
            <v>0.99231637256059702</v>
          </cell>
          <cell r="D721">
            <v>0.25432525951556445</v>
          </cell>
          <cell r="E721">
            <v>36.997932247433454</v>
          </cell>
        </row>
        <row r="722">
          <cell r="C722">
            <v>0.99236604428316844</v>
          </cell>
          <cell r="D722">
            <v>0.25519031141867859</v>
          </cell>
          <cell r="E722">
            <v>36.8743612310071</v>
          </cell>
        </row>
        <row r="723">
          <cell r="C723">
            <v>0.99241547518802664</v>
          </cell>
          <cell r="D723">
            <v>0.25605536332179274</v>
          </cell>
          <cell r="E723">
            <v>36.751616235801343</v>
          </cell>
        </row>
        <row r="724">
          <cell r="C724">
            <v>0.99246459680739063</v>
          </cell>
          <cell r="D724">
            <v>0.25692041522490694</v>
          </cell>
          <cell r="E724">
            <v>36.629686391172221</v>
          </cell>
        </row>
        <row r="725">
          <cell r="C725">
            <v>0.9925135337998412</v>
          </cell>
          <cell r="D725">
            <v>0.25778546712802108</v>
          </cell>
          <cell r="E725">
            <v>36.508568076340865</v>
          </cell>
        </row>
        <row r="726">
          <cell r="C726">
            <v>0.99256237588178131</v>
          </cell>
          <cell r="D726">
            <v>0.25865051903113523</v>
          </cell>
          <cell r="E726">
            <v>36.388256437954297</v>
          </cell>
        </row>
        <row r="727">
          <cell r="C727">
            <v>0.9926105970317749</v>
          </cell>
          <cell r="D727">
            <v>0.25951557093424937</v>
          </cell>
          <cell r="E727">
            <v>36.268724189096247</v>
          </cell>
        </row>
        <row r="728">
          <cell r="C728">
            <v>0.99265858208597146</v>
          </cell>
          <cell r="D728">
            <v>0.26038062283736357</v>
          </cell>
          <cell r="E728">
            <v>36.149977576470746</v>
          </cell>
        </row>
        <row r="729">
          <cell r="C729">
            <v>0.99270607039461067</v>
          </cell>
          <cell r="D729">
            <v>0.26124567474047772</v>
          </cell>
          <cell r="E729">
            <v>36.031999335006418</v>
          </cell>
        </row>
        <row r="730">
          <cell r="C730">
            <v>0.99275344396069254</v>
          </cell>
          <cell r="D730">
            <v>0.26211072664359186</v>
          </cell>
          <cell r="E730">
            <v>35.914795676772961</v>
          </cell>
        </row>
        <row r="731">
          <cell r="C731">
            <v>0.9928004598888609</v>
          </cell>
          <cell r="D731">
            <v>0.26297577854670601</v>
          </cell>
          <cell r="E731">
            <v>35.798350199548096</v>
          </cell>
        </row>
        <row r="732">
          <cell r="C732">
            <v>0.99284708687281298</v>
          </cell>
          <cell r="D732">
            <v>0.26384083044982021</v>
          </cell>
          <cell r="E732">
            <v>35.682654320673699</v>
          </cell>
        </row>
        <row r="733">
          <cell r="C733">
            <v>0.99289353975972428</v>
          </cell>
          <cell r="D733">
            <v>0.26470588235293435</v>
          </cell>
          <cell r="E733">
            <v>35.567708387461579</v>
          </cell>
        </row>
        <row r="734">
          <cell r="C734">
            <v>0.99293942228640897</v>
          </cell>
          <cell r="D734">
            <v>0.2655709342560485</v>
          </cell>
          <cell r="E734">
            <v>35.453490922640441</v>
          </cell>
        </row>
        <row r="735">
          <cell r="C735">
            <v>0.99298507320311635</v>
          </cell>
          <cell r="D735">
            <v>0.26643598615916264</v>
          </cell>
          <cell r="E735">
            <v>35.340006886747112</v>
          </cell>
        </row>
        <row r="736">
          <cell r="C736">
            <v>0.99303056456628436</v>
          </cell>
          <cell r="D736">
            <v>0.26730103806227684</v>
          </cell>
          <cell r="E736">
            <v>35.227251715277674</v>
          </cell>
        </row>
        <row r="737">
          <cell r="C737">
            <v>0.99307587134975794</v>
          </cell>
          <cell r="D737">
            <v>0.26816608996539099</v>
          </cell>
          <cell r="E737">
            <v>35.115217469779253</v>
          </cell>
        </row>
        <row r="738">
          <cell r="C738">
            <v>0.99312057599451065</v>
          </cell>
          <cell r="D738">
            <v>0.26903114186850513</v>
          </cell>
          <cell r="E738">
            <v>35.003882478547453</v>
          </cell>
        </row>
        <row r="739">
          <cell r="C739">
            <v>0.99316455629735756</v>
          </cell>
          <cell r="D739">
            <v>0.26989619377161927</v>
          </cell>
          <cell r="E739">
            <v>34.893235724571646</v>
          </cell>
        </row>
        <row r="740">
          <cell r="C740">
            <v>0.99320792152343373</v>
          </cell>
          <cell r="D740">
            <v>0.27076124567473342</v>
          </cell>
          <cell r="E740">
            <v>34.783274437918294</v>
          </cell>
        </row>
        <row r="741">
          <cell r="C741">
            <v>0.99325117219582915</v>
          </cell>
          <cell r="D741">
            <v>0.27162629757784762</v>
          </cell>
          <cell r="E741">
            <v>34.674009542601638</v>
          </cell>
        </row>
        <row r="742">
          <cell r="C742">
            <v>0.99329438140980242</v>
          </cell>
          <cell r="D742">
            <v>0.27249134948096176</v>
          </cell>
          <cell r="E742">
            <v>34.565436949949387</v>
          </cell>
        </row>
        <row r="743">
          <cell r="C743">
            <v>0.99333735670005996</v>
          </cell>
          <cell r="D743">
            <v>0.27335640138407591</v>
          </cell>
          <cell r="E743">
            <v>34.457543411104446</v>
          </cell>
        </row>
        <row r="744">
          <cell r="C744">
            <v>0.99337982098457411</v>
          </cell>
          <cell r="D744">
            <v>0.27422145328719005</v>
          </cell>
          <cell r="E744">
            <v>34.350312918405919</v>
          </cell>
        </row>
        <row r="745">
          <cell r="C745">
            <v>0.99342205228975555</v>
          </cell>
          <cell r="D745">
            <v>0.27508650519030425</v>
          </cell>
          <cell r="E745">
            <v>34.243748800409186</v>
          </cell>
        </row>
        <row r="746">
          <cell r="C746">
            <v>0.9934642081859395</v>
          </cell>
          <cell r="D746">
            <v>0.2759515570934184</v>
          </cell>
          <cell r="E746">
            <v>34.137850204768064</v>
          </cell>
        </row>
        <row r="747">
          <cell r="C747">
            <v>0.99350625977500029</v>
          </cell>
          <cell r="D747">
            <v>0.27681660899653254</v>
          </cell>
          <cell r="E747">
            <v>34.032609902303626</v>
          </cell>
        </row>
        <row r="748">
          <cell r="C748">
            <v>0.99354824846814072</v>
          </cell>
          <cell r="D748">
            <v>0.27768166089964669</v>
          </cell>
          <cell r="E748">
            <v>33.928023154867027</v>
          </cell>
        </row>
        <row r="749">
          <cell r="C749">
            <v>0.99359011169997458</v>
          </cell>
          <cell r="D749">
            <v>0.27854671280276089</v>
          </cell>
          <cell r="E749">
            <v>33.824081743567312</v>
          </cell>
        </row>
        <row r="750">
          <cell r="C750">
            <v>0.99363109226406121</v>
          </cell>
          <cell r="D750">
            <v>0.27941176470587503</v>
          </cell>
          <cell r="E750">
            <v>33.720753977334958</v>
          </cell>
        </row>
        <row r="751">
          <cell r="C751">
            <v>0.99367198131741685</v>
          </cell>
          <cell r="D751">
            <v>0.28027681660898918</v>
          </cell>
          <cell r="E751">
            <v>33.618060940815191</v>
          </cell>
        </row>
        <row r="752">
          <cell r="C752">
            <v>0.99371246235001576</v>
          </cell>
          <cell r="D752">
            <v>0.28114186851210332</v>
          </cell>
          <cell r="E752">
            <v>33.51598609969772</v>
          </cell>
        </row>
        <row r="753">
          <cell r="C753">
            <v>0.99375279077029133</v>
          </cell>
          <cell r="D753">
            <v>0.28200692041521752</v>
          </cell>
          <cell r="E753">
            <v>33.414532353072246</v>
          </cell>
        </row>
        <row r="754">
          <cell r="C754">
            <v>0.99379305563357834</v>
          </cell>
          <cell r="D754">
            <v>0.28287197231833167</v>
          </cell>
          <cell r="E754">
            <v>33.313696988116128</v>
          </cell>
        </row>
        <row r="755">
          <cell r="C755">
            <v>0.99383301357232912</v>
          </cell>
          <cell r="D755">
            <v>0.28373702422144581</v>
          </cell>
          <cell r="E755">
            <v>33.213466215662081</v>
          </cell>
        </row>
        <row r="756">
          <cell r="C756">
            <v>0.99387297018894349</v>
          </cell>
          <cell r="D756">
            <v>0.28460207612455996</v>
          </cell>
          <cell r="E756">
            <v>33.11384470476473</v>
          </cell>
        </row>
        <row r="757">
          <cell r="C757">
            <v>0.99391289243000958</v>
          </cell>
          <cell r="D757">
            <v>0.28546712802767416</v>
          </cell>
          <cell r="E757">
            <v>33.014825818746779</v>
          </cell>
        </row>
        <row r="758">
          <cell r="C758">
            <v>0.99395241118335853</v>
          </cell>
          <cell r="D758">
            <v>0.2863321799307883</v>
          </cell>
          <cell r="E758">
            <v>32.9163918719862</v>
          </cell>
        </row>
        <row r="759">
          <cell r="C759">
            <v>0.99399192228720357</v>
          </cell>
          <cell r="D759">
            <v>0.28719723183390244</v>
          </cell>
          <cell r="E759">
            <v>32.818550648245463</v>
          </cell>
        </row>
        <row r="760">
          <cell r="C760">
            <v>0.99403124026468659</v>
          </cell>
          <cell r="D760">
            <v>0.28806228373701659</v>
          </cell>
          <cell r="E760">
            <v>32.72129070219318</v>
          </cell>
        </row>
        <row r="761">
          <cell r="C761">
            <v>0.99407050162639754</v>
          </cell>
          <cell r="D761">
            <v>0.28892733564013079</v>
          </cell>
          <cell r="E761">
            <v>32.624611292942376</v>
          </cell>
        </row>
        <row r="762">
          <cell r="C762">
            <v>0.99410967931575789</v>
          </cell>
          <cell r="D762">
            <v>0.28979238754324493</v>
          </cell>
          <cell r="E762">
            <v>32.528506336331077</v>
          </cell>
        </row>
        <row r="763">
          <cell r="C763">
            <v>0.99414811330335728</v>
          </cell>
          <cell r="D763">
            <v>0.29065743944635908</v>
          </cell>
          <cell r="E763">
            <v>32.432949170610584</v>
          </cell>
        </row>
        <row r="764">
          <cell r="C764">
            <v>0.99418649138347193</v>
          </cell>
          <cell r="D764">
            <v>0.29152249134947322</v>
          </cell>
          <cell r="E764">
            <v>32.337957291225408</v>
          </cell>
        </row>
        <row r="765">
          <cell r="C765">
            <v>0.99422477743344484</v>
          </cell>
          <cell r="D765">
            <v>0.29238754325258742</v>
          </cell>
          <cell r="E765">
            <v>32.24352450935384</v>
          </cell>
        </row>
        <row r="766">
          <cell r="C766">
            <v>0.9942629701311394</v>
          </cell>
          <cell r="D766">
            <v>0.29325259515570157</v>
          </cell>
          <cell r="E766">
            <v>32.149645834478775</v>
          </cell>
        </row>
        <row r="767">
          <cell r="C767">
            <v>0.99430102414616273</v>
          </cell>
          <cell r="D767">
            <v>0.29411764705881571</v>
          </cell>
          <cell r="E767">
            <v>32.056314915966695</v>
          </cell>
        </row>
        <row r="768">
          <cell r="C768">
            <v>0.9943390036965718</v>
          </cell>
          <cell r="D768">
            <v>0.29498269896192986</v>
          </cell>
          <cell r="E768">
            <v>31.96352899916851</v>
          </cell>
        </row>
        <row r="769">
          <cell r="C769">
            <v>0.99437677482161113</v>
          </cell>
          <cell r="D769">
            <v>0.29584775086504406</v>
          </cell>
          <cell r="E769">
            <v>31.871279009722688</v>
          </cell>
        </row>
        <row r="770">
          <cell r="C770">
            <v>0.99441400552337056</v>
          </cell>
          <cell r="D770">
            <v>0.2967128027681582</v>
          </cell>
          <cell r="E770">
            <v>31.779549650206445</v>
          </cell>
        </row>
        <row r="771">
          <cell r="C771">
            <v>0.99445095413787166</v>
          </cell>
          <cell r="D771">
            <v>0.29757785467127235</v>
          </cell>
          <cell r="E771">
            <v>31.688344612162666</v>
          </cell>
        </row>
        <row r="772">
          <cell r="C772">
            <v>0.99448780873902642</v>
          </cell>
          <cell r="D772">
            <v>0.29844290657438649</v>
          </cell>
          <cell r="E772">
            <v>31.597665311909573</v>
          </cell>
        </row>
        <row r="773">
          <cell r="C773">
            <v>0.99452457494591473</v>
          </cell>
          <cell r="D773">
            <v>0.29930795847750069</v>
          </cell>
          <cell r="E773">
            <v>31.507507369044941</v>
          </cell>
        </row>
        <row r="774">
          <cell r="C774">
            <v>0.99456100721890739</v>
          </cell>
          <cell r="D774">
            <v>0.30017301038061484</v>
          </cell>
          <cell r="E774">
            <v>31.417858519639218</v>
          </cell>
        </row>
        <row r="775">
          <cell r="C775">
            <v>0.99459715249384917</v>
          </cell>
          <cell r="D775">
            <v>0.30103806228372898</v>
          </cell>
          <cell r="E775">
            <v>31.328715853383144</v>
          </cell>
        </row>
        <row r="776">
          <cell r="C776">
            <v>0.99463312381340763</v>
          </cell>
          <cell r="D776">
            <v>0.30190311418684312</v>
          </cell>
          <cell r="E776">
            <v>31.240078569649178</v>
          </cell>
        </row>
        <row r="777">
          <cell r="C777">
            <v>0.99466905915196657</v>
          </cell>
          <cell r="D777">
            <v>0.30276816608995732</v>
          </cell>
          <cell r="E777">
            <v>31.151946657793868</v>
          </cell>
        </row>
        <row r="778">
          <cell r="C778">
            <v>0.99470482487930467</v>
          </cell>
          <cell r="D778">
            <v>0.30363321799307147</v>
          </cell>
          <cell r="E778">
            <v>31.064311625170632</v>
          </cell>
        </row>
        <row r="779">
          <cell r="C779">
            <v>0.99474040621582538</v>
          </cell>
          <cell r="D779">
            <v>0.30449826989618561</v>
          </cell>
          <cell r="E779">
            <v>30.977168776762497</v>
          </cell>
        </row>
        <row r="780">
          <cell r="C780">
            <v>0.99477577530222439</v>
          </cell>
          <cell r="D780">
            <v>0.30536332179929976</v>
          </cell>
          <cell r="E780">
            <v>30.890513064593065</v>
          </cell>
        </row>
        <row r="781">
          <cell r="C781">
            <v>0.99481107001844737</v>
          </cell>
          <cell r="D781">
            <v>0.30622837370241396</v>
          </cell>
          <cell r="E781">
            <v>30.80434462984439</v>
          </cell>
        </row>
        <row r="782">
          <cell r="C782">
            <v>0.99484616244779134</v>
          </cell>
          <cell r="D782">
            <v>0.3070934256055281</v>
          </cell>
          <cell r="E782">
            <v>30.71865540489344</v>
          </cell>
        </row>
        <row r="783">
          <cell r="C783">
            <v>0.9948812520912047</v>
          </cell>
          <cell r="D783">
            <v>0.30795847750864225</v>
          </cell>
          <cell r="E783">
            <v>30.633447494300913</v>
          </cell>
        </row>
        <row r="784">
          <cell r="C784">
            <v>0.99491620418520688</v>
          </cell>
          <cell r="D784">
            <v>0.30882352941175639</v>
          </cell>
          <cell r="E784">
            <v>30.548712715521305</v>
          </cell>
        </row>
        <row r="785">
          <cell r="C785">
            <v>0.99495114546602148</v>
          </cell>
          <cell r="D785">
            <v>0.30968858131487059</v>
          </cell>
          <cell r="E785">
            <v>30.464450984304648</v>
          </cell>
        </row>
        <row r="786">
          <cell r="C786">
            <v>0.99498608311096071</v>
          </cell>
          <cell r="D786">
            <v>0.31055363321798474</v>
          </cell>
          <cell r="E786">
            <v>30.380658566757521</v>
          </cell>
        </row>
        <row r="787">
          <cell r="C787">
            <v>0.99502080194231513</v>
          </cell>
          <cell r="D787">
            <v>0.31141868512109888</v>
          </cell>
          <cell r="E787">
            <v>30.29732500000031</v>
          </cell>
        </row>
        <row r="788">
          <cell r="C788">
            <v>0.99505540839207007</v>
          </cell>
          <cell r="D788">
            <v>0.31228373702421303</v>
          </cell>
          <cell r="E788">
            <v>30.214449702632173</v>
          </cell>
        </row>
        <row r="789">
          <cell r="C789">
            <v>0.99508977034101753</v>
          </cell>
          <cell r="D789">
            <v>0.31314878892732723</v>
          </cell>
          <cell r="E789">
            <v>30.132024876177056</v>
          </cell>
        </row>
        <row r="790">
          <cell r="C790">
            <v>0.99512388670311691</v>
          </cell>
          <cell r="D790">
            <v>0.31401384083044137</v>
          </cell>
          <cell r="E790">
            <v>30.05004676493936</v>
          </cell>
        </row>
        <row r="791">
          <cell r="C791">
            <v>0.9951579723727626</v>
          </cell>
          <cell r="D791">
            <v>0.31487889273355552</v>
          </cell>
          <cell r="E791">
            <v>29.968518158601537</v>
          </cell>
        </row>
        <row r="792">
          <cell r="C792">
            <v>0.99519138960798736</v>
          </cell>
          <cell r="D792">
            <v>0.31574394463666966</v>
          </cell>
          <cell r="E792">
            <v>29.887416210045966</v>
          </cell>
        </row>
        <row r="793">
          <cell r="C793">
            <v>0.99522457957739785</v>
          </cell>
          <cell r="D793">
            <v>0.31660899653978386</v>
          </cell>
          <cell r="E793">
            <v>29.806750634977508</v>
          </cell>
        </row>
        <row r="794">
          <cell r="C794">
            <v>0.99525774820374824</v>
          </cell>
          <cell r="D794">
            <v>0.317474048442898</v>
          </cell>
          <cell r="E794">
            <v>29.72652401684552</v>
          </cell>
        </row>
        <row r="795">
          <cell r="C795">
            <v>0.99529083141063912</v>
          </cell>
          <cell r="D795">
            <v>0.31833910034601215</v>
          </cell>
          <cell r="E795">
            <v>29.646730868552826</v>
          </cell>
        </row>
        <row r="796">
          <cell r="C796">
            <v>0.99532391211491467</v>
          </cell>
          <cell r="D796">
            <v>0.31920415224912629</v>
          </cell>
          <cell r="E796">
            <v>29.567370129105321</v>
          </cell>
        </row>
        <row r="797">
          <cell r="C797">
            <v>0.99535687812385198</v>
          </cell>
          <cell r="D797">
            <v>0.32006920415224049</v>
          </cell>
          <cell r="E797">
            <v>29.48843496866462</v>
          </cell>
        </row>
        <row r="798">
          <cell r="C798">
            <v>0.99538973595369507</v>
          </cell>
          <cell r="D798">
            <v>0.32093425605535464</v>
          </cell>
          <cell r="E798">
            <v>29.409922138420889</v>
          </cell>
        </row>
        <row r="799">
          <cell r="C799">
            <v>0.99542254930308982</v>
          </cell>
          <cell r="D799">
            <v>0.32179930795846878</v>
          </cell>
          <cell r="E799">
            <v>29.331830109475135</v>
          </cell>
        </row>
        <row r="800">
          <cell r="C800">
            <v>0.99545529574293556</v>
          </cell>
          <cell r="D800">
            <v>0.32266435986158293</v>
          </cell>
          <cell r="E800">
            <v>29.254154838226533</v>
          </cell>
        </row>
        <row r="801">
          <cell r="C801">
            <v>0.99548802282292614</v>
          </cell>
          <cell r="D801">
            <v>0.32352941176469713</v>
          </cell>
          <cell r="E801">
            <v>29.176894375339366</v>
          </cell>
        </row>
        <row r="802">
          <cell r="C802">
            <v>0.99552059233258183</v>
          </cell>
          <cell r="D802">
            <v>0.32439446366781127</v>
          </cell>
          <cell r="E802">
            <v>29.100041362319143</v>
          </cell>
        </row>
        <row r="803">
          <cell r="C803">
            <v>0.99555291195844564</v>
          </cell>
          <cell r="D803">
            <v>0.32525951557092542</v>
          </cell>
          <cell r="E803">
            <v>29.023589856999994</v>
          </cell>
        </row>
        <row r="804">
          <cell r="C804">
            <v>0.99558434310860566</v>
          </cell>
          <cell r="D804">
            <v>0.32612456747403956</v>
          </cell>
          <cell r="E804">
            <v>28.947518096721172</v>
          </cell>
        </row>
        <row r="805">
          <cell r="C805">
            <v>0.99561576911187721</v>
          </cell>
          <cell r="D805">
            <v>0.32698961937715376</v>
          </cell>
          <cell r="E805">
            <v>28.871848683273932</v>
          </cell>
        </row>
        <row r="806">
          <cell r="C806">
            <v>0.99564714987919412</v>
          </cell>
          <cell r="D806">
            <v>0.32785467128026791</v>
          </cell>
          <cell r="E806">
            <v>28.796577272379942</v>
          </cell>
        </row>
        <row r="807">
          <cell r="C807">
            <v>0.9956784525932405</v>
          </cell>
          <cell r="D807">
            <v>0.32871972318338205</v>
          </cell>
          <cell r="E807">
            <v>28.721699775253654</v>
          </cell>
        </row>
        <row r="808">
          <cell r="C808">
            <v>0.99570964523942618</v>
          </cell>
          <cell r="D808">
            <v>0.3295847750864962</v>
          </cell>
          <cell r="E808">
            <v>28.647212169131333</v>
          </cell>
        </row>
        <row r="809">
          <cell r="C809">
            <v>0.99574076427094238</v>
          </cell>
          <cell r="D809">
            <v>0.3304498269896104</v>
          </cell>
          <cell r="E809">
            <v>28.573112438078198</v>
          </cell>
        </row>
        <row r="810">
          <cell r="C810">
            <v>0.99577185379048405</v>
          </cell>
          <cell r="D810">
            <v>0.33131487889272454</v>
          </cell>
          <cell r="E810">
            <v>28.499398806145535</v>
          </cell>
        </row>
        <row r="811">
          <cell r="C811">
            <v>0.99580285345196506</v>
          </cell>
          <cell r="D811">
            <v>0.33217993079583868</v>
          </cell>
          <cell r="E811">
            <v>28.426066534301974</v>
          </cell>
        </row>
        <row r="812">
          <cell r="C812">
            <v>0.99583338474660377</v>
          </cell>
          <cell r="D812">
            <v>0.33304498269895283</v>
          </cell>
          <cell r="E812">
            <v>28.35310187410963</v>
          </cell>
        </row>
        <row r="813">
          <cell r="C813">
            <v>0.99586379586848184</v>
          </cell>
          <cell r="D813">
            <v>0.33391003460206703</v>
          </cell>
          <cell r="E813">
            <v>28.28051185648879</v>
          </cell>
        </row>
        <row r="814">
          <cell r="C814">
            <v>0.99589404573693041</v>
          </cell>
          <cell r="D814">
            <v>0.33477508650518117</v>
          </cell>
          <cell r="E814">
            <v>28.208292413640294</v>
          </cell>
        </row>
        <row r="815">
          <cell r="C815">
            <v>0.99592407565853414</v>
          </cell>
          <cell r="D815">
            <v>0.33564013840829532</v>
          </cell>
          <cell r="E815">
            <v>28.136439022112956</v>
          </cell>
        </row>
        <row r="816">
          <cell r="C816">
            <v>0.9959539851240623</v>
          </cell>
          <cell r="D816">
            <v>0.33650519031140946</v>
          </cell>
          <cell r="E816">
            <v>28.064951662435703</v>
          </cell>
        </row>
        <row r="817">
          <cell r="C817">
            <v>0.99598383268527257</v>
          </cell>
          <cell r="D817">
            <v>0.33737024221452366</v>
          </cell>
          <cell r="E817">
            <v>27.99382916467621</v>
          </cell>
        </row>
        <row r="818">
          <cell r="C818">
            <v>0.99601337662728762</v>
          </cell>
          <cell r="D818">
            <v>0.33823529411763781</v>
          </cell>
          <cell r="E818">
            <v>27.923061952947837</v>
          </cell>
        </row>
        <row r="819">
          <cell r="C819">
            <v>0.99604275530224462</v>
          </cell>
          <cell r="D819">
            <v>0.33910034602075195</v>
          </cell>
          <cell r="E819">
            <v>27.852651177008372</v>
          </cell>
        </row>
        <row r="820">
          <cell r="C820">
            <v>0.99607195983294161</v>
          </cell>
          <cell r="D820">
            <v>0.3399653979238661</v>
          </cell>
          <cell r="E820">
            <v>27.782593868369645</v>
          </cell>
        </row>
        <row r="821">
          <cell r="C821">
            <v>0.99610051963323587</v>
          </cell>
          <cell r="D821">
            <v>0.3408304498269803</v>
          </cell>
          <cell r="E821">
            <v>27.71287424330831</v>
          </cell>
        </row>
        <row r="822">
          <cell r="C822">
            <v>0.99612901186291292</v>
          </cell>
          <cell r="D822">
            <v>0.34169550173009444</v>
          </cell>
          <cell r="E822">
            <v>27.643505753859362</v>
          </cell>
        </row>
        <row r="823">
          <cell r="C823">
            <v>0.99615721799170287</v>
          </cell>
          <cell r="D823">
            <v>0.34256055363320859</v>
          </cell>
          <cell r="E823">
            <v>27.574479690800647</v>
          </cell>
        </row>
        <row r="824">
          <cell r="C824">
            <v>0.99618532656570957</v>
          </cell>
          <cell r="D824">
            <v>0.34342560553632273</v>
          </cell>
          <cell r="E824">
            <v>27.505798672497448</v>
          </cell>
        </row>
        <row r="825">
          <cell r="C825">
            <v>0.99621322761151043</v>
          </cell>
          <cell r="D825">
            <v>0.34429065743943693</v>
          </cell>
          <cell r="E825">
            <v>27.437457069249238</v>
          </cell>
        </row>
        <row r="826">
          <cell r="C826">
            <v>0.99624104441833106</v>
          </cell>
          <cell r="D826">
            <v>0.34515570934255108</v>
          </cell>
          <cell r="E826">
            <v>27.369455716154039</v>
          </cell>
        </row>
        <row r="827">
          <cell r="C827">
            <v>0.99626861233296227</v>
          </cell>
          <cell r="D827">
            <v>0.34602076124566522</v>
          </cell>
          <cell r="E827">
            <v>27.301787549172147</v>
          </cell>
        </row>
        <row r="828">
          <cell r="C828">
            <v>0.99629593263032135</v>
          </cell>
          <cell r="D828">
            <v>0.34688581314877937</v>
          </cell>
          <cell r="E828">
            <v>27.234450110490123</v>
          </cell>
        </row>
        <row r="829">
          <cell r="C829">
            <v>0.99632253042732211</v>
          </cell>
          <cell r="D829">
            <v>0.34775086505189357</v>
          </cell>
          <cell r="E829">
            <v>27.167427983014836</v>
          </cell>
        </row>
        <row r="830">
          <cell r="C830">
            <v>0.99634912822432276</v>
          </cell>
          <cell r="D830">
            <v>0.34861591695500771</v>
          </cell>
          <cell r="E830">
            <v>27.100738471556795</v>
          </cell>
        </row>
        <row r="831">
          <cell r="C831">
            <v>0.9963753952038924</v>
          </cell>
          <cell r="D831">
            <v>0.34948096885812185</v>
          </cell>
          <cell r="E831">
            <v>27.034370130219845</v>
          </cell>
        </row>
        <row r="832">
          <cell r="C832">
            <v>0.99640162209439564</v>
          </cell>
          <cell r="D832">
            <v>0.350346020761236</v>
          </cell>
          <cell r="E832">
            <v>26.968328448738891</v>
          </cell>
        </row>
        <row r="833">
          <cell r="C833">
            <v>0.99642765939997391</v>
          </cell>
          <cell r="D833">
            <v>0.3512110726643502</v>
          </cell>
          <cell r="E833">
            <v>26.90260697712398</v>
          </cell>
        </row>
        <row r="834">
          <cell r="C834">
            <v>0.99645350858442083</v>
          </cell>
          <cell r="D834">
            <v>0.35207612456746434</v>
          </cell>
          <cell r="E834">
            <v>26.837203394529777</v>
          </cell>
        </row>
        <row r="835">
          <cell r="C835">
            <v>0.9964793445475032</v>
          </cell>
          <cell r="D835">
            <v>0.35294117647057849</v>
          </cell>
          <cell r="E835">
            <v>26.772120062518052</v>
          </cell>
        </row>
        <row r="836">
          <cell r="C836">
            <v>0.9965051668170295</v>
          </cell>
          <cell r="D836">
            <v>0.35380622837369263</v>
          </cell>
          <cell r="E836">
            <v>26.707354619407322</v>
          </cell>
        </row>
        <row r="837">
          <cell r="C837">
            <v>0.99653079676291934</v>
          </cell>
          <cell r="D837">
            <v>0.35467128027680683</v>
          </cell>
          <cell r="E837">
            <v>26.642899963389681</v>
          </cell>
        </row>
        <row r="838">
          <cell r="C838">
            <v>0.99655641131536321</v>
          </cell>
          <cell r="D838">
            <v>0.35553633217992098</v>
          </cell>
          <cell r="E838">
            <v>26.57875854478074</v>
          </cell>
        </row>
        <row r="839">
          <cell r="C839">
            <v>0.99658188132996006</v>
          </cell>
          <cell r="D839">
            <v>0.35640138408303512</v>
          </cell>
          <cell r="E839">
            <v>26.514924646726865</v>
          </cell>
        </row>
        <row r="840">
          <cell r="C840">
            <v>0.99660733335405716</v>
          </cell>
          <cell r="D840">
            <v>0.35726643598614927</v>
          </cell>
          <cell r="E840">
            <v>26.451399394172114</v>
          </cell>
        </row>
        <row r="841">
          <cell r="C841">
            <v>0.99663262299146504</v>
          </cell>
          <cell r="D841">
            <v>0.35813148788926341</v>
          </cell>
          <cell r="E841">
            <v>26.388176727328489</v>
          </cell>
        </row>
        <row r="842">
          <cell r="C842">
            <v>0.99665782272359327</v>
          </cell>
          <cell r="D842">
            <v>0.35899653979237761</v>
          </cell>
          <cell r="E842">
            <v>26.325256373319661</v>
          </cell>
        </row>
        <row r="843">
          <cell r="C843">
            <v>0.9966829741033022</v>
          </cell>
          <cell r="D843">
            <v>0.35986159169549176</v>
          </cell>
          <cell r="E843">
            <v>26.262637246924566</v>
          </cell>
        </row>
        <row r="844">
          <cell r="C844">
            <v>0.99670782375258238</v>
          </cell>
          <cell r="D844">
            <v>0.3607266435986059</v>
          </cell>
          <cell r="E844">
            <v>26.200310520527967</v>
          </cell>
        </row>
        <row r="845">
          <cell r="C845">
            <v>0.9967325124317481</v>
          </cell>
          <cell r="D845">
            <v>0.36159169550172005</v>
          </cell>
          <cell r="E845">
            <v>26.138277786858744</v>
          </cell>
        </row>
        <row r="846">
          <cell r="C846">
            <v>0.99675713996210225</v>
          </cell>
          <cell r="D846">
            <v>0.36245674740483425</v>
          </cell>
          <cell r="E846">
            <v>26.076539552419785</v>
          </cell>
        </row>
        <row r="847">
          <cell r="C847">
            <v>0.99678161624948891</v>
          </cell>
          <cell r="D847">
            <v>0.36332179930794839</v>
          </cell>
          <cell r="E847">
            <v>26.015091362269835</v>
          </cell>
        </row>
        <row r="848">
          <cell r="C848">
            <v>0.99680608205422216</v>
          </cell>
          <cell r="D848">
            <v>0.36418685121106253</v>
          </cell>
          <cell r="E848">
            <v>25.95393481457468</v>
          </cell>
        </row>
        <row r="849">
          <cell r="C849">
            <v>0.99683043939654614</v>
          </cell>
          <cell r="D849">
            <v>0.36505190311417668</v>
          </cell>
          <cell r="E849">
            <v>25.893065290983778</v>
          </cell>
        </row>
        <row r="850">
          <cell r="C850">
            <v>0.99685464488205355</v>
          </cell>
          <cell r="D850">
            <v>0.36591695501729088</v>
          </cell>
          <cell r="E850">
            <v>25.832479631343013</v>
          </cell>
        </row>
        <row r="851">
          <cell r="C851">
            <v>0.99687872433962421</v>
          </cell>
          <cell r="D851">
            <v>0.36678200692040502</v>
          </cell>
          <cell r="E851">
            <v>25.772176494931731</v>
          </cell>
        </row>
        <row r="852">
          <cell r="C852">
            <v>0.99690271351416226</v>
          </cell>
          <cell r="D852">
            <v>0.36764705882351917</v>
          </cell>
          <cell r="E852">
            <v>25.712154809402314</v>
          </cell>
        </row>
        <row r="853">
          <cell r="C853">
            <v>0.99692615154667141</v>
          </cell>
          <cell r="D853">
            <v>0.36851211072663331</v>
          </cell>
          <cell r="E853">
            <v>25.652400734115126</v>
          </cell>
        </row>
        <row r="854">
          <cell r="C854">
            <v>0.99694957867155454</v>
          </cell>
          <cell r="D854">
            <v>0.36937716262974751</v>
          </cell>
          <cell r="E854">
            <v>25.592926257388491</v>
          </cell>
        </row>
        <row r="855">
          <cell r="C855">
            <v>0.99697294861403574</v>
          </cell>
          <cell r="D855">
            <v>0.37024221453286166</v>
          </cell>
          <cell r="E855">
            <v>25.533728234264334</v>
          </cell>
        </row>
        <row r="856">
          <cell r="C856">
            <v>0.99699616282772918</v>
          </cell>
          <cell r="D856">
            <v>0.3711072664359758</v>
          </cell>
          <cell r="E856">
            <v>25.47480221348729</v>
          </cell>
        </row>
        <row r="857">
          <cell r="C857">
            <v>0.99701908914620752</v>
          </cell>
          <cell r="D857">
            <v>0.37197231833908995</v>
          </cell>
          <cell r="E857">
            <v>25.416142928162458</v>
          </cell>
        </row>
        <row r="858">
          <cell r="C858">
            <v>0.99704179518730718</v>
          </cell>
          <cell r="D858">
            <v>0.37283737024220415</v>
          </cell>
          <cell r="E858">
            <v>25.357750241386064</v>
          </cell>
        </row>
        <row r="859">
          <cell r="C859">
            <v>0.99706441231472953</v>
          </cell>
          <cell r="D859">
            <v>0.37370242214531829</v>
          </cell>
          <cell r="E859">
            <v>25.299625635016781</v>
          </cell>
        </row>
        <row r="860">
          <cell r="C860">
            <v>0.99708686710268168</v>
          </cell>
          <cell r="D860">
            <v>0.37456747404843244</v>
          </cell>
          <cell r="E860">
            <v>25.241765392872974</v>
          </cell>
        </row>
        <row r="861">
          <cell r="C861">
            <v>0.99710924124030953</v>
          </cell>
          <cell r="D861">
            <v>0.37543252595154658</v>
          </cell>
          <cell r="E861">
            <v>25.184169750789806</v>
          </cell>
        </row>
        <row r="862">
          <cell r="C862">
            <v>0.99713149714116234</v>
          </cell>
          <cell r="D862">
            <v>0.37629757785466078</v>
          </cell>
          <cell r="E862">
            <v>25.1268359367938</v>
          </cell>
        </row>
        <row r="863">
          <cell r="C863">
            <v>0.99715369930661157</v>
          </cell>
          <cell r="D863">
            <v>0.37716262975777493</v>
          </cell>
          <cell r="E863">
            <v>25.069763770965398</v>
          </cell>
        </row>
        <row r="864">
          <cell r="C864">
            <v>0.99717542946934312</v>
          </cell>
          <cell r="D864">
            <v>0.37802768166088907</v>
          </cell>
          <cell r="E864">
            <v>25.012940965362656</v>
          </cell>
        </row>
        <row r="865">
          <cell r="C865">
            <v>0.99719698784877275</v>
          </cell>
          <cell r="D865">
            <v>0.37889273356400321</v>
          </cell>
          <cell r="E865">
            <v>24.956373325486926</v>
          </cell>
        </row>
        <row r="866">
          <cell r="C866">
            <v>0.99721852474348482</v>
          </cell>
          <cell r="D866">
            <v>0.37975778546711741</v>
          </cell>
          <cell r="E866">
            <v>24.900062860491616</v>
          </cell>
        </row>
        <row r="867">
          <cell r="C867">
            <v>0.99724002712099125</v>
          </cell>
          <cell r="D867">
            <v>0.38062283737023156</v>
          </cell>
          <cell r="E867">
            <v>24.844007492236312</v>
          </cell>
        </row>
        <row r="868">
          <cell r="C868">
            <v>0.99726152907352528</v>
          </cell>
          <cell r="D868">
            <v>0.3814878892733457</v>
          </cell>
          <cell r="E868">
            <v>24.788206332774941</v>
          </cell>
        </row>
        <row r="869">
          <cell r="C869">
            <v>0.99728287661940795</v>
          </cell>
          <cell r="D869">
            <v>0.38235294117645985</v>
          </cell>
          <cell r="E869">
            <v>24.732653837956871</v>
          </cell>
        </row>
        <row r="870">
          <cell r="C870">
            <v>0.99730419191460484</v>
          </cell>
          <cell r="D870">
            <v>0.38321799307957405</v>
          </cell>
          <cell r="E870">
            <v>24.677351346457012</v>
          </cell>
        </row>
        <row r="871">
          <cell r="C871">
            <v>0.99732533344329499</v>
          </cell>
          <cell r="D871">
            <v>0.38408304498268819</v>
          </cell>
          <cell r="E871">
            <v>24.622293675274936</v>
          </cell>
        </row>
        <row r="872">
          <cell r="C872">
            <v>0.99734632467340067</v>
          </cell>
          <cell r="D872">
            <v>0.38494809688580234</v>
          </cell>
          <cell r="E872">
            <v>24.567479752018333</v>
          </cell>
        </row>
        <row r="873">
          <cell r="C873">
            <v>0.99736731137046686</v>
          </cell>
          <cell r="D873">
            <v>0.38581314878891648</v>
          </cell>
          <cell r="E873">
            <v>24.512911519696868</v>
          </cell>
        </row>
        <row r="874">
          <cell r="C874">
            <v>0.99738824952623728</v>
          </cell>
          <cell r="D874">
            <v>0.38667820069203068</v>
          </cell>
          <cell r="E874">
            <v>24.458586250179756</v>
          </cell>
        </row>
        <row r="875">
          <cell r="C875">
            <v>0.99740903200043918</v>
          </cell>
          <cell r="D875">
            <v>0.38754325259514483</v>
          </cell>
          <cell r="E875">
            <v>24.404499694986967</v>
          </cell>
        </row>
        <row r="876">
          <cell r="C876">
            <v>0.9974297835933108</v>
          </cell>
          <cell r="D876">
            <v>0.38840830449825897</v>
          </cell>
          <cell r="E876">
            <v>24.350653305943549</v>
          </cell>
        </row>
        <row r="877">
          <cell r="C877">
            <v>0.99745029299911359</v>
          </cell>
          <cell r="D877">
            <v>0.38927335640137312</v>
          </cell>
          <cell r="E877">
            <v>24.29704033471387</v>
          </cell>
        </row>
        <row r="878">
          <cell r="C878">
            <v>0.99747077794539185</v>
          </cell>
          <cell r="D878">
            <v>0.39013840830448732</v>
          </cell>
          <cell r="E878">
            <v>24.243664520527467</v>
          </cell>
        </row>
        <row r="879">
          <cell r="C879">
            <v>0.99749107019028038</v>
          </cell>
          <cell r="D879">
            <v>0.39100346020760146</v>
          </cell>
          <cell r="E879">
            <v>24.190520209238258</v>
          </cell>
        </row>
        <row r="880">
          <cell r="C880">
            <v>0.99751135964923865</v>
          </cell>
          <cell r="D880">
            <v>0.39186851211071561</v>
          </cell>
          <cell r="E880">
            <v>24.137610463256504</v>
          </cell>
        </row>
        <row r="881">
          <cell r="C881">
            <v>0.9975314697226102</v>
          </cell>
          <cell r="D881">
            <v>0.39273356401382975</v>
          </cell>
          <cell r="E881">
            <v>24.084929468675313</v>
          </cell>
        </row>
        <row r="882">
          <cell r="C882">
            <v>0.99755153550441034</v>
          </cell>
          <cell r="D882">
            <v>0.39359861591694395</v>
          </cell>
          <cell r="E882">
            <v>24.032478971856573</v>
          </cell>
        </row>
        <row r="883">
          <cell r="C883">
            <v>0.99757158509003874</v>
          </cell>
          <cell r="D883">
            <v>0.39446366782005809</v>
          </cell>
          <cell r="E883">
            <v>23.980258131742673</v>
          </cell>
        </row>
        <row r="884">
          <cell r="C884">
            <v>0.9975915485479202</v>
          </cell>
          <cell r="D884">
            <v>0.39532871972317224</v>
          </cell>
          <cell r="E884">
            <v>23.928263763359293</v>
          </cell>
        </row>
        <row r="885">
          <cell r="C885">
            <v>0.99761123605703395</v>
          </cell>
          <cell r="D885">
            <v>0.39619377162628638</v>
          </cell>
          <cell r="E885">
            <v>23.876489840155052</v>
          </cell>
        </row>
        <row r="886">
          <cell r="C886">
            <v>0.99763062339395114</v>
          </cell>
          <cell r="D886">
            <v>0.39705882352940058</v>
          </cell>
          <cell r="E886">
            <v>23.824934342819521</v>
          </cell>
        </row>
        <row r="887">
          <cell r="C887">
            <v>0.99765000076762578</v>
          </cell>
          <cell r="D887">
            <v>0.39792387543251473</v>
          </cell>
          <cell r="E887">
            <v>23.773602762400124</v>
          </cell>
        </row>
        <row r="888">
          <cell r="C888">
            <v>0.99766936388111427</v>
          </cell>
          <cell r="D888">
            <v>0.39878892733562887</v>
          </cell>
          <cell r="E888">
            <v>23.722493539564539</v>
          </cell>
        </row>
        <row r="889">
          <cell r="C889">
            <v>0.99768861168541534</v>
          </cell>
          <cell r="D889">
            <v>0.39965397923874302</v>
          </cell>
          <cell r="E889">
            <v>23.671602832898905</v>
          </cell>
        </row>
        <row r="890">
          <cell r="C890">
            <v>0.99770744698313962</v>
          </cell>
          <cell r="D890">
            <v>0.40051903114185722</v>
          </cell>
          <cell r="E890">
            <v>23.620922190324414</v>
          </cell>
        </row>
        <row r="891">
          <cell r="C891">
            <v>0.99772615762228312</v>
          </cell>
          <cell r="D891">
            <v>0.40138408304497136</v>
          </cell>
          <cell r="E891">
            <v>23.570457053839409</v>
          </cell>
        </row>
        <row r="892">
          <cell r="C892">
            <v>0.99774470899120182</v>
          </cell>
          <cell r="D892">
            <v>0.40224913494808551</v>
          </cell>
          <cell r="E892">
            <v>23.52020521716894</v>
          </cell>
        </row>
        <row r="893">
          <cell r="C893">
            <v>0.99776314297329027</v>
          </cell>
          <cell r="D893">
            <v>0.40311418685119965</v>
          </cell>
          <cell r="E893">
            <v>23.470166292352243</v>
          </cell>
        </row>
        <row r="894">
          <cell r="C894">
            <v>0.99778148294203228</v>
          </cell>
          <cell r="D894">
            <v>0.40397923875431385</v>
          </cell>
          <cell r="E894">
            <v>23.420339460279298</v>
          </cell>
        </row>
        <row r="895">
          <cell r="C895">
            <v>0.9977997643117974</v>
          </cell>
          <cell r="D895">
            <v>0.404844290657428</v>
          </cell>
          <cell r="E895">
            <v>23.370724190865754</v>
          </cell>
        </row>
        <row r="896">
          <cell r="C896">
            <v>0.9978178185574057</v>
          </cell>
          <cell r="D896">
            <v>0.40570934256054214</v>
          </cell>
          <cell r="E896">
            <v>23.321315192008274</v>
          </cell>
        </row>
        <row r="897">
          <cell r="C897">
            <v>0.99783575031651439</v>
          </cell>
          <cell r="D897">
            <v>0.40657439446365629</v>
          </cell>
          <cell r="E897">
            <v>23.272113587507416</v>
          </cell>
        </row>
        <row r="898">
          <cell r="C898">
            <v>0.99785356714418894</v>
          </cell>
          <cell r="D898">
            <v>0.40743944636677049</v>
          </cell>
          <cell r="E898">
            <v>23.2231182322096</v>
          </cell>
        </row>
        <row r="899">
          <cell r="C899">
            <v>0.99787129883571912</v>
          </cell>
          <cell r="D899">
            <v>0.40830449826988463</v>
          </cell>
          <cell r="E899">
            <v>23.174328507167676</v>
          </cell>
        </row>
        <row r="900">
          <cell r="C900">
            <v>0.99788887064317544</v>
          </cell>
          <cell r="D900">
            <v>0.40916955017299877</v>
          </cell>
          <cell r="E900">
            <v>23.125741375914533</v>
          </cell>
        </row>
        <row r="901">
          <cell r="C901">
            <v>0.99790643735096263</v>
          </cell>
          <cell r="D901">
            <v>0.41003460207611292</v>
          </cell>
          <cell r="E901">
            <v>23.077359135720219</v>
          </cell>
        </row>
        <row r="902">
          <cell r="C902">
            <v>0.99792397029705082</v>
          </cell>
          <cell r="D902">
            <v>0.41089965397922712</v>
          </cell>
          <cell r="E902">
            <v>23.029179831099743</v>
          </cell>
        </row>
        <row r="903">
          <cell r="C903">
            <v>0.9979412650224796</v>
          </cell>
          <cell r="D903">
            <v>0.41176470588234126</v>
          </cell>
          <cell r="E903">
            <v>22.981197474642283</v>
          </cell>
        </row>
        <row r="904">
          <cell r="C904">
            <v>0.99795846988984793</v>
          </cell>
          <cell r="D904">
            <v>0.41262975778545541</v>
          </cell>
          <cell r="E904">
            <v>22.933414237101527</v>
          </cell>
        </row>
        <row r="905">
          <cell r="C905">
            <v>0.99797561464722639</v>
          </cell>
          <cell r="D905">
            <v>0.41349480968856955</v>
          </cell>
          <cell r="E905">
            <v>22.885829550967447</v>
          </cell>
        </row>
        <row r="906">
          <cell r="C906">
            <v>0.99799274410559735</v>
          </cell>
          <cell r="D906">
            <v>0.41435986159168375</v>
          </cell>
          <cell r="E906">
            <v>22.838443198174502</v>
          </cell>
        </row>
        <row r="907">
          <cell r="C907">
            <v>0.99800955129320501</v>
          </cell>
          <cell r="D907">
            <v>0.4152249134947979</v>
          </cell>
          <cell r="E907">
            <v>22.791246928916745</v>
          </cell>
        </row>
        <row r="908">
          <cell r="C908">
            <v>0.99802632453023721</v>
          </cell>
          <cell r="D908">
            <v>0.41608996539791204</v>
          </cell>
          <cell r="E908">
            <v>22.744246128235513</v>
          </cell>
        </row>
        <row r="909">
          <cell r="C909">
            <v>0.99804306018081834</v>
          </cell>
          <cell r="D909">
            <v>0.41695501730102619</v>
          </cell>
          <cell r="E909">
            <v>22.697439496834527</v>
          </cell>
        </row>
        <row r="910">
          <cell r="C910">
            <v>0.99805942294169736</v>
          </cell>
          <cell r="D910">
            <v>0.41782006920414039</v>
          </cell>
          <cell r="E910">
            <v>22.650818219033294</v>
          </cell>
        </row>
        <row r="911">
          <cell r="C911">
            <v>0.99807573418647344</v>
          </cell>
          <cell r="D911">
            <v>0.41868512110725453</v>
          </cell>
          <cell r="E911">
            <v>22.604388424405226</v>
          </cell>
        </row>
        <row r="912">
          <cell r="C912">
            <v>0.99809201190564645</v>
          </cell>
          <cell r="D912">
            <v>0.41955017301036868</v>
          </cell>
          <cell r="E912">
            <v>22.558149335126497</v>
          </cell>
        </row>
        <row r="913">
          <cell r="C913">
            <v>0.99810817809316488</v>
          </cell>
          <cell r="D913">
            <v>0.42041522491348282</v>
          </cell>
          <cell r="E913">
            <v>22.512098014595242</v>
          </cell>
        </row>
        <row r="914">
          <cell r="C914">
            <v>0.99812419398209895</v>
          </cell>
          <cell r="D914">
            <v>0.42128027681659702</v>
          </cell>
          <cell r="E914">
            <v>22.466232433541471</v>
          </cell>
        </row>
        <row r="915">
          <cell r="C915">
            <v>0.99814010405289666</v>
          </cell>
          <cell r="D915">
            <v>0.42214532871971117</v>
          </cell>
          <cell r="E915">
            <v>22.42055244925864</v>
          </cell>
        </row>
        <row r="916">
          <cell r="C916">
            <v>0.99815599976906977</v>
          </cell>
          <cell r="D916">
            <v>0.42301038062282531</v>
          </cell>
          <cell r="E916">
            <v>22.375058973398446</v>
          </cell>
        </row>
        <row r="917">
          <cell r="C917">
            <v>0.99817184826608352</v>
          </cell>
          <cell r="D917">
            <v>0.42387543252593946</v>
          </cell>
          <cell r="E917">
            <v>22.32975012887167</v>
          </cell>
        </row>
        <row r="918">
          <cell r="C918">
            <v>0.99818768783867606</v>
          </cell>
          <cell r="D918">
            <v>0.42474048442905366</v>
          </cell>
          <cell r="E918">
            <v>22.284625642517941</v>
          </cell>
        </row>
        <row r="919">
          <cell r="C919">
            <v>0.99820349860758151</v>
          </cell>
          <cell r="D919">
            <v>0.4256055363321678</v>
          </cell>
          <cell r="E919">
            <v>22.239683947297792</v>
          </cell>
        </row>
        <row r="920">
          <cell r="C920">
            <v>0.9982192011973926</v>
          </cell>
          <cell r="D920">
            <v>0.42647058823528194</v>
          </cell>
          <cell r="E920">
            <v>22.194922166018074</v>
          </cell>
        </row>
        <row r="921">
          <cell r="C921">
            <v>0.99823482039816824</v>
          </cell>
          <cell r="D921">
            <v>0.42733564013839609</v>
          </cell>
          <cell r="E921">
            <v>22.150339756163223</v>
          </cell>
        </row>
        <row r="922">
          <cell r="C922">
            <v>0.99825042708586653</v>
          </cell>
          <cell r="D922">
            <v>0.42820069204151029</v>
          </cell>
          <cell r="E922">
            <v>22.105937200159179</v>
          </cell>
        </row>
        <row r="923">
          <cell r="C923">
            <v>0.99826589041619684</v>
          </cell>
          <cell r="D923">
            <v>0.42906574394462443</v>
          </cell>
          <cell r="E923">
            <v>22.061710518516904</v>
          </cell>
        </row>
        <row r="924">
          <cell r="C924">
            <v>0.99828111968115385</v>
          </cell>
          <cell r="D924">
            <v>0.42993079584773858</v>
          </cell>
          <cell r="E924">
            <v>22.017656649003992</v>
          </cell>
        </row>
        <row r="925">
          <cell r="C925">
            <v>0.99829632207840913</v>
          </cell>
          <cell r="D925">
            <v>0.43079584775085272</v>
          </cell>
          <cell r="E925">
            <v>21.973779111269334</v>
          </cell>
        </row>
        <row r="926">
          <cell r="C926">
            <v>0.99831109643398419</v>
          </cell>
          <cell r="D926">
            <v>0.43166089965396692</v>
          </cell>
          <cell r="E926">
            <v>21.930068032545663</v>
          </cell>
        </row>
        <row r="927">
          <cell r="C927">
            <v>0.99832585374344274</v>
          </cell>
          <cell r="D927">
            <v>0.43252595155708107</v>
          </cell>
          <cell r="E927">
            <v>21.886531424430881</v>
          </cell>
        </row>
        <row r="928">
          <cell r="C928">
            <v>0.99834051165657056</v>
          </cell>
          <cell r="D928">
            <v>0.43339100346019521</v>
          </cell>
          <cell r="E928">
            <v>21.843166440411341</v>
          </cell>
        </row>
        <row r="929">
          <cell r="C929">
            <v>0.99835490089268142</v>
          </cell>
          <cell r="D929">
            <v>0.43425605536330936</v>
          </cell>
          <cell r="E929">
            <v>21.799968358450496</v>
          </cell>
        </row>
        <row r="930">
          <cell r="C930">
            <v>0.9983691215563929</v>
          </cell>
          <cell r="D930">
            <v>0.43512110726642356</v>
          </cell>
          <cell r="E930">
            <v>21.756938364636436</v>
          </cell>
        </row>
        <row r="931">
          <cell r="C931">
            <v>0.99838323049957323</v>
          </cell>
          <cell r="D931">
            <v>0.4359861591695377</v>
          </cell>
          <cell r="E931">
            <v>21.714076694929414</v>
          </cell>
        </row>
        <row r="932">
          <cell r="C932">
            <v>0.99839729444289449</v>
          </cell>
          <cell r="D932">
            <v>0.43685121107265185</v>
          </cell>
          <cell r="E932">
            <v>21.671383797634654</v>
          </cell>
        </row>
        <row r="933">
          <cell r="C933">
            <v>0.99841126342848641</v>
          </cell>
          <cell r="D933">
            <v>0.43771626297576599</v>
          </cell>
          <cell r="E933">
            <v>21.628857589874126</v>
          </cell>
        </row>
        <row r="934">
          <cell r="C934">
            <v>0.99842515846887459</v>
          </cell>
          <cell r="D934">
            <v>0.43858131487888019</v>
          </cell>
          <cell r="E934">
            <v>21.586497539621522</v>
          </cell>
        </row>
        <row r="935">
          <cell r="C935">
            <v>0.99843901663109935</v>
          </cell>
          <cell r="D935">
            <v>0.43944636678199434</v>
          </cell>
          <cell r="E935">
            <v>21.544303465463791</v>
          </cell>
        </row>
        <row r="936">
          <cell r="C936">
            <v>0.99845286416901313</v>
          </cell>
          <cell r="D936">
            <v>0.44031141868510848</v>
          </cell>
          <cell r="E936">
            <v>21.502274954545136</v>
          </cell>
        </row>
        <row r="937">
          <cell r="C937">
            <v>0.99846671104585882</v>
          </cell>
          <cell r="D937">
            <v>0.44117647058822262</v>
          </cell>
          <cell r="E937">
            <v>21.460411247107778</v>
          </cell>
        </row>
        <row r="938">
          <cell r="C938">
            <v>0.99848023980722722</v>
          </cell>
          <cell r="D938">
            <v>0.44204152249133677</v>
          </cell>
          <cell r="E938">
            <v>21.418704565805122</v>
          </cell>
        </row>
        <row r="939">
          <cell r="C939">
            <v>0.99849375520557371</v>
          </cell>
          <cell r="D939">
            <v>0.44290657439445097</v>
          </cell>
          <cell r="E939">
            <v>21.377160515131905</v>
          </cell>
        </row>
        <row r="940">
          <cell r="C940">
            <v>0.99850726281275859</v>
          </cell>
          <cell r="D940">
            <v>0.44377162629756511</v>
          </cell>
          <cell r="E940">
            <v>21.335778263089527</v>
          </cell>
        </row>
        <row r="941">
          <cell r="C941">
            <v>0.99852075002126683</v>
          </cell>
          <cell r="D941">
            <v>0.44463667820067926</v>
          </cell>
          <cell r="E941">
            <v>21.294556596458822</v>
          </cell>
        </row>
        <row r="942">
          <cell r="C942">
            <v>0.99853422547220427</v>
          </cell>
          <cell r="D942">
            <v>0.4455017301037934</v>
          </cell>
          <cell r="E942">
            <v>21.253494763714084</v>
          </cell>
        </row>
        <row r="943">
          <cell r="C943">
            <v>0.99854769374582952</v>
          </cell>
          <cell r="D943">
            <v>0.4463667820069076</v>
          </cell>
          <cell r="E943">
            <v>21.212591932889001</v>
          </cell>
        </row>
        <row r="944">
          <cell r="C944">
            <v>0.99856112329974389</v>
          </cell>
          <cell r="D944">
            <v>0.44723183391002175</v>
          </cell>
          <cell r="E944">
            <v>21.17184651256877</v>
          </cell>
        </row>
        <row r="945">
          <cell r="C945">
            <v>0.99857452112238321</v>
          </cell>
          <cell r="D945">
            <v>0.44809688581313589</v>
          </cell>
          <cell r="E945">
            <v>21.13125773899478</v>
          </cell>
        </row>
        <row r="946">
          <cell r="C946">
            <v>0.99858772978506993</v>
          </cell>
          <cell r="D946">
            <v>0.44896193771625004</v>
          </cell>
          <cell r="E946">
            <v>21.0908213816986</v>
          </cell>
        </row>
        <row r="947">
          <cell r="C947">
            <v>0.99860090487493414</v>
          </cell>
          <cell r="D947">
            <v>0.44982698961936424</v>
          </cell>
          <cell r="E947">
            <v>21.050539841137361</v>
          </cell>
        </row>
        <row r="948">
          <cell r="C948">
            <v>0.99861403671204829</v>
          </cell>
          <cell r="D948">
            <v>0.45069204152247838</v>
          </cell>
          <cell r="E948">
            <v>21.010412022190401</v>
          </cell>
        </row>
        <row r="949">
          <cell r="C949">
            <v>0.99862714191755675</v>
          </cell>
          <cell r="D949">
            <v>0.45155709342559253</v>
          </cell>
          <cell r="E949">
            <v>20.970437390432004</v>
          </cell>
        </row>
        <row r="950">
          <cell r="C950">
            <v>0.9986401813467759</v>
          </cell>
          <cell r="D950">
            <v>0.45242214532870667</v>
          </cell>
          <cell r="E950">
            <v>20.930614246721451</v>
          </cell>
        </row>
        <row r="951">
          <cell r="C951">
            <v>0.9986528233323303</v>
          </cell>
          <cell r="D951">
            <v>0.45328719723182087</v>
          </cell>
          <cell r="E951">
            <v>20.890934785572277</v>
          </cell>
        </row>
        <row r="952">
          <cell r="C952">
            <v>0.9986653951974328</v>
          </cell>
          <cell r="D952">
            <v>0.45415224913493502</v>
          </cell>
          <cell r="E952">
            <v>20.851405020211214</v>
          </cell>
        </row>
        <row r="953">
          <cell r="C953">
            <v>0.99867787545736597</v>
          </cell>
          <cell r="D953">
            <v>0.45501730103804916</v>
          </cell>
          <cell r="E953">
            <v>20.812023649127596</v>
          </cell>
        </row>
        <row r="954">
          <cell r="C954">
            <v>0.9986901348260715</v>
          </cell>
          <cell r="D954">
            <v>0.4558823529411633</v>
          </cell>
          <cell r="E954">
            <v>20.77278713841801</v>
          </cell>
        </row>
        <row r="955">
          <cell r="C955">
            <v>0.99870236033863957</v>
          </cell>
          <cell r="D955">
            <v>0.4567474048442775</v>
          </cell>
          <cell r="E955">
            <v>20.733698547980026</v>
          </cell>
        </row>
        <row r="956">
          <cell r="C956">
            <v>0.99871445462916375</v>
          </cell>
          <cell r="D956">
            <v>0.45761245674739165</v>
          </cell>
          <cell r="E956">
            <v>20.694755021389078</v>
          </cell>
        </row>
        <row r="957">
          <cell r="C957">
            <v>0.99872649376770972</v>
          </cell>
          <cell r="D957">
            <v>0.45847750865050579</v>
          </cell>
          <cell r="E957">
            <v>20.655957310832687</v>
          </cell>
        </row>
        <row r="958">
          <cell r="C958">
            <v>0.99873840853098983</v>
          </cell>
          <cell r="D958">
            <v>0.45934256055361994</v>
          </cell>
          <cell r="E958">
            <v>20.617303163491126</v>
          </cell>
        </row>
        <row r="959">
          <cell r="C959">
            <v>0.99875030223452466</v>
          </cell>
          <cell r="D959">
            <v>0.46020761245673414</v>
          </cell>
          <cell r="E959">
            <v>20.578793898566524</v>
          </cell>
        </row>
        <row r="960">
          <cell r="C960">
            <v>0.99876202831004357</v>
          </cell>
          <cell r="D960">
            <v>0.46107266435984828</v>
          </cell>
          <cell r="E960">
            <v>20.540425686279313</v>
          </cell>
        </row>
        <row r="961">
          <cell r="C961">
            <v>0.99877373365635147</v>
          </cell>
          <cell r="D961">
            <v>0.46193771626296243</v>
          </cell>
          <cell r="E961">
            <v>20.502200749645475</v>
          </cell>
        </row>
        <row r="962">
          <cell r="C962">
            <v>0.99878542648958213</v>
          </cell>
          <cell r="D962">
            <v>0.46280276816607657</v>
          </cell>
          <cell r="E962">
            <v>20.46411845359053</v>
          </cell>
        </row>
        <row r="963">
          <cell r="C963">
            <v>0.99879683737721181</v>
          </cell>
          <cell r="D963">
            <v>0.46366782006919077</v>
          </cell>
          <cell r="E963">
            <v>20.426172489648266</v>
          </cell>
        </row>
        <row r="964">
          <cell r="C964">
            <v>0.99880821662800456</v>
          </cell>
          <cell r="D964">
            <v>0.46453287197230492</v>
          </cell>
          <cell r="E964">
            <v>20.388367205663162</v>
          </cell>
        </row>
        <row r="965">
          <cell r="C965">
            <v>0.99881950299871081</v>
          </cell>
          <cell r="D965">
            <v>0.46539792387541906</v>
          </cell>
          <cell r="E965">
            <v>20.350700569358409</v>
          </cell>
        </row>
        <row r="966">
          <cell r="C966">
            <v>0.99883076004631899</v>
          </cell>
          <cell r="D966">
            <v>0.46626297577853321</v>
          </cell>
          <cell r="E966">
            <v>20.313173101595471</v>
          </cell>
        </row>
        <row r="967">
          <cell r="C967">
            <v>0.99884192374164904</v>
          </cell>
          <cell r="D967">
            <v>0.46712802768164741</v>
          </cell>
          <cell r="E967">
            <v>20.27578272946883</v>
          </cell>
        </row>
        <row r="968">
          <cell r="C968">
            <v>0.99885299979821918</v>
          </cell>
          <cell r="D968">
            <v>0.46799307958476155</v>
          </cell>
          <cell r="E968">
            <v>20.238528808509891</v>
          </cell>
        </row>
        <row r="969">
          <cell r="C969">
            <v>0.99886403850443406</v>
          </cell>
          <cell r="D969">
            <v>0.4688581314878757</v>
          </cell>
          <cell r="E969">
            <v>20.201411600505985</v>
          </cell>
        </row>
        <row r="970">
          <cell r="C970">
            <v>0.99887504189071796</v>
          </cell>
          <cell r="D970">
            <v>0.46972318339098984</v>
          </cell>
          <cell r="E970">
            <v>20.164430391125372</v>
          </cell>
        </row>
        <row r="971">
          <cell r="C971">
            <v>0.99888601151530276</v>
          </cell>
          <cell r="D971">
            <v>0.47058823529410404</v>
          </cell>
          <cell r="E971">
            <v>20.12758446177407</v>
          </cell>
        </row>
        <row r="972">
          <cell r="C972">
            <v>0.99889692797111407</v>
          </cell>
          <cell r="D972">
            <v>0.47145328719721818</v>
          </cell>
          <cell r="E972">
            <v>20.090872677455735</v>
          </cell>
        </row>
        <row r="973">
          <cell r="C973">
            <v>0.99890759378762717</v>
          </cell>
          <cell r="D973">
            <v>0.47231833910033233</v>
          </cell>
          <cell r="E973">
            <v>20.054290336647711</v>
          </cell>
        </row>
        <row r="974">
          <cell r="C974">
            <v>0.99891821422652793</v>
          </cell>
          <cell r="D974">
            <v>0.47318339100344647</v>
          </cell>
          <cell r="E974">
            <v>20.017840842767669</v>
          </cell>
        </row>
        <row r="975">
          <cell r="C975">
            <v>0.99892877488597276</v>
          </cell>
          <cell r="D975">
            <v>0.47404844290656067</v>
          </cell>
          <cell r="E975">
            <v>19.981523180472035</v>
          </cell>
        </row>
        <row r="976">
          <cell r="C976">
            <v>0.99893923477973157</v>
          </cell>
          <cell r="D976">
            <v>0.47491349480967482</v>
          </cell>
          <cell r="E976">
            <v>19.945335811017436</v>
          </cell>
        </row>
        <row r="977">
          <cell r="C977">
            <v>0.99894967918560595</v>
          </cell>
          <cell r="D977">
            <v>0.47577854671278896</v>
          </cell>
          <cell r="E977">
            <v>19.909279723320388</v>
          </cell>
        </row>
        <row r="978">
          <cell r="C978">
            <v>0.99896001413746904</v>
          </cell>
          <cell r="D978">
            <v>0.47664359861590311</v>
          </cell>
          <cell r="E978">
            <v>19.873352333232109</v>
          </cell>
        </row>
        <row r="979">
          <cell r="C979">
            <v>0.99897028288807033</v>
          </cell>
          <cell r="D979">
            <v>0.47750865051901731</v>
          </cell>
          <cell r="E979">
            <v>19.83755380022227</v>
          </cell>
        </row>
        <row r="980">
          <cell r="C980">
            <v>0.99898045318672424</v>
          </cell>
          <cell r="D980">
            <v>0.47837370242213145</v>
          </cell>
          <cell r="E980">
            <v>19.801882785970971</v>
          </cell>
        </row>
        <row r="981">
          <cell r="C981">
            <v>0.99899061663860012</v>
          </cell>
          <cell r="D981">
            <v>0.4792387543252456</v>
          </cell>
          <cell r="E981">
            <v>19.766340412471919</v>
          </cell>
        </row>
        <row r="982">
          <cell r="C982">
            <v>0.99900073126586497</v>
          </cell>
          <cell r="D982">
            <v>0.48010380622835974</v>
          </cell>
          <cell r="E982">
            <v>19.730925155279731</v>
          </cell>
        </row>
        <row r="983">
          <cell r="C983">
            <v>0.99901082809150688</v>
          </cell>
          <cell r="D983">
            <v>0.48096885813147394</v>
          </cell>
          <cell r="E983">
            <v>19.695636940137558</v>
          </cell>
        </row>
        <row r="984">
          <cell r="C984">
            <v>0.99902083071492576</v>
          </cell>
          <cell r="D984">
            <v>0.48183391003458809</v>
          </cell>
          <cell r="E984">
            <v>19.660473579253175</v>
          </cell>
        </row>
        <row r="985">
          <cell r="C985">
            <v>0.99903075367962269</v>
          </cell>
          <cell r="D985">
            <v>0.48269896193770223</v>
          </cell>
          <cell r="E985">
            <v>19.625434687066576</v>
          </cell>
        </row>
        <row r="986">
          <cell r="C986">
            <v>0.99904060822375751</v>
          </cell>
          <cell r="D986">
            <v>0.48356401384081638</v>
          </cell>
          <cell r="E986">
            <v>19.590519815961148</v>
          </cell>
        </row>
        <row r="987">
          <cell r="C987">
            <v>0.99905043023389151</v>
          </cell>
          <cell r="D987">
            <v>0.48442906574393058</v>
          </cell>
          <cell r="E987">
            <v>19.555729003993132</v>
          </cell>
        </row>
        <row r="988">
          <cell r="C988">
            <v>0.99906014737027238</v>
          </cell>
          <cell r="D988">
            <v>0.48529411764704472</v>
          </cell>
          <cell r="E988">
            <v>19.521060174267564</v>
          </cell>
        </row>
        <row r="989">
          <cell r="C989">
            <v>0.99906982488977836</v>
          </cell>
          <cell r="D989">
            <v>0.48615916955015887</v>
          </cell>
          <cell r="E989">
            <v>19.486513948446692</v>
          </cell>
        </row>
        <row r="990">
          <cell r="C990">
            <v>0.99907949532641072</v>
          </cell>
          <cell r="D990">
            <v>0.48702422145327301</v>
          </cell>
          <cell r="E990">
            <v>19.452090306661155</v>
          </cell>
        </row>
        <row r="991">
          <cell r="C991">
            <v>0.99908900318747706</v>
          </cell>
          <cell r="D991">
            <v>0.48788927335638721</v>
          </cell>
          <cell r="E991">
            <v>19.417785574791353</v>
          </cell>
        </row>
        <row r="992">
          <cell r="C992">
            <v>0.99909846524595869</v>
          </cell>
          <cell r="D992">
            <v>0.48875432525950135</v>
          </cell>
          <cell r="E992">
            <v>19.383601386980569</v>
          </cell>
        </row>
        <row r="993">
          <cell r="C993">
            <v>0.9991078213446466</v>
          </cell>
          <cell r="D993">
            <v>0.4896193771626155</v>
          </cell>
          <cell r="E993">
            <v>19.349535939249179</v>
          </cell>
        </row>
        <row r="994">
          <cell r="C994">
            <v>0.99911710713400603</v>
          </cell>
          <cell r="D994">
            <v>0.49048442906572964</v>
          </cell>
          <cell r="E994">
            <v>19.31558929256105</v>
          </cell>
        </row>
        <row r="995">
          <cell r="C995">
            <v>0.99912635505359959</v>
          </cell>
          <cell r="D995">
            <v>0.49134948096884384</v>
          </cell>
          <cell r="E995">
            <v>19.281761445484726</v>
          </cell>
        </row>
        <row r="996">
          <cell r="C996">
            <v>0.99913556170364792</v>
          </cell>
          <cell r="D996">
            <v>0.49221453287195799</v>
          </cell>
          <cell r="E996">
            <v>19.248051706164468</v>
          </cell>
        </row>
        <row r="997">
          <cell r="C997">
            <v>0.99914476079863068</v>
          </cell>
          <cell r="D997">
            <v>0.49307958477507213</v>
          </cell>
          <cell r="E997">
            <v>19.214460101340531</v>
          </cell>
        </row>
        <row r="998">
          <cell r="C998">
            <v>0.99915365004148915</v>
          </cell>
          <cell r="D998">
            <v>0.49394463667818628</v>
          </cell>
          <cell r="E998">
            <v>19.18098020707582</v>
          </cell>
        </row>
        <row r="999">
          <cell r="C999">
            <v>0.9991624880043406</v>
          </cell>
          <cell r="D999">
            <v>0.49480968858130048</v>
          </cell>
          <cell r="E999">
            <v>19.147616392665526</v>
          </cell>
        </row>
        <row r="1000">
          <cell r="C1000">
            <v>0.99917124460858042</v>
          </cell>
          <cell r="D1000">
            <v>0.49567474048441462</v>
          </cell>
          <cell r="E1000">
            <v>19.114367474951354</v>
          </cell>
        </row>
        <row r="1001">
          <cell r="C1001">
            <v>0.99917993080905354</v>
          </cell>
          <cell r="D1001">
            <v>0.49653979238752877</v>
          </cell>
          <cell r="E1001">
            <v>19.081233062631426</v>
          </cell>
        </row>
        <row r="1002">
          <cell r="C1002">
            <v>0.99918849343698624</v>
          </cell>
          <cell r="D1002">
            <v>0.49740484429064291</v>
          </cell>
          <cell r="E1002">
            <v>19.048211544693714</v>
          </cell>
        </row>
        <row r="1003">
          <cell r="C1003">
            <v>0.99919698542505653</v>
          </cell>
          <cell r="D1003">
            <v>0.49826989619375711</v>
          </cell>
          <cell r="E1003">
            <v>19.015303340486476</v>
          </cell>
        </row>
        <row r="1004">
          <cell r="C1004">
            <v>0.99920522564056868</v>
          </cell>
          <cell r="D1004">
            <v>0.49913494809687126</v>
          </cell>
          <cell r="E1004">
            <v>18.982504419769786</v>
          </cell>
        </row>
        <row r="1005">
          <cell r="C1005">
            <v>0.99921346528945099</v>
          </cell>
          <cell r="D1005">
            <v>0.4999999999999854</v>
          </cell>
          <cell r="E1005">
            <v>18.949818979382254</v>
          </cell>
        </row>
        <row r="1006">
          <cell r="C1006">
            <v>0.99922162664896697</v>
          </cell>
          <cell r="D1006">
            <v>0.5008650519030996</v>
          </cell>
          <cell r="E1006">
            <v>18.917244959897523</v>
          </cell>
        </row>
        <row r="1007">
          <cell r="C1007">
            <v>0.99922969338128742</v>
          </cell>
          <cell r="D1007">
            <v>0.50173010380621375</v>
          </cell>
          <cell r="E1007">
            <v>18.88478147622639</v>
          </cell>
        </row>
        <row r="1008">
          <cell r="C1008">
            <v>0.99923771029739472</v>
          </cell>
          <cell r="D1008">
            <v>0.50259515570932789</v>
          </cell>
          <cell r="E1008">
            <v>18.852428803056277</v>
          </cell>
        </row>
        <row r="1009">
          <cell r="C1009">
            <v>0.99924572404981837</v>
          </cell>
          <cell r="D1009">
            <v>0.50346020761244203</v>
          </cell>
          <cell r="E1009">
            <v>18.820187247871129</v>
          </cell>
        </row>
        <row r="1010">
          <cell r="C1010">
            <v>0.99925367358418526</v>
          </cell>
          <cell r="D1010">
            <v>0.50432525951555618</v>
          </cell>
          <cell r="E1010">
            <v>18.788055090930619</v>
          </cell>
        </row>
        <row r="1011">
          <cell r="C1011">
            <v>0.99926142871727275</v>
          </cell>
          <cell r="D1011">
            <v>0.50519031141867032</v>
          </cell>
          <cell r="E1011">
            <v>18.756029326732403</v>
          </cell>
        </row>
        <row r="1012">
          <cell r="C1012">
            <v>0.99926913540350248</v>
          </cell>
          <cell r="D1012">
            <v>0.50605536332178447</v>
          </cell>
          <cell r="E1012">
            <v>18.724112144538452</v>
          </cell>
        </row>
        <row r="1013">
          <cell r="C1013">
            <v>0.99927680185900858</v>
          </cell>
          <cell r="D1013">
            <v>0.50692041522489872</v>
          </cell>
          <cell r="E1013">
            <v>18.692303142157812</v>
          </cell>
        </row>
        <row r="1014">
          <cell r="C1014">
            <v>0.99928444210788103</v>
          </cell>
          <cell r="D1014">
            <v>0.50778546712801287</v>
          </cell>
          <cell r="E1014">
            <v>18.660602028597751</v>
          </cell>
        </row>
        <row r="1015">
          <cell r="C1015">
            <v>0.99929207716264601</v>
          </cell>
          <cell r="D1015">
            <v>0.50865051903112701</v>
          </cell>
          <cell r="E1015">
            <v>18.629008645124937</v>
          </cell>
        </row>
        <row r="1016">
          <cell r="C1016">
            <v>0.99929968865505037</v>
          </cell>
          <cell r="D1016">
            <v>0.50951557093424116</v>
          </cell>
          <cell r="E1016">
            <v>18.597522101185863</v>
          </cell>
        </row>
        <row r="1017">
          <cell r="C1017">
            <v>0.99930725925566277</v>
          </cell>
          <cell r="D1017">
            <v>0.5103806228373553</v>
          </cell>
          <cell r="E1017">
            <v>18.566141531564949</v>
          </cell>
        </row>
        <row r="1018">
          <cell r="C1018">
            <v>0.99931472847673986</v>
          </cell>
          <cell r="D1018">
            <v>0.51124567474046945</v>
          </cell>
          <cell r="E1018">
            <v>18.534865276420508</v>
          </cell>
        </row>
        <row r="1019">
          <cell r="C1019">
            <v>0.99932212129721698</v>
          </cell>
          <cell r="D1019">
            <v>0.51211072664358359</v>
          </cell>
          <cell r="E1019">
            <v>18.503693269647975</v>
          </cell>
        </row>
        <row r="1020">
          <cell r="C1020">
            <v>0.99932942449572948</v>
          </cell>
          <cell r="D1020">
            <v>0.51297577854669774</v>
          </cell>
          <cell r="E1020">
            <v>18.472624739455355</v>
          </cell>
        </row>
        <row r="1021">
          <cell r="C1021">
            <v>0.99933669638793921</v>
          </cell>
          <cell r="D1021">
            <v>0.51384083044981199</v>
          </cell>
          <cell r="E1021">
            <v>18.441660239385097</v>
          </cell>
        </row>
        <row r="1022">
          <cell r="C1022">
            <v>0.9993439335740667</v>
          </cell>
          <cell r="D1022">
            <v>0.51470588235292614</v>
          </cell>
          <cell r="E1022">
            <v>18.410799182281828</v>
          </cell>
        </row>
        <row r="1023">
          <cell r="C1023">
            <v>0.99935115612225489</v>
          </cell>
          <cell r="D1023">
            <v>0.51557093425604028</v>
          </cell>
          <cell r="E1023">
            <v>18.380041416552249</v>
          </cell>
        </row>
        <row r="1024">
          <cell r="C1024">
            <v>0.99935806060218524</v>
          </cell>
          <cell r="D1024">
            <v>0.51643598615915443</v>
          </cell>
          <cell r="E1024">
            <v>18.3493808518093</v>
          </cell>
        </row>
        <row r="1025">
          <cell r="C1025">
            <v>0.99936487050213907</v>
          </cell>
          <cell r="D1025">
            <v>0.51730103806226857</v>
          </cell>
          <cell r="E1025">
            <v>18.318821097066355</v>
          </cell>
        </row>
        <row r="1026">
          <cell r="C1026">
            <v>0.9993716450821617</v>
          </cell>
          <cell r="D1026">
            <v>0.51816608996538271</v>
          </cell>
          <cell r="E1026">
            <v>18.288362731882547</v>
          </cell>
        </row>
        <row r="1027">
          <cell r="C1027">
            <v>0.99937840299382097</v>
          </cell>
          <cell r="D1027">
            <v>0.51903114186849686</v>
          </cell>
          <cell r="E1027">
            <v>18.258005590062329</v>
          </cell>
        </row>
        <row r="1028">
          <cell r="C1028">
            <v>0.99938508091622413</v>
          </cell>
          <cell r="D1028">
            <v>0.519896193771611</v>
          </cell>
          <cell r="E1028">
            <v>18.22774801142355</v>
          </cell>
        </row>
        <row r="1029">
          <cell r="C1029">
            <v>0.99939172380201124</v>
          </cell>
          <cell r="D1029">
            <v>0.52076124567472526</v>
          </cell>
          <cell r="E1029">
            <v>18.197590318331795</v>
          </cell>
        </row>
        <row r="1030">
          <cell r="C1030">
            <v>0.99939831465228457</v>
          </cell>
          <cell r="D1030">
            <v>0.5216262975778394</v>
          </cell>
          <cell r="E1030">
            <v>18.167531704830104</v>
          </cell>
        </row>
        <row r="1031">
          <cell r="C1031">
            <v>0.9994048710797907</v>
          </cell>
          <cell r="D1031">
            <v>0.52249134948095355</v>
          </cell>
          <cell r="E1031">
            <v>18.137571998443992</v>
          </cell>
        </row>
        <row r="1032">
          <cell r="C1032">
            <v>0.99941142160490182</v>
          </cell>
          <cell r="D1032">
            <v>0.52335640138406769</v>
          </cell>
          <cell r="E1032">
            <v>18.107711225467764</v>
          </cell>
        </row>
        <row r="1033">
          <cell r="C1033">
            <v>0.99941796433885166</v>
          </cell>
          <cell r="D1033">
            <v>0.52422145328718184</v>
          </cell>
          <cell r="E1033">
            <v>18.077948861967155</v>
          </cell>
        </row>
        <row r="1034">
          <cell r="C1034">
            <v>0.99942445635942423</v>
          </cell>
          <cell r="D1034">
            <v>0.52508650519029598</v>
          </cell>
          <cell r="E1034">
            <v>18.048283646450699</v>
          </cell>
        </row>
        <row r="1035">
          <cell r="C1035">
            <v>0.99943092982286719</v>
          </cell>
          <cell r="D1035">
            <v>0.52595155709341013</v>
          </cell>
          <cell r="E1035">
            <v>18.018715679313985</v>
          </cell>
        </row>
        <row r="1036">
          <cell r="C1036">
            <v>0.99943739941433918</v>
          </cell>
          <cell r="D1036">
            <v>0.52681660899652427</v>
          </cell>
          <cell r="E1036">
            <v>17.989244745824578</v>
          </cell>
        </row>
        <row r="1037">
          <cell r="C1037">
            <v>0.99944384534901209</v>
          </cell>
          <cell r="D1037">
            <v>0.52768166089963842</v>
          </cell>
          <cell r="E1037">
            <v>17.959870013237154</v>
          </cell>
        </row>
        <row r="1038">
          <cell r="C1038">
            <v>0.99945021365538689</v>
          </cell>
          <cell r="D1038">
            <v>0.52854671280275267</v>
          </cell>
          <cell r="E1038">
            <v>17.930590040933684</v>
          </cell>
        </row>
        <row r="1039">
          <cell r="C1039">
            <v>0.99945655164706138</v>
          </cell>
          <cell r="D1039">
            <v>0.52941176470586682</v>
          </cell>
          <cell r="E1039">
            <v>17.9014052118434</v>
          </cell>
        </row>
        <row r="1040">
          <cell r="C1040">
            <v>0.99946262393652596</v>
          </cell>
          <cell r="D1040">
            <v>0.53027681660898096</v>
          </cell>
          <cell r="E1040">
            <v>17.872310851158176</v>
          </cell>
        </row>
        <row r="1041">
          <cell r="C1041">
            <v>0.99946867153037011</v>
          </cell>
          <cell r="D1041">
            <v>0.53114186851209511</v>
          </cell>
          <cell r="E1041">
            <v>17.843310819491581</v>
          </cell>
        </row>
        <row r="1042">
          <cell r="C1042">
            <v>0.99947467591868333</v>
          </cell>
          <cell r="D1042">
            <v>0.53200692041520925</v>
          </cell>
          <cell r="E1042">
            <v>17.814404326785713</v>
          </cell>
        </row>
        <row r="1043">
          <cell r="C1043">
            <v>0.99948065353373305</v>
          </cell>
          <cell r="D1043">
            <v>0.53287197231832339</v>
          </cell>
          <cell r="E1043">
            <v>17.785591209903142</v>
          </cell>
        </row>
        <row r="1044">
          <cell r="C1044">
            <v>0.99948661613309009</v>
          </cell>
          <cell r="D1044">
            <v>0.53373702422143754</v>
          </cell>
          <cell r="E1044">
            <v>17.756871223713429</v>
          </cell>
        </row>
        <row r="1045">
          <cell r="C1045">
            <v>0.99949257613539344</v>
          </cell>
          <cell r="D1045">
            <v>0.53460207612455168</v>
          </cell>
          <cell r="E1045">
            <v>17.72824413639826</v>
          </cell>
        </row>
        <row r="1046">
          <cell r="C1046">
            <v>0.99949830901353975</v>
          </cell>
          <cell r="D1046">
            <v>0.53546712802766594</v>
          </cell>
          <cell r="E1046">
            <v>17.699705521662409</v>
          </cell>
        </row>
        <row r="1047">
          <cell r="C1047">
            <v>0.99950403584763392</v>
          </cell>
          <cell r="D1047">
            <v>0.53633217993078008</v>
          </cell>
          <cell r="E1047">
            <v>17.671258860115081</v>
          </cell>
        </row>
        <row r="1048">
          <cell r="C1048">
            <v>0.99950975196297887</v>
          </cell>
          <cell r="D1048">
            <v>0.53719723183389423</v>
          </cell>
          <cell r="E1048">
            <v>17.642903625022296</v>
          </cell>
        </row>
        <row r="1049">
          <cell r="C1049">
            <v>0.99951545967331334</v>
          </cell>
          <cell r="D1049">
            <v>0.53806228373700837</v>
          </cell>
          <cell r="E1049">
            <v>17.614639416195878</v>
          </cell>
        </row>
        <row r="1050">
          <cell r="C1050">
            <v>0.9995211224310081</v>
          </cell>
          <cell r="D1050">
            <v>0.53892733564012252</v>
          </cell>
          <cell r="E1050">
            <v>17.586465152255542</v>
          </cell>
        </row>
        <row r="1051">
          <cell r="C1051">
            <v>0.99952672347326144</v>
          </cell>
          <cell r="D1051">
            <v>0.53979238754323666</v>
          </cell>
          <cell r="E1051">
            <v>17.558380106306945</v>
          </cell>
        </row>
        <row r="1052">
          <cell r="C1052">
            <v>0.99953228518195503</v>
          </cell>
          <cell r="D1052">
            <v>0.54065743944635081</v>
          </cell>
          <cell r="E1052">
            <v>17.530384242650314</v>
          </cell>
        </row>
        <row r="1053">
          <cell r="C1053">
            <v>0.99953781973963185</v>
          </cell>
          <cell r="D1053">
            <v>0.54152249134946495</v>
          </cell>
          <cell r="E1053">
            <v>17.502477347217745</v>
          </cell>
        </row>
        <row r="1054">
          <cell r="C1054">
            <v>0.99954334735609229</v>
          </cell>
          <cell r="D1054">
            <v>0.54238754325257921</v>
          </cell>
          <cell r="E1054">
            <v>17.474659347644682</v>
          </cell>
        </row>
        <row r="1055">
          <cell r="C1055">
            <v>0.99954883120039184</v>
          </cell>
          <cell r="D1055">
            <v>0.54325259515569335</v>
          </cell>
          <cell r="E1055">
            <v>17.446929176392448</v>
          </cell>
        </row>
        <row r="1056">
          <cell r="C1056">
            <v>0.9995542810468967</v>
          </cell>
          <cell r="D1056">
            <v>0.5441176470588075</v>
          </cell>
          <cell r="E1056">
            <v>17.419286584904441</v>
          </cell>
        </row>
        <row r="1057">
          <cell r="C1057">
            <v>0.99955964523784635</v>
          </cell>
          <cell r="D1057">
            <v>0.54498269896192164</v>
          </cell>
          <cell r="E1057">
            <v>17.391730257320528</v>
          </cell>
        </row>
        <row r="1058">
          <cell r="C1058">
            <v>0.99956496135969175</v>
          </cell>
          <cell r="D1058">
            <v>0.54584775086503579</v>
          </cell>
          <cell r="E1058">
            <v>17.364260436456195</v>
          </cell>
        </row>
        <row r="1059">
          <cell r="C1059">
            <v>0.99957023578701942</v>
          </cell>
          <cell r="D1059">
            <v>0.54671280276814993</v>
          </cell>
          <cell r="E1059">
            <v>17.336876822241216</v>
          </cell>
        </row>
        <row r="1060">
          <cell r="C1060">
            <v>0.99957550355644542</v>
          </cell>
          <cell r="D1060">
            <v>0.54757785467126407</v>
          </cell>
          <cell r="E1060">
            <v>17.309579612839919</v>
          </cell>
        </row>
        <row r="1061">
          <cell r="C1061">
            <v>0.99958075461028917</v>
          </cell>
          <cell r="D1061">
            <v>0.54844290657437822</v>
          </cell>
          <cell r="E1061">
            <v>17.282368225503276</v>
          </cell>
        </row>
        <row r="1062">
          <cell r="C1062">
            <v>0.99958597076917388</v>
          </cell>
          <cell r="D1062">
            <v>0.54930795847749248</v>
          </cell>
          <cell r="E1062">
            <v>17.25524194095324</v>
          </cell>
        </row>
        <row r="1063">
          <cell r="C1063">
            <v>0.99959116770986078</v>
          </cell>
          <cell r="D1063">
            <v>0.55017301038060662</v>
          </cell>
          <cell r="E1063">
            <v>17.228200627954426</v>
          </cell>
        </row>
        <row r="1064">
          <cell r="C1064">
            <v>0.99959636025916587</v>
          </cell>
          <cell r="D1064">
            <v>0.55103806228372076</v>
          </cell>
          <cell r="E1064">
            <v>17.201244141469505</v>
          </cell>
        </row>
        <row r="1065">
          <cell r="C1065">
            <v>0.9996015167330331</v>
          </cell>
          <cell r="D1065">
            <v>0.55190311418683491</v>
          </cell>
          <cell r="E1065">
            <v>17.174371538257052</v>
          </cell>
        </row>
        <row r="1066">
          <cell r="C1066">
            <v>0.99960660747783037</v>
          </cell>
          <cell r="D1066">
            <v>0.55276816608994905</v>
          </cell>
          <cell r="E1066">
            <v>17.14758191581069</v>
          </cell>
        </row>
        <row r="1067">
          <cell r="C1067">
            <v>0.99961169680605311</v>
          </cell>
          <cell r="D1067">
            <v>0.5536332179930632</v>
          </cell>
          <cell r="E1067">
            <v>17.120875986672051</v>
          </cell>
        </row>
        <row r="1068">
          <cell r="C1068">
            <v>0.99961665703709379</v>
          </cell>
          <cell r="D1068">
            <v>0.55449826989617734</v>
          </cell>
          <cell r="E1068">
            <v>17.094251175699409</v>
          </cell>
        </row>
        <row r="1069">
          <cell r="C1069">
            <v>0.9996215819954225</v>
          </cell>
          <cell r="D1069">
            <v>0.55536332179929149</v>
          </cell>
          <cell r="E1069">
            <v>17.067708705810855</v>
          </cell>
        </row>
        <row r="1070">
          <cell r="C1070">
            <v>0.99962648617732086</v>
          </cell>
          <cell r="D1070">
            <v>0.55622837370240574</v>
          </cell>
          <cell r="E1070">
            <v>17.041248439960409</v>
          </cell>
        </row>
        <row r="1071">
          <cell r="C1071">
            <v>0.99963126839213057</v>
          </cell>
          <cell r="D1071">
            <v>0.55709342560551989</v>
          </cell>
          <cell r="E1071">
            <v>17.014868272829187</v>
          </cell>
        </row>
        <row r="1072">
          <cell r="C1072">
            <v>0.99963596792619203</v>
          </cell>
          <cell r="D1072">
            <v>0.55795847750863403</v>
          </cell>
          <cell r="E1072">
            <v>16.988568499526746</v>
          </cell>
        </row>
        <row r="1073">
          <cell r="C1073">
            <v>0.99964065847444739</v>
          </cell>
          <cell r="D1073">
            <v>0.55882352941174818</v>
          </cell>
          <cell r="E1073">
            <v>16.962349997195879</v>
          </cell>
        </row>
        <row r="1074">
          <cell r="C1074">
            <v>0.99964534382387338</v>
          </cell>
          <cell r="D1074">
            <v>0.55968858131486232</v>
          </cell>
          <cell r="E1074">
            <v>16.936212453160355</v>
          </cell>
        </row>
        <row r="1075">
          <cell r="C1075">
            <v>0.99964999470803495</v>
          </cell>
          <cell r="D1075">
            <v>0.56055363321797647</v>
          </cell>
          <cell r="E1075">
            <v>16.910154997540015</v>
          </cell>
        </row>
        <row r="1076">
          <cell r="C1076">
            <v>0.99965459982266525</v>
          </cell>
          <cell r="D1076">
            <v>0.56141868512109061</v>
          </cell>
          <cell r="E1076">
            <v>16.884177069197282</v>
          </cell>
        </row>
        <row r="1077">
          <cell r="C1077">
            <v>0.9996591832023165</v>
          </cell>
          <cell r="D1077">
            <v>0.56228373702420475</v>
          </cell>
          <cell r="E1077">
            <v>16.858278706402501</v>
          </cell>
        </row>
        <row r="1078">
          <cell r="C1078">
            <v>0.99966372756949828</v>
          </cell>
          <cell r="D1078">
            <v>0.56314878892731901</v>
          </cell>
          <cell r="E1078">
            <v>16.832459251573674</v>
          </cell>
        </row>
        <row r="1079">
          <cell r="C1079">
            <v>0.9996680848590922</v>
          </cell>
          <cell r="D1079">
            <v>0.56401384083043316</v>
          </cell>
          <cell r="E1079">
            <v>16.806715852322732</v>
          </cell>
        </row>
        <row r="1080">
          <cell r="C1080">
            <v>0.99967243140632744</v>
          </cell>
          <cell r="D1080">
            <v>0.5648788927335473</v>
          </cell>
          <cell r="E1080">
            <v>16.781051119296716</v>
          </cell>
        </row>
        <row r="1081">
          <cell r="C1081">
            <v>0.9996767687788799</v>
          </cell>
          <cell r="D1081">
            <v>0.56574394463666144</v>
          </cell>
          <cell r="E1081">
            <v>16.755464717917025</v>
          </cell>
        </row>
        <row r="1082">
          <cell r="C1082">
            <v>0.99968109143794226</v>
          </cell>
          <cell r="D1082">
            <v>0.56660899653977559</v>
          </cell>
          <cell r="E1082">
            <v>16.729956196719186</v>
          </cell>
        </row>
        <row r="1083">
          <cell r="C1083">
            <v>0.99968539407135926</v>
          </cell>
          <cell r="D1083">
            <v>0.56747404844288973</v>
          </cell>
          <cell r="E1083">
            <v>16.704525110778878</v>
          </cell>
        </row>
        <row r="1084">
          <cell r="C1084">
            <v>0.99968965382505748</v>
          </cell>
          <cell r="D1084">
            <v>0.56833910034600388</v>
          </cell>
          <cell r="E1084">
            <v>16.679170725205122</v>
          </cell>
        </row>
        <row r="1085">
          <cell r="C1085">
            <v>0.99969388852899155</v>
          </cell>
          <cell r="D1085">
            <v>0.56920415224911802</v>
          </cell>
          <cell r="E1085">
            <v>16.653892987329275</v>
          </cell>
        </row>
        <row r="1086">
          <cell r="C1086">
            <v>0.99969809980277891</v>
          </cell>
          <cell r="D1086">
            <v>0.57006920415223228</v>
          </cell>
          <cell r="E1086">
            <v>16.628691575164286</v>
          </cell>
        </row>
        <row r="1087">
          <cell r="C1087">
            <v>0.99970228172513664</v>
          </cell>
          <cell r="D1087">
            <v>0.57093425605534642</v>
          </cell>
          <cell r="E1087">
            <v>16.603566043431414</v>
          </cell>
        </row>
        <row r="1088">
          <cell r="C1088">
            <v>0.99970642717541558</v>
          </cell>
          <cell r="D1088">
            <v>0.57179930795846057</v>
          </cell>
          <cell r="E1088">
            <v>16.578515929656948</v>
          </cell>
        </row>
        <row r="1089">
          <cell r="C1089">
            <v>0.99971051112273945</v>
          </cell>
          <cell r="D1089">
            <v>0.57266435986157471</v>
          </cell>
          <cell r="E1089">
            <v>16.553540477598052</v>
          </cell>
        </row>
        <row r="1090">
          <cell r="C1090">
            <v>0.99971454588658681</v>
          </cell>
          <cell r="D1090">
            <v>0.57352941176468886</v>
          </cell>
          <cell r="E1090">
            <v>16.528639553101272</v>
          </cell>
        </row>
        <row r="1091">
          <cell r="C1091">
            <v>0.99971854005140093</v>
          </cell>
          <cell r="D1091">
            <v>0.574394463667803</v>
          </cell>
          <cell r="E1091">
            <v>16.503812961161625</v>
          </cell>
        </row>
        <row r="1092">
          <cell r="C1092">
            <v>0.9997224895752217</v>
          </cell>
          <cell r="D1092">
            <v>0.57525951557091715</v>
          </cell>
          <cell r="E1092">
            <v>16.479060299818077</v>
          </cell>
        </row>
        <row r="1093">
          <cell r="C1093">
            <v>0.99972643320609134</v>
          </cell>
          <cell r="D1093">
            <v>0.57612456747403129</v>
          </cell>
          <cell r="E1093">
            <v>16.454381873799473</v>
          </cell>
        </row>
        <row r="1094">
          <cell r="C1094">
            <v>0.99973035960196777</v>
          </cell>
          <cell r="D1094">
            <v>0.57698961937714555</v>
          </cell>
          <cell r="E1094">
            <v>16.429777162816315</v>
          </cell>
        </row>
        <row r="1095">
          <cell r="C1095">
            <v>0.99973423281018314</v>
          </cell>
          <cell r="D1095">
            <v>0.57785467128025969</v>
          </cell>
          <cell r="E1095">
            <v>16.405245245843926</v>
          </cell>
        </row>
        <row r="1096">
          <cell r="C1096">
            <v>0.99973807165701611</v>
          </cell>
          <cell r="D1096">
            <v>0.57871972318337384</v>
          </cell>
          <cell r="E1096">
            <v>16.380786104921803</v>
          </cell>
        </row>
        <row r="1097">
          <cell r="C1097">
            <v>0.99974182502300479</v>
          </cell>
          <cell r="D1097">
            <v>0.57958477508648798</v>
          </cell>
          <cell r="E1097">
            <v>16.356398577840821</v>
          </cell>
        </row>
        <row r="1098">
          <cell r="C1098">
            <v>0.99974555803281384</v>
          </cell>
          <cell r="D1098">
            <v>0.58044982698960212</v>
          </cell>
          <cell r="E1098">
            <v>16.332083408312023</v>
          </cell>
        </row>
        <row r="1099">
          <cell r="C1099">
            <v>0.99974928767117499</v>
          </cell>
          <cell r="D1099">
            <v>0.58131487889271627</v>
          </cell>
          <cell r="E1099">
            <v>16.307840550364379</v>
          </cell>
        </row>
        <row r="1100">
          <cell r="C1100">
            <v>0.99975295707205447</v>
          </cell>
          <cell r="D1100">
            <v>0.58217993079583041</v>
          </cell>
          <cell r="E1100">
            <v>16.283668755441532</v>
          </cell>
        </row>
        <row r="1101">
          <cell r="C1101">
            <v>0.99975662091051676</v>
          </cell>
          <cell r="D1101">
            <v>0.58304498269894456</v>
          </cell>
          <cell r="E1101">
            <v>16.259568596448595</v>
          </cell>
        </row>
        <row r="1102">
          <cell r="C1102">
            <v>0.9997602813491997</v>
          </cell>
          <cell r="D1102">
            <v>0.58391003460205881</v>
          </cell>
          <cell r="E1102">
            <v>16.235539790123667</v>
          </cell>
        </row>
        <row r="1103">
          <cell r="C1103">
            <v>0.99976386389515703</v>
          </cell>
          <cell r="D1103">
            <v>0.58477508650517296</v>
          </cell>
          <cell r="E1103">
            <v>16.211580811879244</v>
          </cell>
        </row>
        <row r="1104">
          <cell r="C1104">
            <v>0.9997674448687166</v>
          </cell>
          <cell r="D1104">
            <v>0.5856401384082871</v>
          </cell>
          <cell r="E1104">
            <v>16.187692588022511</v>
          </cell>
        </row>
        <row r="1105">
          <cell r="C1105">
            <v>0.99977101621428943</v>
          </cell>
          <cell r="D1105">
            <v>0.58650519031140125</v>
          </cell>
          <cell r="E1105">
            <v>16.163874675241601</v>
          </cell>
        </row>
        <row r="1106">
          <cell r="C1106">
            <v>0.99977451295359043</v>
          </cell>
          <cell r="D1106">
            <v>0.58737024221451539</v>
          </cell>
          <cell r="E1106">
            <v>16.140125713889528</v>
          </cell>
        </row>
        <row r="1107">
          <cell r="C1107">
            <v>0.9997779886709216</v>
          </cell>
          <cell r="D1107">
            <v>0.58823529411762965</v>
          </cell>
          <cell r="E1107">
            <v>16.116446263549104</v>
          </cell>
        </row>
        <row r="1108">
          <cell r="C1108">
            <v>0.99978130168991708</v>
          </cell>
          <cell r="D1108">
            <v>0.58910034602074379</v>
          </cell>
          <cell r="E1108">
            <v>16.092833737531482</v>
          </cell>
        </row>
        <row r="1109">
          <cell r="C1109">
            <v>0.99978460813600556</v>
          </cell>
          <cell r="D1109">
            <v>0.58996539792385805</v>
          </cell>
          <cell r="E1109">
            <v>16.069290350813485</v>
          </cell>
        </row>
        <row r="1110">
          <cell r="C1110">
            <v>0.99978791292470148</v>
          </cell>
          <cell r="D1110">
            <v>0.5908304498269723</v>
          </cell>
          <cell r="E1110">
            <v>16.045815878598759</v>
          </cell>
        </row>
        <row r="1111">
          <cell r="C1111">
            <v>0.99979111741045912</v>
          </cell>
          <cell r="D1111">
            <v>0.59169550173008656</v>
          </cell>
          <cell r="E1111">
            <v>16.022408437761271</v>
          </cell>
        </row>
        <row r="1112">
          <cell r="C1112">
            <v>0.99979432006411317</v>
          </cell>
          <cell r="D1112">
            <v>0.5925605536332007</v>
          </cell>
          <cell r="E1112">
            <v>15.999069310498756</v>
          </cell>
        </row>
        <row r="1113">
          <cell r="C1113">
            <v>0.99979752044180392</v>
          </cell>
          <cell r="D1113">
            <v>0.59342560553631496</v>
          </cell>
          <cell r="E1113">
            <v>15.97579819097135</v>
          </cell>
        </row>
        <row r="1114">
          <cell r="C1114">
            <v>0.99980066198442175</v>
          </cell>
          <cell r="D1114">
            <v>0.59429065743942922</v>
          </cell>
          <cell r="E1114">
            <v>15.952593879757654</v>
          </cell>
        </row>
        <row r="1115">
          <cell r="C1115">
            <v>0.99980375649675701</v>
          </cell>
          <cell r="D1115">
            <v>0.59515570934254336</v>
          </cell>
          <cell r="E1115">
            <v>15.92945627362314</v>
          </cell>
        </row>
        <row r="1116">
          <cell r="C1116">
            <v>0.99980679531881567</v>
          </cell>
          <cell r="D1116">
            <v>0.59602076124565762</v>
          </cell>
          <cell r="E1116">
            <v>15.906384944348979</v>
          </cell>
        </row>
        <row r="1117">
          <cell r="C1117">
            <v>0.99980978703031886</v>
          </cell>
          <cell r="D1117">
            <v>0.59688581314877187</v>
          </cell>
          <cell r="E1117">
            <v>15.883379740075805</v>
          </cell>
        </row>
        <row r="1118">
          <cell r="C1118">
            <v>0.99981272266907029</v>
          </cell>
          <cell r="D1118">
            <v>0.59775086505188613</v>
          </cell>
          <cell r="E1118">
            <v>15.860440231548669</v>
          </cell>
        </row>
        <row r="1119">
          <cell r="C1119">
            <v>0.99981565621601287</v>
          </cell>
          <cell r="D1119">
            <v>0.59861591695500027</v>
          </cell>
          <cell r="E1119">
            <v>15.837566989043856</v>
          </cell>
        </row>
        <row r="1120">
          <cell r="C1120">
            <v>0.99981858625929387</v>
          </cell>
          <cell r="D1120">
            <v>0.59948096885811453</v>
          </cell>
          <cell r="E1120">
            <v>15.814759703363304</v>
          </cell>
        </row>
        <row r="1121">
          <cell r="C1121">
            <v>0.99982144012390506</v>
          </cell>
          <cell r="D1121">
            <v>0.60034602076122878</v>
          </cell>
          <cell r="E1121">
            <v>15.79201694150113</v>
          </cell>
        </row>
        <row r="1122">
          <cell r="C1122">
            <v>0.99982426197392593</v>
          </cell>
          <cell r="D1122">
            <v>0.60121107266434293</v>
          </cell>
          <cell r="E1122">
            <v>15.769339121498014</v>
          </cell>
        </row>
        <row r="1123">
          <cell r="C1123">
            <v>0.99982693452168681</v>
          </cell>
          <cell r="D1123">
            <v>0.60207612456745718</v>
          </cell>
          <cell r="E1123">
            <v>15.746724116215884</v>
          </cell>
        </row>
        <row r="1124">
          <cell r="C1124">
            <v>0.99982956921384758</v>
          </cell>
          <cell r="D1124">
            <v>0.60294117647057144</v>
          </cell>
          <cell r="E1124">
            <v>15.724173407995405</v>
          </cell>
        </row>
        <row r="1125">
          <cell r="C1125">
            <v>0.99983220316466737</v>
          </cell>
          <cell r="D1125">
            <v>0.60380622837368569</v>
          </cell>
          <cell r="E1125">
            <v>15.701687303342469</v>
          </cell>
        </row>
        <row r="1126">
          <cell r="C1126">
            <v>0.99983479409411102</v>
          </cell>
          <cell r="D1126">
            <v>0.60467128027679984</v>
          </cell>
          <cell r="E1126">
            <v>15.679264861959142</v>
          </cell>
        </row>
        <row r="1127">
          <cell r="C1127">
            <v>0.99983737599525158</v>
          </cell>
          <cell r="D1127">
            <v>0.60553633217991409</v>
          </cell>
          <cell r="E1127">
            <v>15.656906343315763</v>
          </cell>
        </row>
        <row r="1128">
          <cell r="C1128">
            <v>0.99983991640491665</v>
          </cell>
          <cell r="D1128">
            <v>0.60640138408302835</v>
          </cell>
          <cell r="E1128">
            <v>15.634610966218206</v>
          </cell>
        </row>
        <row r="1129">
          <cell r="C1129">
            <v>0.99984239260124674</v>
          </cell>
          <cell r="D1129">
            <v>0.60726643598614249</v>
          </cell>
          <cell r="E1129">
            <v>15.612378106032626</v>
          </cell>
        </row>
        <row r="1130">
          <cell r="C1130">
            <v>0.99984478570130009</v>
          </cell>
          <cell r="D1130">
            <v>0.60813148788925675</v>
          </cell>
          <cell r="E1130">
            <v>15.590207201538092</v>
          </cell>
        </row>
        <row r="1131">
          <cell r="C1131">
            <v>0.99984715372797972</v>
          </cell>
          <cell r="D1131">
            <v>0.60899653979237101</v>
          </cell>
          <cell r="E1131">
            <v>15.568098892163258</v>
          </cell>
        </row>
        <row r="1132">
          <cell r="C1132">
            <v>0.99984950355167357</v>
          </cell>
          <cell r="D1132">
            <v>0.60986159169548526</v>
          </cell>
          <cell r="E1132">
            <v>15.546053018369403</v>
          </cell>
        </row>
        <row r="1133">
          <cell r="C1133">
            <v>0.999851746324811</v>
          </cell>
          <cell r="D1133">
            <v>0.61072664359859941</v>
          </cell>
          <cell r="E1133">
            <v>15.524067935369288</v>
          </cell>
        </row>
        <row r="1134">
          <cell r="C1134">
            <v>0.99985395601148352</v>
          </cell>
          <cell r="D1134">
            <v>0.61159169550171366</v>
          </cell>
          <cell r="E1134">
            <v>15.502144531979983</v>
          </cell>
        </row>
        <row r="1135">
          <cell r="C1135">
            <v>0.99985614810429713</v>
          </cell>
          <cell r="D1135">
            <v>0.61245674740482792</v>
          </cell>
          <cell r="E1135">
            <v>15.480282786711632</v>
          </cell>
        </row>
        <row r="1136">
          <cell r="C1136">
            <v>0.99985830416889188</v>
          </cell>
          <cell r="D1136">
            <v>0.61332179930794206</v>
          </cell>
          <cell r="E1136">
            <v>15.458482153661897</v>
          </cell>
        </row>
        <row r="1137">
          <cell r="C1137">
            <v>0.99986036783975762</v>
          </cell>
          <cell r="D1137">
            <v>0.61418685121105632</v>
          </cell>
          <cell r="E1137">
            <v>15.436741504388811</v>
          </cell>
        </row>
        <row r="1138">
          <cell r="C1138">
            <v>0.99986238956584406</v>
          </cell>
          <cell r="D1138">
            <v>0.61505190311417057</v>
          </cell>
          <cell r="E1138">
            <v>15.41506136357696</v>
          </cell>
        </row>
        <row r="1139">
          <cell r="C1139">
            <v>0.99986440624420214</v>
          </cell>
          <cell r="D1139">
            <v>0.61591695501728472</v>
          </cell>
          <cell r="E1139">
            <v>15.393442044324603</v>
          </cell>
        </row>
        <row r="1140">
          <cell r="C1140">
            <v>0.99986640138590166</v>
          </cell>
          <cell r="D1140">
            <v>0.61678200692039897</v>
          </cell>
          <cell r="E1140">
            <v>15.371883037220774</v>
          </cell>
        </row>
        <row r="1141">
          <cell r="C1141">
            <v>0.99986838419395674</v>
          </cell>
          <cell r="D1141">
            <v>0.61764705882351323</v>
          </cell>
          <cell r="E1141">
            <v>15.350384230141483</v>
          </cell>
        </row>
        <row r="1142">
          <cell r="C1142">
            <v>0.99987034750522108</v>
          </cell>
          <cell r="D1142">
            <v>0.61851211072662748</v>
          </cell>
          <cell r="E1142">
            <v>15.328945260681499</v>
          </cell>
        </row>
        <row r="1143">
          <cell r="C1143">
            <v>0.99987227536906231</v>
          </cell>
          <cell r="D1143">
            <v>0.61937716262974163</v>
          </cell>
          <cell r="E1143">
            <v>15.307565633927998</v>
          </cell>
        </row>
        <row r="1144">
          <cell r="C1144">
            <v>0.99987415959767822</v>
          </cell>
          <cell r="D1144">
            <v>0.62024221453285588</v>
          </cell>
          <cell r="E1144">
            <v>15.286244976408636</v>
          </cell>
        </row>
        <row r="1145">
          <cell r="C1145">
            <v>0.99987603002413394</v>
          </cell>
          <cell r="D1145">
            <v>0.62110726643597014</v>
          </cell>
          <cell r="E1145">
            <v>15.264983497191562</v>
          </cell>
        </row>
        <row r="1146">
          <cell r="C1146">
            <v>0.99987786326077965</v>
          </cell>
          <cell r="D1146">
            <v>0.62197231833908428</v>
          </cell>
          <cell r="E1146">
            <v>15.243780592797824</v>
          </cell>
        </row>
        <row r="1147">
          <cell r="C1147">
            <v>0.9998796880971369</v>
          </cell>
          <cell r="D1147">
            <v>0.62283737024219854</v>
          </cell>
          <cell r="E1147">
            <v>15.222636457470811</v>
          </cell>
        </row>
        <row r="1148">
          <cell r="C1148">
            <v>0.99988150819269062</v>
          </cell>
          <cell r="D1148">
            <v>0.6237024221453128</v>
          </cell>
          <cell r="E1148">
            <v>15.201550902315478</v>
          </cell>
        </row>
        <row r="1149">
          <cell r="C1149">
            <v>0.99988325254399057</v>
          </cell>
          <cell r="D1149">
            <v>0.62456747404842705</v>
          </cell>
          <cell r="E1149">
            <v>15.180522605928575</v>
          </cell>
        </row>
        <row r="1150">
          <cell r="C1150">
            <v>0.99988499125260111</v>
          </cell>
          <cell r="D1150">
            <v>0.6254325259515412</v>
          </cell>
          <cell r="E1150">
            <v>15.159552393552424</v>
          </cell>
        </row>
        <row r="1151">
          <cell r="C1151">
            <v>0.99988667390262564</v>
          </cell>
          <cell r="D1151">
            <v>0.62629757785465545</v>
          </cell>
          <cell r="E1151">
            <v>15.138639261192845</v>
          </cell>
        </row>
        <row r="1152">
          <cell r="C1152">
            <v>0.99988835521162578</v>
          </cell>
          <cell r="D1152">
            <v>0.62716262975776971</v>
          </cell>
          <cell r="E1152">
            <v>15.1177837999573</v>
          </cell>
        </row>
        <row r="1153">
          <cell r="C1153">
            <v>0.99989001159363167</v>
          </cell>
          <cell r="D1153">
            <v>0.62802768166088385</v>
          </cell>
          <cell r="E1153">
            <v>15.096985415419145</v>
          </cell>
        </row>
        <row r="1154">
          <cell r="C1154">
            <v>0.9998916199773622</v>
          </cell>
          <cell r="D1154">
            <v>0.62889273356399811</v>
          </cell>
          <cell r="E1154">
            <v>15.076243524182726</v>
          </cell>
        </row>
        <row r="1155">
          <cell r="C1155">
            <v>0.99989321058307901</v>
          </cell>
          <cell r="D1155">
            <v>0.62975778546711236</v>
          </cell>
          <cell r="E1155">
            <v>15.055558348477479</v>
          </cell>
        </row>
        <row r="1156">
          <cell r="C1156">
            <v>0.99989474232066988</v>
          </cell>
          <cell r="D1156">
            <v>0.63062283737022662</v>
          </cell>
          <cell r="E1156">
            <v>15.034929037054205</v>
          </cell>
        </row>
        <row r="1157">
          <cell r="C1157">
            <v>0.99989626981325841</v>
          </cell>
          <cell r="D1157">
            <v>0.63148788927334076</v>
          </cell>
          <cell r="E1157">
            <v>15.014356180549774</v>
          </cell>
        </row>
        <row r="1158">
          <cell r="C1158">
            <v>0.99989776368580519</v>
          </cell>
          <cell r="D1158">
            <v>0.63235294117645502</v>
          </cell>
          <cell r="E1158">
            <v>14.993839106785407</v>
          </cell>
        </row>
        <row r="1159">
          <cell r="C1159">
            <v>0.9998992310259065</v>
          </cell>
          <cell r="D1159">
            <v>0.63321799307956927</v>
          </cell>
          <cell r="E1159">
            <v>14.973377693279264</v>
          </cell>
        </row>
        <row r="1160">
          <cell r="C1160">
            <v>0.99990062647955924</v>
          </cell>
          <cell r="D1160">
            <v>0.63408304498268342</v>
          </cell>
          <cell r="E1160">
            <v>14.952971033982251</v>
          </cell>
        </row>
        <row r="1161">
          <cell r="C1161">
            <v>0.9999020186798121</v>
          </cell>
          <cell r="D1161">
            <v>0.63494809688579767</v>
          </cell>
          <cell r="E1161">
            <v>14.93261993007498</v>
          </cell>
        </row>
        <row r="1162">
          <cell r="C1162">
            <v>0.99990339267235706</v>
          </cell>
          <cell r="D1162">
            <v>0.63581314878891193</v>
          </cell>
          <cell r="E1162">
            <v>14.912323931775727</v>
          </cell>
        </row>
        <row r="1163">
          <cell r="C1163">
            <v>0.99990476467697531</v>
          </cell>
          <cell r="D1163">
            <v>0.63667820069202619</v>
          </cell>
          <cell r="E1163">
            <v>14.892083056038574</v>
          </cell>
        </row>
        <row r="1164">
          <cell r="C1164">
            <v>0.99990613660604299</v>
          </cell>
          <cell r="D1164">
            <v>0.63754325259514033</v>
          </cell>
          <cell r="E1164">
            <v>14.871897106927364</v>
          </cell>
        </row>
        <row r="1165">
          <cell r="C1165">
            <v>0.99990750341655366</v>
          </cell>
          <cell r="D1165">
            <v>0.63840830449825459</v>
          </cell>
          <cell r="E1165">
            <v>14.851765786258646</v>
          </cell>
        </row>
        <row r="1166">
          <cell r="C1166">
            <v>0.99990885572133881</v>
          </cell>
          <cell r="D1166">
            <v>0.63927335640136884</v>
          </cell>
          <cell r="E1166">
            <v>14.831688733025826</v>
          </cell>
        </row>
        <row r="1167">
          <cell r="C1167">
            <v>0.99991019131998515</v>
          </cell>
          <cell r="D1167">
            <v>0.64013840830448299</v>
          </cell>
          <cell r="E1167">
            <v>14.811665694631074</v>
          </cell>
        </row>
        <row r="1168">
          <cell r="C1168">
            <v>0.99991152125233229</v>
          </cell>
          <cell r="D1168">
            <v>0.64100346020759724</v>
          </cell>
          <cell r="E1168">
            <v>14.791696615703243</v>
          </cell>
        </row>
        <row r="1169">
          <cell r="C1169">
            <v>0.99991281266328924</v>
          </cell>
          <cell r="D1169">
            <v>0.6418685121107115</v>
          </cell>
          <cell r="E1169">
            <v>14.771780792706849</v>
          </cell>
        </row>
        <row r="1170">
          <cell r="C1170">
            <v>0.99991408876107291</v>
          </cell>
          <cell r="D1170">
            <v>0.64273356401382575</v>
          </cell>
          <cell r="E1170">
            <v>14.751918353006351</v>
          </cell>
        </row>
        <row r="1171">
          <cell r="C1171">
            <v>0.99991534425241524</v>
          </cell>
          <cell r="D1171">
            <v>0.6435986159169399</v>
          </cell>
          <cell r="E1171">
            <v>14.732109003358923</v>
          </cell>
        </row>
        <row r="1172">
          <cell r="C1172">
            <v>0.99991659706643132</v>
          </cell>
          <cell r="D1172">
            <v>0.64446366782005415</v>
          </cell>
          <cell r="E1172">
            <v>14.71235279378058</v>
          </cell>
        </row>
        <row r="1173">
          <cell r="C1173">
            <v>0.99991784538518358</v>
          </cell>
          <cell r="D1173">
            <v>0.64532871972316841</v>
          </cell>
          <cell r="E1173">
            <v>14.6926494838588</v>
          </cell>
        </row>
        <row r="1174">
          <cell r="C1174">
            <v>0.99991909363310694</v>
          </cell>
          <cell r="D1174">
            <v>0.64619377162628255</v>
          </cell>
          <cell r="E1174">
            <v>14.672998926070145</v>
          </cell>
        </row>
        <row r="1175">
          <cell r="C1175">
            <v>0.9999202568204365</v>
          </cell>
          <cell r="D1175">
            <v>0.64705882352939681</v>
          </cell>
          <cell r="E1175">
            <v>14.653399663353579</v>
          </cell>
        </row>
        <row r="1176">
          <cell r="C1176">
            <v>0.99992141849675298</v>
          </cell>
          <cell r="D1176">
            <v>0.64792387543251106</v>
          </cell>
          <cell r="E1176">
            <v>14.633852713003213</v>
          </cell>
        </row>
        <row r="1177">
          <cell r="C1177">
            <v>0.99992257283993391</v>
          </cell>
          <cell r="D1177">
            <v>0.64878892733562521</v>
          </cell>
          <cell r="E1177">
            <v>14.61435778067642</v>
          </cell>
        </row>
        <row r="1178">
          <cell r="C1178">
            <v>0.99992369777502232</v>
          </cell>
          <cell r="D1178">
            <v>0.64965397923873947</v>
          </cell>
          <cell r="E1178">
            <v>14.594914336371469</v>
          </cell>
        </row>
        <row r="1179">
          <cell r="C1179">
            <v>0.99992479787755484</v>
          </cell>
          <cell r="D1179">
            <v>0.65051903114185372</v>
          </cell>
          <cell r="E1179">
            <v>14.57552224137987</v>
          </cell>
        </row>
        <row r="1180">
          <cell r="C1180">
            <v>0.99992588280857153</v>
          </cell>
          <cell r="D1180">
            <v>0.65138408304496798</v>
          </cell>
          <cell r="E1180">
            <v>14.556181431760963</v>
          </cell>
        </row>
        <row r="1181">
          <cell r="C1181">
            <v>0.99992693662688403</v>
          </cell>
          <cell r="D1181">
            <v>0.65224913494808212</v>
          </cell>
          <cell r="E1181">
            <v>14.536891471709282</v>
          </cell>
        </row>
        <row r="1182">
          <cell r="C1182">
            <v>0.99992797059898386</v>
          </cell>
          <cell r="D1182">
            <v>0.65311418685119638</v>
          </cell>
          <cell r="E1182">
            <v>14.517652322748358</v>
          </cell>
        </row>
        <row r="1183">
          <cell r="C1183">
            <v>0.99992899530668455</v>
          </cell>
          <cell r="D1183">
            <v>0.65397923875431063</v>
          </cell>
          <cell r="E1183">
            <v>14.49846393667781</v>
          </cell>
        </row>
        <row r="1184">
          <cell r="C1184">
            <v>0.9999300162462964</v>
          </cell>
          <cell r="D1184">
            <v>0.65484429065742478</v>
          </cell>
          <cell r="E1184">
            <v>14.479326191912143</v>
          </cell>
        </row>
        <row r="1185">
          <cell r="C1185">
            <v>0.99993100682398861</v>
          </cell>
          <cell r="D1185">
            <v>0.65570934256053903</v>
          </cell>
          <cell r="E1185">
            <v>14.460238503444359</v>
          </cell>
        </row>
        <row r="1186">
          <cell r="C1186">
            <v>0.99993198646572357</v>
          </cell>
          <cell r="D1186">
            <v>0.65657439446365329</v>
          </cell>
          <cell r="E1186">
            <v>14.441200953976786</v>
          </cell>
        </row>
        <row r="1187">
          <cell r="C1187">
            <v>0.99993296269823517</v>
          </cell>
          <cell r="D1187">
            <v>0.65743944636676754</v>
          </cell>
          <cell r="E1187">
            <v>14.422213454151757</v>
          </cell>
        </row>
        <row r="1188">
          <cell r="C1188">
            <v>0.9999339184801288</v>
          </cell>
          <cell r="D1188">
            <v>0.65830449826988169</v>
          </cell>
          <cell r="E1188">
            <v>14.403275561196384</v>
          </cell>
        </row>
        <row r="1189">
          <cell r="C1189">
            <v>0.99993486183866154</v>
          </cell>
          <cell r="D1189">
            <v>0.65916955017299594</v>
          </cell>
          <cell r="E1189">
            <v>14.384387195282724</v>
          </cell>
        </row>
        <row r="1190">
          <cell r="C1190">
            <v>0.99993576432428999</v>
          </cell>
          <cell r="D1190">
            <v>0.6600346020761102</v>
          </cell>
          <cell r="E1190">
            <v>14.365547752958451</v>
          </cell>
        </row>
        <row r="1191">
          <cell r="C1191">
            <v>0.99993666535556835</v>
          </cell>
          <cell r="D1191">
            <v>0.66089965397922434</v>
          </cell>
          <cell r="E1191">
            <v>14.346757607679491</v>
          </cell>
        </row>
        <row r="1192">
          <cell r="C1192">
            <v>0.99993756611769757</v>
          </cell>
          <cell r="D1192">
            <v>0.6617647058823386</v>
          </cell>
          <cell r="E1192">
            <v>14.328016583106738</v>
          </cell>
        </row>
        <row r="1193">
          <cell r="C1193">
            <v>0.99993846397584829</v>
          </cell>
          <cell r="D1193">
            <v>0.66262975778545286</v>
          </cell>
          <cell r="E1193">
            <v>14.309324449156501</v>
          </cell>
        </row>
        <row r="1194">
          <cell r="C1194">
            <v>0.99993935447725413</v>
          </cell>
          <cell r="D1194">
            <v>0.66349480968856711</v>
          </cell>
          <cell r="E1194">
            <v>14.290680950963862</v>
          </cell>
        </row>
        <row r="1195">
          <cell r="C1195">
            <v>0.99994024473312015</v>
          </cell>
          <cell r="D1195">
            <v>0.66435986159168126</v>
          </cell>
          <cell r="E1195">
            <v>14.272086000043194</v>
          </cell>
        </row>
        <row r="1196">
          <cell r="C1196">
            <v>0.99994112428912485</v>
          </cell>
          <cell r="D1196">
            <v>0.66522491349479551</v>
          </cell>
          <cell r="E1196">
            <v>14.253539257983459</v>
          </cell>
        </row>
        <row r="1197">
          <cell r="C1197">
            <v>0.99994199483099189</v>
          </cell>
          <cell r="D1197">
            <v>0.66608996539790977</v>
          </cell>
          <cell r="E1197">
            <v>14.235040560955666</v>
          </cell>
        </row>
        <row r="1198">
          <cell r="C1198">
            <v>0.99994284748151951</v>
          </cell>
          <cell r="D1198">
            <v>0.66695501730102391</v>
          </cell>
          <cell r="E1198">
            <v>14.216589595803415</v>
          </cell>
        </row>
        <row r="1199">
          <cell r="C1199">
            <v>0.99994369608064326</v>
          </cell>
          <cell r="D1199">
            <v>0.66782006920413817</v>
          </cell>
          <cell r="E1199">
            <v>14.198186373553193</v>
          </cell>
        </row>
        <row r="1200">
          <cell r="C1200">
            <v>0.99994450842961813</v>
          </cell>
          <cell r="D1200">
            <v>0.66868512110725242</v>
          </cell>
          <cell r="E1200">
            <v>14.179830252317528</v>
          </cell>
        </row>
        <row r="1201">
          <cell r="C1201">
            <v>0.99994529060082826</v>
          </cell>
          <cell r="D1201">
            <v>0.66955017301036668</v>
          </cell>
          <cell r="E1201">
            <v>14.161521135533244</v>
          </cell>
        </row>
        <row r="1202">
          <cell r="C1202">
            <v>0.9999460680123472</v>
          </cell>
          <cell r="D1202">
            <v>0.67041522491348082</v>
          </cell>
          <cell r="E1202">
            <v>14.14325920076142</v>
          </cell>
        </row>
        <row r="1203">
          <cell r="C1203">
            <v>0.99994683233943704</v>
          </cell>
          <cell r="D1203">
            <v>0.67128027681659508</v>
          </cell>
          <cell r="E1203">
            <v>14.125044148003825</v>
          </cell>
        </row>
        <row r="1204">
          <cell r="C1204">
            <v>0.99994759338479533</v>
          </cell>
          <cell r="D1204">
            <v>0.67214532871970933</v>
          </cell>
          <cell r="E1204">
            <v>14.106875934541508</v>
          </cell>
        </row>
        <row r="1205">
          <cell r="C1205">
            <v>0.99994834933048449</v>
          </cell>
          <cell r="D1205">
            <v>0.67301038062282348</v>
          </cell>
          <cell r="E1205">
            <v>14.08875435414642</v>
          </cell>
        </row>
        <row r="1206">
          <cell r="C1206">
            <v>0.99994910189055985</v>
          </cell>
          <cell r="D1206">
            <v>0.67387543252593773</v>
          </cell>
          <cell r="E1206">
            <v>14.070679251349521</v>
          </cell>
        </row>
        <row r="1207">
          <cell r="C1207">
            <v>0.99994985141916515</v>
          </cell>
          <cell r="D1207">
            <v>0.67474048442905199</v>
          </cell>
          <cell r="E1207">
            <v>14.052650452367725</v>
          </cell>
        </row>
        <row r="1208">
          <cell r="C1208">
            <v>0.99995058167290951</v>
          </cell>
          <cell r="D1208">
            <v>0.67560553633216625</v>
          </cell>
          <cell r="E1208">
            <v>14.034667551355607</v>
          </cell>
        </row>
        <row r="1209">
          <cell r="C1209">
            <v>0.99995131165750484</v>
          </cell>
          <cell r="D1209">
            <v>0.67647058823528039</v>
          </cell>
          <cell r="E1209">
            <v>14.016730638644914</v>
          </cell>
        </row>
        <row r="1210">
          <cell r="C1210">
            <v>0.99995202360438107</v>
          </cell>
          <cell r="D1210">
            <v>0.67733564013839465</v>
          </cell>
          <cell r="E1210">
            <v>13.998839289283969</v>
          </cell>
        </row>
        <row r="1211">
          <cell r="C1211">
            <v>0.99995271891594739</v>
          </cell>
          <cell r="D1211">
            <v>0.6782006920415089</v>
          </cell>
          <cell r="E1211">
            <v>13.980993348531221</v>
          </cell>
        </row>
        <row r="1212">
          <cell r="C1212">
            <v>0.99995340476479433</v>
          </cell>
          <cell r="D1212">
            <v>0.67906574394462305</v>
          </cell>
          <cell r="E1212">
            <v>13.963192743007514</v>
          </cell>
        </row>
        <row r="1213">
          <cell r="C1213">
            <v>0.99995408611365533</v>
          </cell>
          <cell r="D1213">
            <v>0.6799307958477373</v>
          </cell>
          <cell r="E1213">
            <v>13.945437368888292</v>
          </cell>
        </row>
        <row r="1214">
          <cell r="C1214">
            <v>0.99995474943896323</v>
          </cell>
          <cell r="D1214">
            <v>0.68079584775085156</v>
          </cell>
          <cell r="E1214">
            <v>13.927726865392897</v>
          </cell>
        </row>
        <row r="1215">
          <cell r="C1215">
            <v>0.99995540405705818</v>
          </cell>
          <cell r="D1215">
            <v>0.6816608996539657</v>
          </cell>
          <cell r="E1215">
            <v>13.910061191290721</v>
          </cell>
        </row>
        <row r="1216">
          <cell r="C1216">
            <v>0.99995605857599279</v>
          </cell>
          <cell r="D1216">
            <v>0.68252595155707996</v>
          </cell>
          <cell r="E1216">
            <v>13.892440295719908</v>
          </cell>
        </row>
        <row r="1217">
          <cell r="C1217">
            <v>0.99995670556819338</v>
          </cell>
          <cell r="D1217">
            <v>0.68339100346019421</v>
          </cell>
          <cell r="E1217">
            <v>13.874863905574371</v>
          </cell>
        </row>
        <row r="1218">
          <cell r="C1218">
            <v>0.99995734194080499</v>
          </cell>
          <cell r="D1218">
            <v>0.68425605536330847</v>
          </cell>
          <cell r="E1218">
            <v>13.857331809199279</v>
          </cell>
        </row>
        <row r="1219">
          <cell r="C1219">
            <v>0.99995796342993759</v>
          </cell>
          <cell r="D1219">
            <v>0.68512110726642261</v>
          </cell>
          <cell r="E1219">
            <v>13.839843779801148</v>
          </cell>
        </row>
        <row r="1220">
          <cell r="C1220">
            <v>0.99995857163159874</v>
          </cell>
          <cell r="D1220">
            <v>0.68598615916953687</v>
          </cell>
          <cell r="E1220">
            <v>13.82239967273167</v>
          </cell>
        </row>
        <row r="1221">
          <cell r="C1221">
            <v>0.99995916826928766</v>
          </cell>
          <cell r="D1221">
            <v>0.68685121107265112</v>
          </cell>
          <cell r="E1221">
            <v>13.804999345831339</v>
          </cell>
        </row>
        <row r="1222">
          <cell r="C1222">
            <v>0.99995975641697166</v>
          </cell>
          <cell r="D1222">
            <v>0.68771626297576527</v>
          </cell>
          <cell r="E1222">
            <v>13.787642676276441</v>
          </cell>
        </row>
        <row r="1223">
          <cell r="C1223">
            <v>0.99996034082489837</v>
          </cell>
          <cell r="D1223">
            <v>0.68858131487887952</v>
          </cell>
          <cell r="E1223">
            <v>13.77032956494431</v>
          </cell>
        </row>
        <row r="1224">
          <cell r="C1224">
            <v>0.99996092021342842</v>
          </cell>
          <cell r="D1224">
            <v>0.68944636678199378</v>
          </cell>
          <cell r="E1224">
            <v>13.753059830277124</v>
          </cell>
        </row>
        <row r="1225">
          <cell r="C1225">
            <v>0.99996146995304847</v>
          </cell>
          <cell r="D1225">
            <v>0.69031141868510804</v>
          </cell>
          <cell r="E1225">
            <v>13.735832970884793</v>
          </cell>
        </row>
        <row r="1226">
          <cell r="C1226">
            <v>0.99996200952638337</v>
          </cell>
          <cell r="D1226">
            <v>0.69117647058822218</v>
          </cell>
          <cell r="E1226">
            <v>13.71864909306926</v>
          </cell>
        </row>
        <row r="1227">
          <cell r="C1227">
            <v>0.99996253158140991</v>
          </cell>
          <cell r="D1227">
            <v>0.69204152249133644</v>
          </cell>
          <cell r="E1227">
            <v>13.70150793491203</v>
          </cell>
        </row>
        <row r="1228">
          <cell r="C1228">
            <v>0.99996304779542666</v>
          </cell>
          <cell r="D1228">
            <v>0.69290657439445069</v>
          </cell>
          <cell r="E1228">
            <v>13.684409496217226</v>
          </cell>
        </row>
        <row r="1229">
          <cell r="C1229">
            <v>0.9999635628714616</v>
          </cell>
          <cell r="D1229">
            <v>0.69377162629756484</v>
          </cell>
          <cell r="E1229">
            <v>13.667353681466645</v>
          </cell>
        </row>
        <row r="1230">
          <cell r="C1230">
            <v>0.99996407698894751</v>
          </cell>
          <cell r="D1230">
            <v>0.69463667820067909</v>
          </cell>
          <cell r="E1230">
            <v>13.650340333867067</v>
          </cell>
        </row>
        <row r="1231">
          <cell r="C1231">
            <v>0.99996458732890081</v>
          </cell>
          <cell r="D1231">
            <v>0.69550173010379335</v>
          </cell>
          <cell r="E1231">
            <v>13.633369256525365</v>
          </cell>
        </row>
        <row r="1232">
          <cell r="C1232">
            <v>0.99996509674808043</v>
          </cell>
          <cell r="D1232">
            <v>0.6963667820069076</v>
          </cell>
          <cell r="E1232">
            <v>13.616440330812873</v>
          </cell>
        </row>
        <row r="1233">
          <cell r="C1233">
            <v>0.99996559960379683</v>
          </cell>
          <cell r="D1233">
            <v>0.69723183391002175</v>
          </cell>
          <cell r="E1233">
            <v>13.599553323096977</v>
          </cell>
        </row>
        <row r="1234">
          <cell r="C1234">
            <v>0.999966097477892</v>
          </cell>
          <cell r="D1234">
            <v>0.698096885813136</v>
          </cell>
          <cell r="E1234">
            <v>13.582708099035116</v>
          </cell>
        </row>
        <row r="1235">
          <cell r="C1235">
            <v>0.99996659423761491</v>
          </cell>
          <cell r="D1235">
            <v>0.69896193771625026</v>
          </cell>
          <cell r="E1235">
            <v>13.565904555954447</v>
          </cell>
        </row>
        <row r="1236">
          <cell r="C1236">
            <v>0.99996708172349491</v>
          </cell>
          <cell r="D1236">
            <v>0.6998269896193644</v>
          </cell>
          <cell r="E1236">
            <v>13.549142428732672</v>
          </cell>
        </row>
        <row r="1237">
          <cell r="C1237">
            <v>0.9999675595719445</v>
          </cell>
          <cell r="D1237">
            <v>0.70069204152247866</v>
          </cell>
          <cell r="E1237">
            <v>13.532421559057346</v>
          </cell>
        </row>
        <row r="1238">
          <cell r="C1238">
            <v>0.99996803440781168</v>
          </cell>
          <cell r="D1238">
            <v>0.70155709342559291</v>
          </cell>
          <cell r="E1238">
            <v>13.51574188385375</v>
          </cell>
        </row>
        <row r="1239">
          <cell r="C1239">
            <v>0.99996850638503088</v>
          </cell>
          <cell r="D1239">
            <v>0.70242214532870717</v>
          </cell>
          <cell r="E1239">
            <v>13.499103253003609</v>
          </cell>
        </row>
        <row r="1240">
          <cell r="C1240">
            <v>0.9999689732814685</v>
          </cell>
          <cell r="D1240">
            <v>0.70328719723182131</v>
          </cell>
          <cell r="E1240">
            <v>13.482505485090883</v>
          </cell>
        </row>
        <row r="1241">
          <cell r="C1241">
            <v>0.99996943645798086</v>
          </cell>
          <cell r="D1241">
            <v>0.70415224913493557</v>
          </cell>
          <cell r="E1241">
            <v>13.465948447840844</v>
          </cell>
        </row>
        <row r="1242">
          <cell r="C1242">
            <v>0.99996988762241135</v>
          </cell>
          <cell r="D1242">
            <v>0.70501730103804983</v>
          </cell>
          <cell r="E1242">
            <v>13.449431879796522</v>
          </cell>
        </row>
        <row r="1243">
          <cell r="C1243">
            <v>0.99997033758936393</v>
          </cell>
          <cell r="D1243">
            <v>0.70588235294116397</v>
          </cell>
          <cell r="E1243">
            <v>13.432955777450475</v>
          </cell>
        </row>
        <row r="1244">
          <cell r="C1244">
            <v>0.99997078673564754</v>
          </cell>
          <cell r="D1244">
            <v>0.70674740484427823</v>
          </cell>
          <cell r="E1244">
            <v>13.416519997269466</v>
          </cell>
        </row>
        <row r="1245">
          <cell r="C1245">
            <v>0.99997122905167979</v>
          </cell>
          <cell r="D1245">
            <v>0.70761245674739248</v>
          </cell>
          <cell r="E1245">
            <v>13.400124310841221</v>
          </cell>
        </row>
        <row r="1246">
          <cell r="C1246">
            <v>0.99997166128736581</v>
          </cell>
          <cell r="D1246">
            <v>0.70847750865050674</v>
          </cell>
          <cell r="E1246">
            <v>13.383768527802429</v>
          </cell>
        </row>
        <row r="1247">
          <cell r="C1247">
            <v>0.99997208804326831</v>
          </cell>
          <cell r="D1247">
            <v>0.70934256055362088</v>
          </cell>
          <cell r="E1247">
            <v>13.3674525636646</v>
          </cell>
        </row>
        <row r="1248">
          <cell r="C1248">
            <v>0.99997250871923182</v>
          </cell>
          <cell r="D1248">
            <v>0.71020761245673514</v>
          </cell>
          <cell r="E1248">
            <v>13.351176264913263</v>
          </cell>
        </row>
        <row r="1249">
          <cell r="C1249">
            <v>0.99997292542831373</v>
          </cell>
          <cell r="D1249">
            <v>0.71107266435984939</v>
          </cell>
          <cell r="E1249">
            <v>13.334939514962494</v>
          </cell>
        </row>
        <row r="1250">
          <cell r="C1250">
            <v>0.99997333777340081</v>
          </cell>
          <cell r="D1250">
            <v>0.71193771626296354</v>
          </cell>
          <cell r="E1250">
            <v>13.318742164359797</v>
          </cell>
        </row>
        <row r="1251">
          <cell r="C1251">
            <v>0.99997374628759783</v>
          </cell>
          <cell r="D1251">
            <v>0.71280276816607779</v>
          </cell>
          <cell r="E1251">
            <v>13.302584076752796</v>
          </cell>
        </row>
        <row r="1252">
          <cell r="C1252">
            <v>0.99997415426963476</v>
          </cell>
          <cell r="D1252">
            <v>0.71366782006919205</v>
          </cell>
          <cell r="E1252">
            <v>13.286465153196557</v>
          </cell>
        </row>
        <row r="1253">
          <cell r="C1253">
            <v>0.99997455958567805</v>
          </cell>
          <cell r="D1253">
            <v>0.71453287197230619</v>
          </cell>
          <cell r="E1253">
            <v>13.270385223131253</v>
          </cell>
        </row>
        <row r="1254">
          <cell r="C1254">
            <v>0.99997496427842814</v>
          </cell>
          <cell r="D1254">
            <v>0.71539792387542045</v>
          </cell>
          <cell r="E1254">
            <v>13.254344172180616</v>
          </cell>
        </row>
        <row r="1255">
          <cell r="C1255">
            <v>0.9999753682751682</v>
          </cell>
          <cell r="D1255">
            <v>0.71626297577853471</v>
          </cell>
          <cell r="E1255">
            <v>13.238341858515611</v>
          </cell>
        </row>
        <row r="1256">
          <cell r="C1256">
            <v>0.99997577114525893</v>
          </cell>
          <cell r="D1256">
            <v>0.71712802768164896</v>
          </cell>
          <cell r="E1256">
            <v>13.22237813625885</v>
          </cell>
        </row>
        <row r="1257">
          <cell r="C1257">
            <v>0.99997616731920069</v>
          </cell>
          <cell r="D1257">
            <v>0.71799307958476311</v>
          </cell>
          <cell r="E1257">
            <v>13.206452792368223</v>
          </cell>
        </row>
        <row r="1258">
          <cell r="C1258">
            <v>0.99997656183150019</v>
          </cell>
          <cell r="D1258">
            <v>0.71885813148787736</v>
          </cell>
          <cell r="E1258">
            <v>13.190565754703224</v>
          </cell>
        </row>
        <row r="1259">
          <cell r="C1259">
            <v>0.99997693115426689</v>
          </cell>
          <cell r="D1259">
            <v>0.71972318339099162</v>
          </cell>
          <cell r="E1259">
            <v>13.174716575159998</v>
          </cell>
        </row>
        <row r="1260">
          <cell r="C1260">
            <v>0.99997729835122706</v>
          </cell>
          <cell r="D1260">
            <v>0.72058823529410576</v>
          </cell>
          <cell r="E1260">
            <v>13.158905420895055</v>
          </cell>
        </row>
        <row r="1261">
          <cell r="C1261">
            <v>0.9999776581923866</v>
          </cell>
          <cell r="D1261">
            <v>0.72145328719722002</v>
          </cell>
          <cell r="E1261">
            <v>13.14313208638678</v>
          </cell>
        </row>
        <row r="1262">
          <cell r="C1262">
            <v>0.99997801033587863</v>
          </cell>
          <cell r="D1262">
            <v>0.72231833910033427</v>
          </cell>
          <cell r="E1262">
            <v>13.127396431267886</v>
          </cell>
        </row>
        <row r="1263">
          <cell r="C1263">
            <v>0.99997836128567053</v>
          </cell>
          <cell r="D1263">
            <v>0.72318339100344853</v>
          </cell>
          <cell r="E1263">
            <v>13.111698405605157</v>
          </cell>
        </row>
        <row r="1264">
          <cell r="C1264">
            <v>0.999978708757299</v>
          </cell>
          <cell r="D1264">
            <v>0.72404844290656267</v>
          </cell>
          <cell r="E1264">
            <v>13.096037844607935</v>
          </cell>
        </row>
        <row r="1265">
          <cell r="C1265">
            <v>0.9999790541928375</v>
          </cell>
          <cell r="D1265">
            <v>0.72491349480967693</v>
          </cell>
          <cell r="E1265">
            <v>13.080414633017821</v>
          </cell>
        </row>
        <row r="1266">
          <cell r="C1266">
            <v>0.99997939000699998</v>
          </cell>
          <cell r="D1266">
            <v>0.72577854671279118</v>
          </cell>
          <cell r="E1266">
            <v>13.064828538182581</v>
          </cell>
        </row>
        <row r="1267">
          <cell r="C1267">
            <v>0.99997972213523467</v>
          </cell>
          <cell r="D1267">
            <v>0.72664359861590533</v>
          </cell>
          <cell r="E1267">
            <v>13.049279504997273</v>
          </cell>
        </row>
        <row r="1268">
          <cell r="C1268">
            <v>0.99998005418225255</v>
          </cell>
          <cell r="D1268">
            <v>0.72750865051901958</v>
          </cell>
          <cell r="E1268">
            <v>13.033767448240148</v>
          </cell>
        </row>
        <row r="1269">
          <cell r="C1269">
            <v>0.99998038454165772</v>
          </cell>
          <cell r="D1269">
            <v>0.72837370242213384</v>
          </cell>
          <cell r="E1269">
            <v>13.018292215253275</v>
          </cell>
        </row>
        <row r="1270">
          <cell r="C1270">
            <v>0.99998071175107273</v>
          </cell>
          <cell r="D1270">
            <v>0.7292387543252481</v>
          </cell>
          <cell r="E1270">
            <v>13.002853655975755</v>
          </cell>
        </row>
        <row r="1271">
          <cell r="C1271">
            <v>0.99998102937169298</v>
          </cell>
          <cell r="D1271">
            <v>0.73010380622836224</v>
          </cell>
          <cell r="E1271">
            <v>12.98745155642556</v>
          </cell>
        </row>
        <row r="1272">
          <cell r="C1272">
            <v>0.99998134585244269</v>
          </cell>
          <cell r="D1272">
            <v>0.7309688581314765</v>
          </cell>
          <cell r="E1272">
            <v>12.972085896762081</v>
          </cell>
        </row>
        <row r="1273">
          <cell r="C1273">
            <v>0.99998165947501683</v>
          </cell>
          <cell r="D1273">
            <v>0.73183391003459075</v>
          </cell>
          <cell r="E1273">
            <v>12.956756525501794</v>
          </cell>
        </row>
        <row r="1274">
          <cell r="C1274">
            <v>0.99998195529502343</v>
          </cell>
          <cell r="D1274">
            <v>0.7326989619377049</v>
          </cell>
          <cell r="E1274">
            <v>12.941463120708557</v>
          </cell>
        </row>
        <row r="1275">
          <cell r="C1275">
            <v>0.99998224349055231</v>
          </cell>
          <cell r="D1275">
            <v>0.73356401384081915</v>
          </cell>
          <cell r="E1275">
            <v>12.926205686708931</v>
          </cell>
        </row>
        <row r="1276">
          <cell r="C1276">
            <v>0.99998252827496914</v>
          </cell>
          <cell r="D1276">
            <v>0.73442906574393341</v>
          </cell>
          <cell r="E1276">
            <v>12.910984150797287</v>
          </cell>
        </row>
        <row r="1277">
          <cell r="C1277">
            <v>0.99998281222407903</v>
          </cell>
          <cell r="D1277">
            <v>0.73529411764704766</v>
          </cell>
          <cell r="E1277">
            <v>12.89579841949212</v>
          </cell>
        </row>
        <row r="1278">
          <cell r="C1278">
            <v>0.99998309606647362</v>
          </cell>
          <cell r="D1278">
            <v>0.73615916955016181</v>
          </cell>
          <cell r="E1278">
            <v>12.880648375957623</v>
          </cell>
        </row>
        <row r="1279">
          <cell r="C1279">
            <v>0.99998337352767097</v>
          </cell>
          <cell r="D1279">
            <v>0.73702422145327606</v>
          </cell>
          <cell r="E1279">
            <v>12.865533813806728</v>
          </cell>
        </row>
        <row r="1280">
          <cell r="C1280">
            <v>0.99998365010398138</v>
          </cell>
          <cell r="D1280">
            <v>0.73788927335639032</v>
          </cell>
          <cell r="E1280">
            <v>12.85045467888269</v>
          </cell>
        </row>
        <row r="1281">
          <cell r="C1281">
            <v>0.99998392334048058</v>
          </cell>
          <cell r="D1281">
            <v>0.73875432525950446</v>
          </cell>
          <cell r="E1281">
            <v>12.835410815223426</v>
          </cell>
        </row>
        <row r="1282">
          <cell r="C1282">
            <v>0.99998419365222502</v>
          </cell>
          <cell r="D1282">
            <v>0.73961937716261872</v>
          </cell>
          <cell r="E1282">
            <v>12.820402104391386</v>
          </cell>
        </row>
        <row r="1283">
          <cell r="C1283">
            <v>0.9999844620454551</v>
          </cell>
          <cell r="D1283">
            <v>0.74048442906573297</v>
          </cell>
          <cell r="E1283">
            <v>12.805428436072948</v>
          </cell>
        </row>
        <row r="1284">
          <cell r="C1284">
            <v>0.9999847298224751</v>
          </cell>
          <cell r="D1284">
            <v>0.74134948096884723</v>
          </cell>
          <cell r="E1284">
            <v>12.790489704256236</v>
          </cell>
        </row>
        <row r="1285">
          <cell r="C1285">
            <v>0.99998499672452412</v>
          </cell>
          <cell r="D1285">
            <v>0.74221453287196137</v>
          </cell>
          <cell r="E1285">
            <v>12.775585783479777</v>
          </cell>
        </row>
        <row r="1286">
          <cell r="C1286">
            <v>0.99998526023340417</v>
          </cell>
          <cell r="D1286">
            <v>0.74307958477507563</v>
          </cell>
          <cell r="E1286">
            <v>12.760716520033858</v>
          </cell>
        </row>
        <row r="1287">
          <cell r="C1287">
            <v>0.99998552003652486</v>
          </cell>
          <cell r="D1287">
            <v>0.74394463667818989</v>
          </cell>
          <cell r="E1287">
            <v>12.745881789036515</v>
          </cell>
        </row>
        <row r="1288">
          <cell r="C1288">
            <v>0.99998577740880312</v>
          </cell>
          <cell r="D1288">
            <v>0.74480968858130403</v>
          </cell>
          <cell r="E1288">
            <v>12.731081486396933</v>
          </cell>
        </row>
        <row r="1289">
          <cell r="C1289">
            <v>0.99998602769348544</v>
          </cell>
          <cell r="D1289">
            <v>0.74567474048441829</v>
          </cell>
          <cell r="E1289">
            <v>12.716315433077266</v>
          </cell>
        </row>
        <row r="1290">
          <cell r="C1290">
            <v>0.99998627402922946</v>
          </cell>
          <cell r="D1290">
            <v>0.74653979238753254</v>
          </cell>
          <cell r="E1290">
            <v>12.701583549884932</v>
          </cell>
        </row>
        <row r="1291">
          <cell r="C1291">
            <v>0.99998651760170831</v>
          </cell>
          <cell r="D1291">
            <v>0.7474048442906468</v>
          </cell>
          <cell r="E1291">
            <v>12.686885733216361</v>
          </cell>
        </row>
        <row r="1292">
          <cell r="C1292">
            <v>0.99998675174640983</v>
          </cell>
          <cell r="D1292">
            <v>0.74826989619376094</v>
          </cell>
          <cell r="E1292">
            <v>12.672221780466463</v>
          </cell>
        </row>
        <row r="1293">
          <cell r="C1293">
            <v>0.99998698073525139</v>
          </cell>
          <cell r="D1293">
            <v>0.7491349480968752</v>
          </cell>
          <cell r="E1293">
            <v>12.657591628396631</v>
          </cell>
        </row>
        <row r="1294">
          <cell r="C1294">
            <v>0.99998720845956368</v>
          </cell>
          <cell r="D1294">
            <v>0.74999999999998945</v>
          </cell>
          <cell r="E1294">
            <v>12.6429952092482</v>
          </cell>
        </row>
        <row r="1295">
          <cell r="C1295">
            <v>0.99998742756874037</v>
          </cell>
          <cell r="D1295">
            <v>0.7508650519031036</v>
          </cell>
          <cell r="E1295">
            <v>12.628432313604929</v>
          </cell>
        </row>
        <row r="1296">
          <cell r="C1296">
            <v>0.99998764559943165</v>
          </cell>
          <cell r="D1296">
            <v>0.75173010380621785</v>
          </cell>
          <cell r="E1296">
            <v>12.613902920803248</v>
          </cell>
        </row>
        <row r="1297">
          <cell r="C1297">
            <v>0.99998785574405091</v>
          </cell>
          <cell r="D1297">
            <v>0.75259515570933211</v>
          </cell>
          <cell r="E1297">
            <v>12.599406829543524</v>
          </cell>
        </row>
        <row r="1298">
          <cell r="C1298">
            <v>0.99998806311265587</v>
          </cell>
          <cell r="D1298">
            <v>0.75346020761244625</v>
          </cell>
          <cell r="E1298">
            <v>12.584943989435251</v>
          </cell>
        </row>
        <row r="1299">
          <cell r="C1299">
            <v>0.99998826127210805</v>
          </cell>
          <cell r="D1299">
            <v>0.75432525951556051</v>
          </cell>
          <cell r="E1299">
            <v>12.570514205213458</v>
          </cell>
        </row>
        <row r="1300">
          <cell r="C1300">
            <v>0.99998845038909123</v>
          </cell>
          <cell r="D1300">
            <v>0.75519031141867476</v>
          </cell>
          <cell r="E1300">
            <v>12.556117365376958</v>
          </cell>
        </row>
        <row r="1301">
          <cell r="C1301">
            <v>0.99998862730322702</v>
          </cell>
          <cell r="D1301">
            <v>0.75605536332178902</v>
          </cell>
          <cell r="E1301">
            <v>12.541753317207201</v>
          </cell>
        </row>
        <row r="1302">
          <cell r="C1302">
            <v>0.99998879927918305</v>
          </cell>
          <cell r="D1302">
            <v>0.75692041522490316</v>
          </cell>
          <cell r="E1302">
            <v>12.52742203928419</v>
          </cell>
        </row>
        <row r="1303">
          <cell r="C1303">
            <v>0.99998896587451602</v>
          </cell>
          <cell r="D1303">
            <v>0.75778546712801742</v>
          </cell>
          <cell r="E1303">
            <v>12.513123413844646</v>
          </cell>
        </row>
        <row r="1304">
          <cell r="C1304">
            <v>0.99998912775218274</v>
          </cell>
          <cell r="D1304">
            <v>0.75865051903113168</v>
          </cell>
          <cell r="E1304">
            <v>12.498857337478794</v>
          </cell>
        </row>
        <row r="1305">
          <cell r="C1305">
            <v>0.99998928369156803</v>
          </cell>
          <cell r="D1305">
            <v>0.75951557093424582</v>
          </cell>
          <cell r="E1305">
            <v>12.484623683732037</v>
          </cell>
        </row>
        <row r="1306">
          <cell r="C1306">
            <v>0.99998943945577001</v>
          </cell>
          <cell r="D1306">
            <v>0.76038062283736008</v>
          </cell>
          <cell r="E1306">
            <v>12.470422413815999</v>
          </cell>
        </row>
        <row r="1307">
          <cell r="C1307">
            <v>0.99998959330665194</v>
          </cell>
          <cell r="D1307">
            <v>0.76124567474047433</v>
          </cell>
          <cell r="E1307">
            <v>12.456253395680356</v>
          </cell>
        </row>
        <row r="1308">
          <cell r="C1308">
            <v>0.99998974582170375</v>
          </cell>
          <cell r="D1308">
            <v>0.76211072664358859</v>
          </cell>
          <cell r="E1308">
            <v>12.442116526685933</v>
          </cell>
        </row>
        <row r="1309">
          <cell r="C1309">
            <v>0.99998989573545205</v>
          </cell>
          <cell r="D1309">
            <v>0.76297577854670273</v>
          </cell>
          <cell r="E1309">
            <v>12.42801168175443</v>
          </cell>
        </row>
        <row r="1310">
          <cell r="C1310">
            <v>0.99999004412638237</v>
          </cell>
          <cell r="D1310">
            <v>0.76384083044981699</v>
          </cell>
          <cell r="E1310">
            <v>12.41393876547221</v>
          </cell>
        </row>
        <row r="1311">
          <cell r="C1311">
            <v>0.99999018857545741</v>
          </cell>
          <cell r="D1311">
            <v>0.76470588235293124</v>
          </cell>
          <cell r="E1311">
            <v>12.399897639488016</v>
          </cell>
        </row>
        <row r="1312">
          <cell r="C1312">
            <v>0.99999033162542883</v>
          </cell>
          <cell r="D1312">
            <v>0.76557093425604539</v>
          </cell>
          <cell r="E1312">
            <v>12.38588822753267</v>
          </cell>
        </row>
        <row r="1313">
          <cell r="C1313">
            <v>0.99999047461118207</v>
          </cell>
          <cell r="D1313">
            <v>0.76643598615915964</v>
          </cell>
          <cell r="E1313">
            <v>12.371910438737567</v>
          </cell>
        </row>
        <row r="1314">
          <cell r="C1314">
            <v>0.99999061340009643</v>
          </cell>
          <cell r="D1314">
            <v>0.7673010380622739</v>
          </cell>
          <cell r="E1314">
            <v>12.357964115076003</v>
          </cell>
        </row>
        <row r="1315">
          <cell r="C1315">
            <v>0.99999075203885368</v>
          </cell>
          <cell r="D1315">
            <v>0.76816608996538815</v>
          </cell>
          <cell r="E1315">
            <v>12.344049200199755</v>
          </cell>
        </row>
        <row r="1316">
          <cell r="C1316">
            <v>0.99999088922514989</v>
          </cell>
          <cell r="D1316">
            <v>0.7690311418685023</v>
          </cell>
          <cell r="E1316">
            <v>12.330165572059647</v>
          </cell>
        </row>
        <row r="1317">
          <cell r="C1317">
            <v>0.99999102574282273</v>
          </cell>
          <cell r="D1317">
            <v>0.76989619377161655</v>
          </cell>
          <cell r="E1317">
            <v>12.316313134848851</v>
          </cell>
        </row>
        <row r="1318">
          <cell r="C1318">
            <v>0.99999116171605851</v>
          </cell>
          <cell r="D1318">
            <v>0.77076124567473081</v>
          </cell>
          <cell r="E1318">
            <v>12.302491785075217</v>
          </cell>
        </row>
        <row r="1319">
          <cell r="C1319">
            <v>0.99999129664905639</v>
          </cell>
          <cell r="D1319">
            <v>0.77162629757784496</v>
          </cell>
          <cell r="E1319">
            <v>12.288701412091781</v>
          </cell>
        </row>
        <row r="1320">
          <cell r="C1320">
            <v>0.9999914311816358</v>
          </cell>
          <cell r="D1320">
            <v>0.77249134948095921</v>
          </cell>
          <cell r="E1320">
            <v>12.274941919686995</v>
          </cell>
        </row>
        <row r="1321">
          <cell r="C1321">
            <v>0.99999156469617001</v>
          </cell>
          <cell r="D1321">
            <v>0.77335640138407347</v>
          </cell>
          <cell r="E1321">
            <v>12.261213196661837</v>
          </cell>
        </row>
        <row r="1322">
          <cell r="C1322">
            <v>0.99999169781595221</v>
          </cell>
          <cell r="D1322">
            <v>0.77422145328718772</v>
          </cell>
          <cell r="E1322">
            <v>12.247515147512578</v>
          </cell>
        </row>
        <row r="1323">
          <cell r="C1323">
            <v>0.99999182989549618</v>
          </cell>
          <cell r="D1323">
            <v>0.77508650519030187</v>
          </cell>
          <cell r="E1323">
            <v>12.233847661639665</v>
          </cell>
        </row>
        <row r="1324">
          <cell r="C1324">
            <v>0.99999196010657798</v>
          </cell>
          <cell r="D1324">
            <v>0.77595155709341612</v>
          </cell>
          <cell r="E1324">
            <v>12.220210626703629</v>
          </cell>
        </row>
        <row r="1325">
          <cell r="C1325">
            <v>0.99999209008298062</v>
          </cell>
          <cell r="D1325">
            <v>0.77681660899653038</v>
          </cell>
          <cell r="E1325">
            <v>12.206603960918383</v>
          </cell>
        </row>
        <row r="1326">
          <cell r="C1326">
            <v>0.99999221986247933</v>
          </cell>
          <cell r="D1326">
            <v>0.77768166089964452</v>
          </cell>
          <cell r="E1326">
            <v>12.193027563401417</v>
          </cell>
        </row>
        <row r="1327">
          <cell r="C1327">
            <v>0.99999234929822256</v>
          </cell>
          <cell r="D1327">
            <v>0.77854671280275878</v>
          </cell>
          <cell r="E1327">
            <v>12.179481331469916</v>
          </cell>
        </row>
        <row r="1328">
          <cell r="C1328">
            <v>0.99999247428119897</v>
          </cell>
          <cell r="D1328">
            <v>0.77941176470587303</v>
          </cell>
          <cell r="E1328">
            <v>12.165965114693064</v>
          </cell>
        </row>
        <row r="1329">
          <cell r="C1329">
            <v>0.99999259584078648</v>
          </cell>
          <cell r="D1329">
            <v>0.78027681660898729</v>
          </cell>
          <cell r="E1329">
            <v>12.152478825751771</v>
          </cell>
        </row>
        <row r="1330">
          <cell r="C1330">
            <v>0.99999271438873594</v>
          </cell>
          <cell r="D1330">
            <v>0.78114186851210143</v>
          </cell>
          <cell r="E1330">
            <v>12.139022370216304</v>
          </cell>
        </row>
        <row r="1331">
          <cell r="C1331">
            <v>0.99999283235069558</v>
          </cell>
          <cell r="D1331">
            <v>0.78200692041521569</v>
          </cell>
          <cell r="E1331">
            <v>12.125595678494637</v>
          </cell>
        </row>
        <row r="1332">
          <cell r="C1332">
            <v>0.99999295014786038</v>
          </cell>
          <cell r="D1332">
            <v>0.78287197231832995</v>
          </cell>
          <cell r="E1332">
            <v>12.112198657023827</v>
          </cell>
        </row>
        <row r="1333">
          <cell r="C1333">
            <v>0.99999306679523881</v>
          </cell>
          <cell r="D1333">
            <v>0.78373702422144409</v>
          </cell>
          <cell r="E1333">
            <v>12.098831195640681</v>
          </cell>
        </row>
        <row r="1334">
          <cell r="C1334">
            <v>0.9999931831611909</v>
          </cell>
          <cell r="D1334">
            <v>0.78460207612455835</v>
          </cell>
          <cell r="E1334">
            <v>12.08549320706666</v>
          </cell>
        </row>
        <row r="1335">
          <cell r="C1335">
            <v>0.99999329862856245</v>
          </cell>
          <cell r="D1335">
            <v>0.7854671280276726</v>
          </cell>
          <cell r="E1335">
            <v>12.072184586474197</v>
          </cell>
        </row>
        <row r="1336">
          <cell r="C1336">
            <v>0.99999341297117361</v>
          </cell>
          <cell r="D1336">
            <v>0.78633217993078675</v>
          </cell>
          <cell r="E1336">
            <v>12.058905234211757</v>
          </cell>
        </row>
        <row r="1337">
          <cell r="C1337">
            <v>0.99999352727837043</v>
          </cell>
          <cell r="D1337">
            <v>0.787197231833901</v>
          </cell>
          <cell r="E1337">
            <v>12.045655066912316</v>
          </cell>
        </row>
        <row r="1338">
          <cell r="C1338">
            <v>0.99999364150482251</v>
          </cell>
          <cell r="D1338">
            <v>0.78806228373701526</v>
          </cell>
          <cell r="E1338">
            <v>12.032433987921879</v>
          </cell>
        </row>
        <row r="1339">
          <cell r="C1339">
            <v>0.99999375260631052</v>
          </cell>
          <cell r="D1339">
            <v>0.78892733564012951</v>
          </cell>
          <cell r="E1339">
            <v>12.019241864965787</v>
          </cell>
        </row>
        <row r="1340">
          <cell r="C1340">
            <v>0.99999386297212423</v>
          </cell>
          <cell r="D1340">
            <v>0.78979238754324366</v>
          </cell>
          <cell r="E1340">
            <v>12.006078631584428</v>
          </cell>
        </row>
        <row r="1341">
          <cell r="C1341">
            <v>0.99999397292807546</v>
          </cell>
          <cell r="D1341">
            <v>0.79065743944635791</v>
          </cell>
          <cell r="E1341">
            <v>11.992944196861721</v>
          </cell>
        </row>
        <row r="1342">
          <cell r="C1342">
            <v>0.99999408287883251</v>
          </cell>
          <cell r="D1342">
            <v>0.79152249134947217</v>
          </cell>
          <cell r="E1342">
            <v>11.979838471223724</v>
          </cell>
        </row>
        <row r="1343">
          <cell r="C1343">
            <v>0.99999419222990626</v>
          </cell>
          <cell r="D1343">
            <v>0.79238754325258631</v>
          </cell>
          <cell r="E1343">
            <v>11.966761353530899</v>
          </cell>
        </row>
        <row r="1344">
          <cell r="C1344">
            <v>0.99999430148937474</v>
          </cell>
          <cell r="D1344">
            <v>0.79325259515570057</v>
          </cell>
          <cell r="E1344">
            <v>11.953712756264729</v>
          </cell>
        </row>
        <row r="1345">
          <cell r="C1345">
            <v>0.99999440962077768</v>
          </cell>
          <cell r="D1345">
            <v>0.79411764705881482</v>
          </cell>
          <cell r="E1345">
            <v>11.940692573845084</v>
          </cell>
        </row>
        <row r="1346">
          <cell r="C1346">
            <v>0.99999451638613035</v>
          </cell>
          <cell r="D1346">
            <v>0.79498269896192908</v>
          </cell>
          <cell r="E1346">
            <v>11.927700710675406</v>
          </cell>
        </row>
        <row r="1347">
          <cell r="C1347">
            <v>0.99999462272792716</v>
          </cell>
          <cell r="D1347">
            <v>0.79584775086504322</v>
          </cell>
          <cell r="E1347">
            <v>11.914737085639947</v>
          </cell>
        </row>
        <row r="1348">
          <cell r="C1348">
            <v>0.99999472448852122</v>
          </cell>
          <cell r="D1348">
            <v>0.79671280276815748</v>
          </cell>
          <cell r="E1348">
            <v>11.901801557274066</v>
          </cell>
        </row>
        <row r="1349">
          <cell r="C1349">
            <v>0.99999482417099994</v>
          </cell>
          <cell r="D1349">
            <v>0.79757785467127174</v>
          </cell>
          <cell r="E1349">
            <v>11.888894063916023</v>
          </cell>
        </row>
        <row r="1350">
          <cell r="C1350">
            <v>0.99999492230469023</v>
          </cell>
          <cell r="D1350">
            <v>0.79844290657438588</v>
          </cell>
          <cell r="E1350">
            <v>11.876014520730777</v>
          </cell>
        </row>
        <row r="1351">
          <cell r="C1351">
            <v>0.99999501660890666</v>
          </cell>
          <cell r="D1351">
            <v>0.79930795847750014</v>
          </cell>
          <cell r="E1351">
            <v>11.863162809914735</v>
          </cell>
        </row>
        <row r="1352">
          <cell r="C1352">
            <v>0.99999510997298957</v>
          </cell>
          <cell r="D1352">
            <v>0.80017301038061439</v>
          </cell>
          <cell r="E1352">
            <v>11.850338875440581</v>
          </cell>
        </row>
        <row r="1353">
          <cell r="C1353">
            <v>0.99999520280632925</v>
          </cell>
          <cell r="D1353">
            <v>0.80103806228372865</v>
          </cell>
          <cell r="E1353">
            <v>11.83754263216637</v>
          </cell>
        </row>
        <row r="1354">
          <cell r="C1354">
            <v>0.99999529489832806</v>
          </cell>
          <cell r="D1354">
            <v>0.80190311418684279</v>
          </cell>
          <cell r="E1354">
            <v>11.824773987986282</v>
          </cell>
        </row>
        <row r="1355">
          <cell r="C1355">
            <v>0.99999538598786419</v>
          </cell>
          <cell r="D1355">
            <v>0.80276816608995705</v>
          </cell>
          <cell r="E1355">
            <v>11.812032850594715</v>
          </cell>
        </row>
        <row r="1356">
          <cell r="C1356">
            <v>0.99999547366676034</v>
          </cell>
          <cell r="D1356">
            <v>0.8036332179930713</v>
          </cell>
          <cell r="E1356">
            <v>11.799319102749601</v>
          </cell>
        </row>
        <row r="1357">
          <cell r="C1357">
            <v>0.99999555934592521</v>
          </cell>
          <cell r="D1357">
            <v>0.80449826989618545</v>
          </cell>
          <cell r="E1357">
            <v>11.786632672727498</v>
          </cell>
        </row>
        <row r="1358">
          <cell r="C1358">
            <v>0.9999956441406751</v>
          </cell>
          <cell r="D1358">
            <v>0.8053633217992997</v>
          </cell>
          <cell r="E1358">
            <v>11.773973485632814</v>
          </cell>
        </row>
        <row r="1359">
          <cell r="C1359">
            <v>0.9999957287626029</v>
          </cell>
          <cell r="D1359">
            <v>0.80622837370241396</v>
          </cell>
          <cell r="E1359">
            <v>11.761341462143044</v>
          </cell>
        </row>
        <row r="1360">
          <cell r="C1360">
            <v>0.99999581208175414</v>
          </cell>
          <cell r="D1360">
            <v>0.80709342560552821</v>
          </cell>
          <cell r="E1360">
            <v>11.748736501639815</v>
          </cell>
        </row>
        <row r="1361">
          <cell r="C1361">
            <v>0.99999589412079382</v>
          </cell>
          <cell r="D1361">
            <v>0.80795847750864236</v>
          </cell>
          <cell r="E1361">
            <v>11.736158517463045</v>
          </cell>
        </row>
        <row r="1362">
          <cell r="C1362">
            <v>0.99999597537269014</v>
          </cell>
          <cell r="D1362">
            <v>0.80882352941175661</v>
          </cell>
          <cell r="E1362">
            <v>11.723607428837065</v>
          </cell>
        </row>
        <row r="1363">
          <cell r="C1363">
            <v>0.99999605568303651</v>
          </cell>
          <cell r="D1363">
            <v>0.80968858131487087</v>
          </cell>
          <cell r="E1363">
            <v>11.711083147749912</v>
          </cell>
        </row>
        <row r="1364">
          <cell r="C1364">
            <v>0.99999613340671722</v>
          </cell>
          <cell r="D1364">
            <v>0.81055363321798501</v>
          </cell>
          <cell r="E1364">
            <v>11.698585569126086</v>
          </cell>
        </row>
        <row r="1365">
          <cell r="C1365">
            <v>0.99999620973176662</v>
          </cell>
          <cell r="D1365">
            <v>0.81141868512109927</v>
          </cell>
          <cell r="E1365">
            <v>11.686114621446807</v>
          </cell>
        </row>
        <row r="1366">
          <cell r="C1366">
            <v>0.99999628478567615</v>
          </cell>
          <cell r="D1366">
            <v>0.81228373702421353</v>
          </cell>
          <cell r="E1366">
            <v>11.673670221117487</v>
          </cell>
        </row>
        <row r="1367">
          <cell r="C1367">
            <v>0.99999635849997814</v>
          </cell>
          <cell r="D1367">
            <v>0.81314878892732778</v>
          </cell>
          <cell r="E1367">
            <v>11.661252282614118</v>
          </cell>
        </row>
        <row r="1368">
          <cell r="C1368">
            <v>0.99999642687001578</v>
          </cell>
          <cell r="D1368">
            <v>0.81401384083044193</v>
          </cell>
          <cell r="E1368">
            <v>11.648860674923952</v>
          </cell>
        </row>
        <row r="1369">
          <cell r="C1369">
            <v>0.99999649500348542</v>
          </cell>
          <cell r="D1369">
            <v>0.81487889273355618</v>
          </cell>
          <cell r="E1369">
            <v>11.636495373626797</v>
          </cell>
        </row>
        <row r="1370">
          <cell r="C1370">
            <v>0.99999656024667016</v>
          </cell>
          <cell r="D1370">
            <v>0.81574394463667044</v>
          </cell>
          <cell r="E1370">
            <v>11.624156264185842</v>
          </cell>
        </row>
        <row r="1371">
          <cell r="C1371">
            <v>0.99999662548135537</v>
          </cell>
          <cell r="D1371">
            <v>0.81660899653978458</v>
          </cell>
          <cell r="E1371">
            <v>11.61184329682721</v>
          </cell>
        </row>
        <row r="1372">
          <cell r="C1372">
            <v>0.99999668931788133</v>
          </cell>
          <cell r="D1372">
            <v>0.81747404844289884</v>
          </cell>
          <cell r="E1372">
            <v>11.599556372440675</v>
          </cell>
        </row>
        <row r="1373">
          <cell r="C1373">
            <v>0.99999675224402196</v>
          </cell>
          <cell r="D1373">
            <v>0.81833910034601309</v>
          </cell>
          <cell r="E1373">
            <v>11.58729541408953</v>
          </cell>
        </row>
        <row r="1374">
          <cell r="C1374">
            <v>0.99999681276009655</v>
          </cell>
          <cell r="D1374">
            <v>0.81920415224912724</v>
          </cell>
          <cell r="E1374">
            <v>11.575060322157055</v>
          </cell>
        </row>
        <row r="1375">
          <cell r="C1375">
            <v>0.99999687210135868</v>
          </cell>
          <cell r="D1375">
            <v>0.82006920415224149</v>
          </cell>
          <cell r="E1375">
            <v>11.562851029070591</v>
          </cell>
        </row>
        <row r="1376">
          <cell r="C1376">
            <v>0.99999692969928922</v>
          </cell>
          <cell r="D1376">
            <v>0.82093425605535575</v>
          </cell>
          <cell r="E1376">
            <v>11.550667446707459</v>
          </cell>
        </row>
        <row r="1377">
          <cell r="C1377">
            <v>0.999996987166895</v>
          </cell>
          <cell r="D1377">
            <v>0.82179930795847</v>
          </cell>
          <cell r="E1377">
            <v>11.538509512487648</v>
          </cell>
        </row>
        <row r="1378">
          <cell r="C1378">
            <v>0.99999704106237142</v>
          </cell>
          <cell r="D1378">
            <v>0.82266435986158415</v>
          </cell>
          <cell r="E1378">
            <v>11.526377105830536</v>
          </cell>
        </row>
        <row r="1379">
          <cell r="C1379">
            <v>0.99999709476377696</v>
          </cell>
          <cell r="D1379">
            <v>0.8235294117646984</v>
          </cell>
          <cell r="E1379">
            <v>11.514270185188112</v>
          </cell>
        </row>
        <row r="1380">
          <cell r="C1380">
            <v>0.99999714846046062</v>
          </cell>
          <cell r="D1380">
            <v>0.82439446366781266</v>
          </cell>
          <cell r="E1380">
            <v>11.502188672509511</v>
          </cell>
        </row>
        <row r="1381">
          <cell r="C1381">
            <v>0.99999720132514269</v>
          </cell>
          <cell r="D1381">
            <v>0.8252595155709268</v>
          </cell>
          <cell r="E1381">
            <v>11.490132478389901</v>
          </cell>
        </row>
        <row r="1382">
          <cell r="C1382">
            <v>0.99999725322041533</v>
          </cell>
          <cell r="D1382">
            <v>0.82612456747404106</v>
          </cell>
          <cell r="E1382">
            <v>11.478101521717353</v>
          </cell>
        </row>
        <row r="1383">
          <cell r="C1383">
            <v>0.99999730484889993</v>
          </cell>
          <cell r="D1383">
            <v>0.82698961937715532</v>
          </cell>
          <cell r="E1383">
            <v>11.466095731351201</v>
          </cell>
        </row>
        <row r="1384">
          <cell r="C1384">
            <v>0.99999735544989554</v>
          </cell>
          <cell r="D1384">
            <v>0.82785467128026957</v>
          </cell>
          <cell r="E1384">
            <v>11.454115019687027</v>
          </cell>
        </row>
        <row r="1385">
          <cell r="C1385">
            <v>0.9999974040506876</v>
          </cell>
          <cell r="D1385">
            <v>0.82871972318338372</v>
          </cell>
          <cell r="E1385">
            <v>11.442159297060288</v>
          </cell>
        </row>
        <row r="1386">
          <cell r="C1386">
            <v>0.99999745118390826</v>
          </cell>
          <cell r="D1386">
            <v>0.82958477508649797</v>
          </cell>
          <cell r="E1386">
            <v>11.430228491386934</v>
          </cell>
        </row>
        <row r="1387">
          <cell r="C1387">
            <v>0.99999749771980639</v>
          </cell>
          <cell r="D1387">
            <v>0.83044982698961223</v>
          </cell>
          <cell r="E1387">
            <v>11.418322534738298</v>
          </cell>
        </row>
        <row r="1388">
          <cell r="C1388">
            <v>0.99999754391053253</v>
          </cell>
          <cell r="D1388">
            <v>0.83131487889272637</v>
          </cell>
          <cell r="E1388">
            <v>11.406441352418122</v>
          </cell>
        </row>
        <row r="1389">
          <cell r="C1389">
            <v>0.99999758964559382</v>
          </cell>
          <cell r="D1389">
            <v>0.83217993079584063</v>
          </cell>
          <cell r="E1389">
            <v>11.39458486590857</v>
          </cell>
        </row>
        <row r="1390">
          <cell r="C1390">
            <v>0.99999763393669316</v>
          </cell>
          <cell r="D1390">
            <v>0.83304498269895488</v>
          </cell>
          <cell r="E1390">
            <v>11.382752987026079</v>
          </cell>
        </row>
        <row r="1391">
          <cell r="C1391">
            <v>0.99999767816121365</v>
          </cell>
          <cell r="D1391">
            <v>0.83391003460206914</v>
          </cell>
          <cell r="E1391">
            <v>11.370945654853083</v>
          </cell>
        </row>
        <row r="1392">
          <cell r="C1392">
            <v>0.99999772105179274</v>
          </cell>
          <cell r="D1392">
            <v>0.83477508650518328</v>
          </cell>
          <cell r="E1392">
            <v>11.359162778682357</v>
          </cell>
        </row>
        <row r="1393">
          <cell r="C1393">
            <v>0.9999977638569052</v>
          </cell>
          <cell r="D1393">
            <v>0.83564013840829754</v>
          </cell>
          <cell r="E1393">
            <v>11.347404296730565</v>
          </cell>
        </row>
        <row r="1394">
          <cell r="C1394">
            <v>0.9999978062993744</v>
          </cell>
          <cell r="D1394">
            <v>0.83650519031141179</v>
          </cell>
          <cell r="E1394">
            <v>11.335670130175615</v>
          </cell>
        </row>
        <row r="1395">
          <cell r="C1395">
            <v>0.99999784813979953</v>
          </cell>
          <cell r="D1395">
            <v>0.83737024221452594</v>
          </cell>
          <cell r="E1395">
            <v>11.3239602009489</v>
          </cell>
        </row>
        <row r="1396">
          <cell r="C1396">
            <v>0.99999788953683644</v>
          </cell>
          <cell r="D1396">
            <v>0.8382352941176402</v>
          </cell>
          <cell r="E1396">
            <v>11.312274435807019</v>
          </cell>
        </row>
        <row r="1397">
          <cell r="C1397">
            <v>0.99999792940444499</v>
          </cell>
          <cell r="D1397">
            <v>0.83910034602075445</v>
          </cell>
          <cell r="E1397">
            <v>11.300612747742742</v>
          </cell>
        </row>
        <row r="1398">
          <cell r="C1398">
            <v>0.99999796871203417</v>
          </cell>
          <cell r="D1398">
            <v>0.83996539792386871</v>
          </cell>
          <cell r="E1398">
            <v>11.288975073311224</v>
          </cell>
        </row>
        <row r="1399">
          <cell r="C1399">
            <v>0.99999800688919671</v>
          </cell>
          <cell r="D1399">
            <v>0.84083044982698285</v>
          </cell>
          <cell r="E1399">
            <v>11.277361331963615</v>
          </cell>
        </row>
        <row r="1400">
          <cell r="C1400">
            <v>0.99999804479579346</v>
          </cell>
          <cell r="D1400">
            <v>0.84169550173009711</v>
          </cell>
          <cell r="E1400">
            <v>11.265771459595305</v>
          </cell>
        </row>
        <row r="1401">
          <cell r="C1401">
            <v>0.99999808049819994</v>
          </cell>
          <cell r="D1401">
            <v>0.84256055363321136</v>
          </cell>
          <cell r="E1401">
            <v>11.254205360926427</v>
          </cell>
        </row>
        <row r="1402">
          <cell r="C1402">
            <v>0.99999811597112143</v>
          </cell>
          <cell r="D1402">
            <v>0.84342560553632551</v>
          </cell>
          <cell r="E1402">
            <v>11.242662985008122</v>
          </cell>
        </row>
        <row r="1403">
          <cell r="C1403">
            <v>0.99999815099026668</v>
          </cell>
          <cell r="D1403">
            <v>0.84429065743943976</v>
          </cell>
          <cell r="E1403">
            <v>11.231144256403052</v>
          </cell>
        </row>
        <row r="1404">
          <cell r="C1404">
            <v>0.9999981849738957</v>
          </cell>
          <cell r="D1404">
            <v>0.84515570934255402</v>
          </cell>
          <cell r="E1404">
            <v>11.219649095972269</v>
          </cell>
        </row>
        <row r="1405">
          <cell r="C1405">
            <v>0.99999821888150175</v>
          </cell>
          <cell r="D1405">
            <v>0.84602076124566827</v>
          </cell>
          <cell r="E1405">
            <v>11.208177442174948</v>
          </cell>
        </row>
        <row r="1406">
          <cell r="C1406">
            <v>0.99999825278155297</v>
          </cell>
          <cell r="D1406">
            <v>0.84688581314878242</v>
          </cell>
          <cell r="E1406">
            <v>11.196729223745127</v>
          </cell>
        </row>
        <row r="1407">
          <cell r="C1407">
            <v>0.9999982864766731</v>
          </cell>
          <cell r="D1407">
            <v>0.84775086505189667</v>
          </cell>
          <cell r="E1407">
            <v>11.185304366734165</v>
          </cell>
        </row>
        <row r="1408">
          <cell r="C1408">
            <v>0.99999832015101653</v>
          </cell>
          <cell r="D1408">
            <v>0.84861591695501093</v>
          </cell>
          <cell r="E1408">
            <v>11.173902801758144</v>
          </cell>
        </row>
        <row r="1409">
          <cell r="C1409">
            <v>0.99999835364498302</v>
          </cell>
          <cell r="D1409">
            <v>0.84948096885812507</v>
          </cell>
          <cell r="E1409">
            <v>11.162524455878588</v>
          </cell>
        </row>
        <row r="1410">
          <cell r="C1410">
            <v>0.99999838690096488</v>
          </cell>
          <cell r="D1410">
            <v>0.85034602076123933</v>
          </cell>
          <cell r="E1410">
            <v>11.151169257591159</v>
          </cell>
        </row>
        <row r="1411">
          <cell r="C1411">
            <v>0.99999842008375694</v>
          </cell>
          <cell r="D1411">
            <v>0.85121107266435359</v>
          </cell>
          <cell r="E1411">
            <v>11.139837138159725</v>
          </cell>
        </row>
        <row r="1412">
          <cell r="C1412">
            <v>0.99999845307200619</v>
          </cell>
          <cell r="D1412">
            <v>0.85207612456746773</v>
          </cell>
          <cell r="E1412">
            <v>11.128528025942868</v>
          </cell>
        </row>
        <row r="1413">
          <cell r="C1413">
            <v>0.99999848580716055</v>
          </cell>
          <cell r="D1413">
            <v>0.85294117647058199</v>
          </cell>
          <cell r="E1413">
            <v>11.117241850287982</v>
          </cell>
        </row>
        <row r="1414">
          <cell r="C1414">
            <v>0.99999851751057645</v>
          </cell>
          <cell r="D1414">
            <v>0.85380622837369624</v>
          </cell>
          <cell r="E1414">
            <v>11.105978532831465</v>
          </cell>
        </row>
        <row r="1415">
          <cell r="C1415">
            <v>0.99999854827810863</v>
          </cell>
          <cell r="D1415">
            <v>0.8546712802768105</v>
          </cell>
          <cell r="E1415">
            <v>11.094738005229312</v>
          </cell>
        </row>
        <row r="1416">
          <cell r="C1416">
            <v>0.99999857890445532</v>
          </cell>
          <cell r="D1416">
            <v>0.85553633217992464</v>
          </cell>
          <cell r="E1416">
            <v>11.0835202071596</v>
          </cell>
        </row>
        <row r="1417">
          <cell r="C1417">
            <v>0.99999860889664882</v>
          </cell>
          <cell r="D1417">
            <v>0.8564013840830389</v>
          </cell>
          <cell r="E1417">
            <v>11.07232506428665</v>
          </cell>
        </row>
        <row r="1418">
          <cell r="C1418">
            <v>0.99999863875190687</v>
          </cell>
          <cell r="D1418">
            <v>0.85726643598615315</v>
          </cell>
          <cell r="E1418">
            <v>11.061152513527436</v>
          </cell>
        </row>
        <row r="1419">
          <cell r="C1419">
            <v>0.99999866822468964</v>
          </cell>
          <cell r="D1419">
            <v>0.8581314878892673</v>
          </cell>
          <cell r="E1419">
            <v>11.050002483845812</v>
          </cell>
        </row>
        <row r="1420">
          <cell r="C1420">
            <v>0.99999869728902668</v>
          </cell>
          <cell r="D1420">
            <v>0.85899653979238155</v>
          </cell>
          <cell r="E1420">
            <v>11.03887490691559</v>
          </cell>
        </row>
        <row r="1421">
          <cell r="C1421">
            <v>0.99999872627734099</v>
          </cell>
          <cell r="D1421">
            <v>0.85986159169549581</v>
          </cell>
          <cell r="E1421">
            <v>11.027769718637806</v>
          </cell>
        </row>
        <row r="1422">
          <cell r="C1422">
            <v>0.99999875502814273</v>
          </cell>
          <cell r="D1422">
            <v>0.86072664359861006</v>
          </cell>
          <cell r="E1422">
            <v>11.016686849729906</v>
          </cell>
        </row>
        <row r="1423">
          <cell r="C1423">
            <v>0.99999878370150508</v>
          </cell>
          <cell r="D1423">
            <v>0.86159169550172421</v>
          </cell>
          <cell r="E1423">
            <v>11.005626234726581</v>
          </cell>
        </row>
        <row r="1424">
          <cell r="C1424">
            <v>0.99999881221432241</v>
          </cell>
          <cell r="D1424">
            <v>0.86245674740483846</v>
          </cell>
          <cell r="E1424">
            <v>10.994587805751515</v>
          </cell>
        </row>
        <row r="1425">
          <cell r="C1425">
            <v>0.99999884065867173</v>
          </cell>
          <cell r="D1425">
            <v>0.86332179930795272</v>
          </cell>
          <cell r="E1425">
            <v>10.983571497124572</v>
          </cell>
        </row>
        <row r="1426">
          <cell r="C1426">
            <v>0.99999886893019896</v>
          </cell>
          <cell r="D1426">
            <v>0.86418685121106686</v>
          </cell>
          <cell r="E1426">
            <v>10.972577241273251</v>
          </cell>
        </row>
        <row r="1427">
          <cell r="C1427">
            <v>0.99999889667003861</v>
          </cell>
          <cell r="D1427">
            <v>0.86505190311418112</v>
          </cell>
          <cell r="E1427">
            <v>10.961604968105478</v>
          </cell>
        </row>
        <row r="1428">
          <cell r="C1428">
            <v>0.99999892414214564</v>
          </cell>
          <cell r="D1428">
            <v>0.86591695501729538</v>
          </cell>
          <cell r="E1428">
            <v>10.950654614629563</v>
          </cell>
        </row>
        <row r="1429">
          <cell r="C1429">
            <v>0.99999895136210215</v>
          </cell>
          <cell r="D1429">
            <v>0.86678200692040963</v>
          </cell>
          <cell r="E1429">
            <v>10.939726115388158</v>
          </cell>
        </row>
        <row r="1430">
          <cell r="C1430">
            <v>0.99999897845787233</v>
          </cell>
          <cell r="D1430">
            <v>0.86764705882352378</v>
          </cell>
          <cell r="E1430">
            <v>10.928819406413151</v>
          </cell>
        </row>
        <row r="1431">
          <cell r="C1431">
            <v>0.99999900506728534</v>
          </cell>
          <cell r="D1431">
            <v>0.86851211072663803</v>
          </cell>
          <cell r="E1431">
            <v>10.917934418640025</v>
          </cell>
        </row>
        <row r="1432">
          <cell r="C1432">
            <v>0.99999903152181924</v>
          </cell>
          <cell r="D1432">
            <v>0.86937716262975229</v>
          </cell>
          <cell r="E1432">
            <v>10.907071090844831</v>
          </cell>
        </row>
        <row r="1433">
          <cell r="C1433">
            <v>0.99999905744938766</v>
          </cell>
          <cell r="D1433">
            <v>0.87024221453286643</v>
          </cell>
          <cell r="E1433">
            <v>10.896229354380845</v>
          </cell>
        </row>
        <row r="1434">
          <cell r="C1434">
            <v>0.99999908229138745</v>
          </cell>
          <cell r="D1434">
            <v>0.87110726643598069</v>
          </cell>
          <cell r="E1434">
            <v>10.885409138843713</v>
          </cell>
        </row>
        <row r="1435">
          <cell r="C1435">
            <v>0.99999910659697755</v>
          </cell>
          <cell r="D1435">
            <v>0.87197231833909494</v>
          </cell>
          <cell r="E1435">
            <v>10.874610386154949</v>
          </cell>
        </row>
        <row r="1436">
          <cell r="C1436">
            <v>0.99999913050923195</v>
          </cell>
          <cell r="D1436">
            <v>0.8728373702422092</v>
          </cell>
          <cell r="E1436">
            <v>10.863833034054672</v>
          </cell>
        </row>
        <row r="1437">
          <cell r="C1437">
            <v>0.99999915373680859</v>
          </cell>
          <cell r="D1437">
            <v>0.87370242214532334</v>
          </cell>
          <cell r="E1437">
            <v>10.853077015814817</v>
          </cell>
        </row>
        <row r="1438">
          <cell r="C1438">
            <v>0.99999917641428226</v>
          </cell>
          <cell r="D1438">
            <v>0.8745674740484376</v>
          </cell>
          <cell r="E1438">
            <v>10.842342269589263</v>
          </cell>
        </row>
        <row r="1439">
          <cell r="C1439">
            <v>0.9999991989807907</v>
          </cell>
          <cell r="D1439">
            <v>0.87543252595155185</v>
          </cell>
          <cell r="E1439">
            <v>10.831628737075267</v>
          </cell>
        </row>
        <row r="1440">
          <cell r="C1440">
            <v>0.99999922125548479</v>
          </cell>
          <cell r="D1440">
            <v>0.876297577854666</v>
          </cell>
          <cell r="E1440">
            <v>10.820936353491446</v>
          </cell>
        </row>
        <row r="1441">
          <cell r="C1441">
            <v>0.99999924327472312</v>
          </cell>
          <cell r="D1441">
            <v>0.87716262975778025</v>
          </cell>
          <cell r="E1441">
            <v>10.810265056660052</v>
          </cell>
        </row>
        <row r="1442">
          <cell r="C1442">
            <v>0.99999926488882118</v>
          </cell>
          <cell r="D1442">
            <v>0.87802768166089451</v>
          </cell>
          <cell r="E1442">
            <v>10.799614782639171</v>
          </cell>
        </row>
        <row r="1443">
          <cell r="C1443">
            <v>0.99999928603308852</v>
          </cell>
          <cell r="D1443">
            <v>0.87889273356400877</v>
          </cell>
          <cell r="E1443">
            <v>10.78898546865563</v>
          </cell>
        </row>
        <row r="1444">
          <cell r="C1444">
            <v>0.99999930666172265</v>
          </cell>
          <cell r="D1444">
            <v>0.87975778546712291</v>
          </cell>
          <cell r="E1444">
            <v>10.778377052386734</v>
          </cell>
        </row>
        <row r="1445">
          <cell r="C1445">
            <v>0.99999932695840621</v>
          </cell>
          <cell r="D1445">
            <v>0.88062283737023717</v>
          </cell>
          <cell r="E1445">
            <v>10.767789474225717</v>
          </cell>
        </row>
        <row r="1446">
          <cell r="C1446">
            <v>0.99999934707282356</v>
          </cell>
          <cell r="D1446">
            <v>0.88148788927335142</v>
          </cell>
          <cell r="E1446">
            <v>10.757222674434074</v>
          </cell>
        </row>
        <row r="1447">
          <cell r="C1447">
            <v>0.999999367115468</v>
          </cell>
          <cell r="D1447">
            <v>0.88235294117646557</v>
          </cell>
          <cell r="E1447">
            <v>10.746676593086386</v>
          </cell>
        </row>
        <row r="1448">
          <cell r="C1448">
            <v>0.99999938678602551</v>
          </cell>
          <cell r="D1448">
            <v>0.88321799307957982</v>
          </cell>
          <cell r="E1448">
            <v>10.73615116608152</v>
          </cell>
        </row>
        <row r="1449">
          <cell r="C1449">
            <v>0.99999940611660509</v>
          </cell>
          <cell r="D1449">
            <v>0.88408304498269408</v>
          </cell>
          <cell r="E1449">
            <v>10.725646333134678</v>
          </cell>
        </row>
        <row r="1450">
          <cell r="C1450">
            <v>0.99999942492352401</v>
          </cell>
          <cell r="D1450">
            <v>0.88494809688580822</v>
          </cell>
          <cell r="E1450">
            <v>10.715162031884541</v>
          </cell>
        </row>
        <row r="1451">
          <cell r="C1451">
            <v>0.99999944337488278</v>
          </cell>
          <cell r="D1451">
            <v>0.88581314878892248</v>
          </cell>
          <cell r="E1451">
            <v>10.704698203979115</v>
          </cell>
        </row>
        <row r="1452">
          <cell r="C1452">
            <v>0.99999946177241172</v>
          </cell>
          <cell r="D1452">
            <v>0.88667820069203673</v>
          </cell>
          <cell r="E1452">
            <v>10.6942547927232</v>
          </cell>
        </row>
        <row r="1453">
          <cell r="C1453">
            <v>0.99999947935588229</v>
          </cell>
          <cell r="D1453">
            <v>0.88754325259515099</v>
          </cell>
          <cell r="E1453">
            <v>10.683831730296832</v>
          </cell>
        </row>
        <row r="1454">
          <cell r="C1454">
            <v>0.9999994968770235</v>
          </cell>
          <cell r="D1454">
            <v>0.88840830449826513</v>
          </cell>
          <cell r="E1454">
            <v>10.673428965281976</v>
          </cell>
        </row>
        <row r="1455">
          <cell r="C1455">
            <v>0.99999951420598276</v>
          </cell>
          <cell r="D1455">
            <v>0.88927335640137939</v>
          </cell>
          <cell r="E1455">
            <v>10.663046437060316</v>
          </cell>
        </row>
        <row r="1456">
          <cell r="C1456">
            <v>0.99999953076999171</v>
          </cell>
          <cell r="D1456">
            <v>0.89013840830449364</v>
          </cell>
          <cell r="E1456">
            <v>10.65268408053093</v>
          </cell>
        </row>
        <row r="1457">
          <cell r="C1457">
            <v>0.99999954719989836</v>
          </cell>
          <cell r="D1457">
            <v>0.89100346020760779</v>
          </cell>
          <cell r="E1457">
            <v>10.642341843655021</v>
          </cell>
        </row>
        <row r="1458">
          <cell r="C1458">
            <v>0.99999956283982827</v>
          </cell>
          <cell r="D1458">
            <v>0.89186851211072204</v>
          </cell>
          <cell r="E1458">
            <v>10.632019660915223</v>
          </cell>
        </row>
        <row r="1459">
          <cell r="C1459">
            <v>0.99999957839381926</v>
          </cell>
          <cell r="D1459">
            <v>0.8927335640138363</v>
          </cell>
          <cell r="E1459">
            <v>10.62171748149272</v>
          </cell>
        </row>
        <row r="1460">
          <cell r="C1460">
            <v>0.99999959388359239</v>
          </cell>
          <cell r="D1460">
            <v>0.89359861591695056</v>
          </cell>
          <cell r="E1460">
            <v>10.611435247525119</v>
          </cell>
        </row>
        <row r="1461">
          <cell r="C1461">
            <v>0.99999960924917897</v>
          </cell>
          <cell r="D1461">
            <v>0.8944636678200647</v>
          </cell>
          <cell r="E1461">
            <v>10.601172900507857</v>
          </cell>
        </row>
        <row r="1462">
          <cell r="C1462">
            <v>0.99999962438055856</v>
          </cell>
          <cell r="D1462">
            <v>0.89532871972317896</v>
          </cell>
          <cell r="E1462">
            <v>10.590930381632377</v>
          </cell>
        </row>
        <row r="1463">
          <cell r="C1463">
            <v>0.99999963916157208</v>
          </cell>
          <cell r="D1463">
            <v>0.89619377162629321</v>
          </cell>
          <cell r="E1463">
            <v>10.58070763225224</v>
          </cell>
        </row>
        <row r="1464">
          <cell r="C1464">
            <v>0.99999965358560872</v>
          </cell>
          <cell r="D1464">
            <v>0.89705882352940736</v>
          </cell>
          <cell r="E1464">
            <v>10.570504595105195</v>
          </cell>
        </row>
        <row r="1465">
          <cell r="C1465">
            <v>0.99999966669034213</v>
          </cell>
          <cell r="D1465">
            <v>0.89792387543252161</v>
          </cell>
          <cell r="E1465">
            <v>10.56032120305699</v>
          </cell>
        </row>
        <row r="1466">
          <cell r="C1466">
            <v>0.99999967913495169</v>
          </cell>
          <cell r="D1466">
            <v>0.89878892733563587</v>
          </cell>
          <cell r="E1466">
            <v>10.550157406338979</v>
          </cell>
        </row>
        <row r="1467">
          <cell r="C1467">
            <v>0.99999969100537611</v>
          </cell>
          <cell r="D1467">
            <v>0.89965397923875012</v>
          </cell>
          <cell r="E1467">
            <v>10.540013149331967</v>
          </cell>
        </row>
        <row r="1468">
          <cell r="C1468">
            <v>0.99999970243571812</v>
          </cell>
          <cell r="D1468">
            <v>0.90051903114186427</v>
          </cell>
          <cell r="E1468">
            <v>10.529888377137635</v>
          </cell>
        </row>
        <row r="1469">
          <cell r="C1469">
            <v>0.99999971359691076</v>
          </cell>
          <cell r="D1469">
            <v>0.90138408304497852</v>
          </cell>
          <cell r="E1469">
            <v>10.519783035455852</v>
          </cell>
        </row>
        <row r="1470">
          <cell r="C1470">
            <v>0.99999972467830311</v>
          </cell>
          <cell r="D1470">
            <v>0.90224913494809278</v>
          </cell>
          <cell r="E1470">
            <v>10.509697070388279</v>
          </cell>
        </row>
        <row r="1471">
          <cell r="C1471">
            <v>0.99999973575686218</v>
          </cell>
          <cell r="D1471">
            <v>0.90311418685120692</v>
          </cell>
          <cell r="E1471">
            <v>10.499630427063121</v>
          </cell>
        </row>
        <row r="1472">
          <cell r="C1472">
            <v>0.99999974681464487</v>
          </cell>
          <cell r="D1472">
            <v>0.90397923875432118</v>
          </cell>
          <cell r="E1472">
            <v>10.48958304982304</v>
          </cell>
        </row>
        <row r="1473">
          <cell r="C1473">
            <v>0.99999975728832668</v>
          </cell>
          <cell r="D1473">
            <v>0.90484429065743543</v>
          </cell>
          <cell r="E1473">
            <v>10.479554877508189</v>
          </cell>
        </row>
        <row r="1474">
          <cell r="C1474">
            <v>0.99999976774595389</v>
          </cell>
          <cell r="D1474">
            <v>0.90570934256054969</v>
          </cell>
          <cell r="E1474">
            <v>10.469545861037314</v>
          </cell>
        </row>
        <row r="1475">
          <cell r="C1475">
            <v>0.99999977765111681</v>
          </cell>
          <cell r="D1475">
            <v>0.90657439446366384</v>
          </cell>
          <cell r="E1475">
            <v>10.459555939964382</v>
          </cell>
        </row>
        <row r="1476">
          <cell r="C1476">
            <v>0.99999978741509465</v>
          </cell>
          <cell r="D1476">
            <v>0.90743944636677809</v>
          </cell>
          <cell r="E1476">
            <v>10.449585063976794</v>
          </cell>
        </row>
        <row r="1477">
          <cell r="C1477">
            <v>0.99999979706055231</v>
          </cell>
          <cell r="D1477">
            <v>0.90830449826989235</v>
          </cell>
          <cell r="E1477">
            <v>10.439633178896637</v>
          </cell>
        </row>
        <row r="1478">
          <cell r="C1478">
            <v>0.99999980663990318</v>
          </cell>
          <cell r="D1478">
            <v>0.90916955017300649</v>
          </cell>
          <cell r="E1478">
            <v>10.42970023106246</v>
          </cell>
        </row>
        <row r="1479">
          <cell r="C1479">
            <v>0.99999981554496442</v>
          </cell>
          <cell r="D1479">
            <v>0.91003460207612075</v>
          </cell>
          <cell r="E1479">
            <v>10.419786160133571</v>
          </cell>
        </row>
        <row r="1480">
          <cell r="C1480">
            <v>0.99999982321241143</v>
          </cell>
          <cell r="D1480">
            <v>0.910899653979235</v>
          </cell>
          <cell r="E1480">
            <v>10.409890906465463</v>
          </cell>
        </row>
        <row r="1481">
          <cell r="C1481">
            <v>0.99999983080289134</v>
          </cell>
          <cell r="D1481">
            <v>0.91176470588234926</v>
          </cell>
          <cell r="E1481">
            <v>10.400014428569325</v>
          </cell>
        </row>
        <row r="1482">
          <cell r="C1482">
            <v>0.99999983796226033</v>
          </cell>
          <cell r="D1482">
            <v>0.9126297577854634</v>
          </cell>
          <cell r="E1482">
            <v>10.390156669374718</v>
          </cell>
        </row>
        <row r="1483">
          <cell r="C1483">
            <v>0.99999984504891193</v>
          </cell>
          <cell r="D1483">
            <v>0.91349480968857766</v>
          </cell>
          <cell r="E1483">
            <v>10.380317579423757</v>
          </cell>
        </row>
        <row r="1484">
          <cell r="C1484">
            <v>0.9999998509701945</v>
          </cell>
          <cell r="D1484">
            <v>0.91435986159169191</v>
          </cell>
          <cell r="E1484">
            <v>10.370497094397653</v>
          </cell>
        </row>
        <row r="1485">
          <cell r="C1485">
            <v>0.99999985681734294</v>
          </cell>
          <cell r="D1485">
            <v>0.91522491349480606</v>
          </cell>
          <cell r="E1485">
            <v>10.360695172847375</v>
          </cell>
        </row>
        <row r="1486">
          <cell r="C1486">
            <v>0.99999986239203698</v>
          </cell>
          <cell r="D1486">
            <v>0.91608996539792031</v>
          </cell>
          <cell r="E1486">
            <v>10.350911760132373</v>
          </cell>
        </row>
        <row r="1487">
          <cell r="C1487">
            <v>0.99999986769805393</v>
          </cell>
          <cell r="D1487">
            <v>0.91695501730103457</v>
          </cell>
          <cell r="E1487">
            <v>10.341146803908215</v>
          </cell>
        </row>
        <row r="1488">
          <cell r="C1488">
            <v>0.99999987275192048</v>
          </cell>
          <cell r="D1488">
            <v>0.91782006920414871</v>
          </cell>
          <cell r="E1488">
            <v>10.331400252159526</v>
          </cell>
        </row>
        <row r="1489">
          <cell r="C1489">
            <v>0.99999987764382547</v>
          </cell>
          <cell r="D1489">
            <v>0.91868512110726297</v>
          </cell>
          <cell r="E1489">
            <v>10.321672053827163</v>
          </cell>
        </row>
        <row r="1490">
          <cell r="C1490">
            <v>0.99999988245545779</v>
          </cell>
          <cell r="D1490">
            <v>0.91955017301037723</v>
          </cell>
          <cell r="E1490">
            <v>10.31196215795646</v>
          </cell>
        </row>
        <row r="1491">
          <cell r="C1491">
            <v>0.99999988718634536</v>
          </cell>
          <cell r="D1491">
            <v>0.92041522491349148</v>
          </cell>
          <cell r="E1491">
            <v>10.30227051293787</v>
          </cell>
        </row>
        <row r="1492">
          <cell r="C1492">
            <v>0.99999989164005654</v>
          </cell>
          <cell r="D1492">
            <v>0.92128027681660563</v>
          </cell>
          <cell r="E1492">
            <v>10.292597065338752</v>
          </cell>
        </row>
        <row r="1493">
          <cell r="C1493">
            <v>0.9999998959648595</v>
          </cell>
          <cell r="D1493">
            <v>0.92214532871971988</v>
          </cell>
          <cell r="E1493">
            <v>10.282941765471485</v>
          </cell>
        </row>
        <row r="1494">
          <cell r="C1494">
            <v>0.99999990028305163</v>
          </cell>
          <cell r="D1494">
            <v>0.92301038062283414</v>
          </cell>
          <cell r="E1494">
            <v>10.273304563567921</v>
          </cell>
        </row>
        <row r="1495">
          <cell r="C1495">
            <v>0.99999990457243992</v>
          </cell>
          <cell r="D1495">
            <v>0.92387543252594828</v>
          </cell>
          <cell r="E1495">
            <v>10.263685408563299</v>
          </cell>
        </row>
        <row r="1496">
          <cell r="C1496">
            <v>0.99999990874708589</v>
          </cell>
          <cell r="D1496">
            <v>0.92474048442906254</v>
          </cell>
          <cell r="E1496">
            <v>10.254084248930283</v>
          </cell>
        </row>
        <row r="1497">
          <cell r="C1497">
            <v>0.99999991288867829</v>
          </cell>
          <cell r="D1497">
            <v>0.92560553633217679</v>
          </cell>
          <cell r="E1497">
            <v>10.244501035051423</v>
          </cell>
        </row>
        <row r="1498">
          <cell r="C1498">
            <v>0.99999991696038626</v>
          </cell>
          <cell r="D1498">
            <v>0.92647058823529105</v>
          </cell>
          <cell r="E1498">
            <v>10.234935716281537</v>
          </cell>
        </row>
        <row r="1499">
          <cell r="C1499">
            <v>0.99999992097920887</v>
          </cell>
          <cell r="D1499">
            <v>0.92733564013840519</v>
          </cell>
          <cell r="E1499">
            <v>10.22538824271485</v>
          </cell>
        </row>
        <row r="1500">
          <cell r="C1500">
            <v>0.99999992490406542</v>
          </cell>
          <cell r="D1500">
            <v>0.92820069204151945</v>
          </cell>
          <cell r="E1500">
            <v>10.215858564038298</v>
          </cell>
        </row>
        <row r="1501">
          <cell r="C1501">
            <v>0.99999992874298305</v>
          </cell>
          <cell r="D1501">
            <v>0.9290657439446337</v>
          </cell>
          <cell r="E1501">
            <v>10.20634663062741</v>
          </cell>
        </row>
        <row r="1502">
          <cell r="C1502">
            <v>0.9999999324156893</v>
          </cell>
          <cell r="D1502">
            <v>0.92993079584774785</v>
          </cell>
          <cell r="E1502">
            <v>10.196852392141988</v>
          </cell>
        </row>
        <row r="1503">
          <cell r="C1503">
            <v>0.99999993595476533</v>
          </cell>
          <cell r="D1503">
            <v>0.9307958477508621</v>
          </cell>
          <cell r="E1503">
            <v>10.187375799578655</v>
          </cell>
        </row>
        <row r="1504">
          <cell r="C1504">
            <v>0.99999993938807052</v>
          </cell>
          <cell r="D1504">
            <v>0.93166089965397636</v>
          </cell>
          <cell r="E1504">
            <v>10.177916804067975</v>
          </cell>
        </row>
        <row r="1505">
          <cell r="C1505">
            <v>0.99999994237751544</v>
          </cell>
          <cell r="D1505">
            <v>0.93252595155709062</v>
          </cell>
          <cell r="E1505">
            <v>10.168475353200705</v>
          </cell>
        </row>
        <row r="1506">
          <cell r="C1506">
            <v>0.99999994530132585</v>
          </cell>
          <cell r="D1506">
            <v>0.93339100346020476</v>
          </cell>
          <cell r="E1506">
            <v>10.159051402038971</v>
          </cell>
        </row>
        <row r="1507">
          <cell r="C1507">
            <v>0.99999994822324756</v>
          </cell>
          <cell r="D1507">
            <v>0.93425605536331902</v>
          </cell>
          <cell r="E1507">
            <v>10.149644902619476</v>
          </cell>
        </row>
        <row r="1508">
          <cell r="C1508">
            <v>0.9999999510554527</v>
          </cell>
          <cell r="D1508">
            <v>0.93512110726643327</v>
          </cell>
          <cell r="E1508">
            <v>10.140255805619411</v>
          </cell>
        </row>
        <row r="1509">
          <cell r="C1509">
            <v>0.99999995380549667</v>
          </cell>
          <cell r="D1509">
            <v>0.93598615916954742</v>
          </cell>
          <cell r="E1509">
            <v>10.130884062864613</v>
          </cell>
        </row>
        <row r="1510">
          <cell r="C1510">
            <v>0.99999995644127015</v>
          </cell>
          <cell r="D1510">
            <v>0.93685121107266167</v>
          </cell>
          <cell r="E1510">
            <v>10.121529625957388</v>
          </cell>
        </row>
        <row r="1511">
          <cell r="C1511">
            <v>0.99999995892783111</v>
          </cell>
          <cell r="D1511">
            <v>0.93771626297577593</v>
          </cell>
          <cell r="E1511">
            <v>10.112192446649981</v>
          </cell>
        </row>
        <row r="1512">
          <cell r="C1512">
            <v>0.99999996134120239</v>
          </cell>
          <cell r="D1512">
            <v>0.93858131487889018</v>
          </cell>
          <cell r="E1512">
            <v>10.102872477993577</v>
          </cell>
        </row>
        <row r="1513">
          <cell r="C1513">
            <v>0.99999996369318866</v>
          </cell>
          <cell r="D1513">
            <v>0.93944636678200433</v>
          </cell>
          <cell r="E1513">
            <v>10.09356967256409</v>
          </cell>
        </row>
        <row r="1514">
          <cell r="C1514">
            <v>0.99999996593657103</v>
          </cell>
          <cell r="D1514">
            <v>0.94031141868511858</v>
          </cell>
          <cell r="E1514">
            <v>10.084283982516743</v>
          </cell>
        </row>
        <row r="1515">
          <cell r="C1515">
            <v>0.99999996803593472</v>
          </cell>
          <cell r="D1515">
            <v>0.94117647058823284</v>
          </cell>
          <cell r="E1515">
            <v>10.075015360301583</v>
          </cell>
        </row>
        <row r="1516">
          <cell r="C1516">
            <v>0.99999997010318942</v>
          </cell>
          <cell r="D1516">
            <v>0.94204152249134698</v>
          </cell>
          <cell r="E1516">
            <v>10.06576376002624</v>
          </cell>
        </row>
        <row r="1517">
          <cell r="C1517">
            <v>0.99999997215863945</v>
          </cell>
          <cell r="D1517">
            <v>0.94290657439446124</v>
          </cell>
          <cell r="E1517">
            <v>10.056529135045531</v>
          </cell>
        </row>
        <row r="1518">
          <cell r="C1518">
            <v>0.99999997418245257</v>
          </cell>
          <cell r="D1518">
            <v>0.94377162629757549</v>
          </cell>
          <cell r="E1518">
            <v>10.04731143848203</v>
          </cell>
        </row>
        <row r="1519">
          <cell r="C1519">
            <v>0.99999997620201619</v>
          </cell>
          <cell r="D1519">
            <v>0.94463667820068975</v>
          </cell>
          <cell r="E1519">
            <v>10.038110624104007</v>
          </cell>
        </row>
        <row r="1520">
          <cell r="C1520">
            <v>0.99999997807614471</v>
          </cell>
          <cell r="D1520">
            <v>0.94550173010380389</v>
          </cell>
          <cell r="E1520">
            <v>10.02892664415833</v>
          </cell>
        </row>
        <row r="1521">
          <cell r="C1521">
            <v>0.99999997988794387</v>
          </cell>
          <cell r="D1521">
            <v>0.94636678200691815</v>
          </cell>
          <cell r="E1521">
            <v>10.019759453313807</v>
          </cell>
        </row>
        <row r="1522">
          <cell r="C1522">
            <v>0.99999998145845315</v>
          </cell>
          <cell r="D1522">
            <v>0.94723183391003241</v>
          </cell>
          <cell r="E1522">
            <v>10.010609003781394</v>
          </cell>
        </row>
        <row r="1523">
          <cell r="C1523">
            <v>0.99999998297891002</v>
          </cell>
          <cell r="D1523">
            <v>0.94809688581314655</v>
          </cell>
          <cell r="E1523">
            <v>10.001475251648987</v>
          </cell>
        </row>
        <row r="1524">
          <cell r="C1524">
            <v>0.99999998446961891</v>
          </cell>
          <cell r="D1524">
            <v>0.94896193771626081</v>
          </cell>
          <cell r="E1524">
            <v>9.9923581514565818</v>
          </cell>
        </row>
        <row r="1525">
          <cell r="C1525">
            <v>0.99999998594191231</v>
          </cell>
          <cell r="D1525">
            <v>0.94982698961937506</v>
          </cell>
          <cell r="E1525">
            <v>9.9832576578202055</v>
          </cell>
        </row>
        <row r="1526">
          <cell r="C1526">
            <v>0.99999998737406948</v>
          </cell>
          <cell r="D1526">
            <v>0.95069204152248921</v>
          </cell>
          <cell r="E1526">
            <v>9.9741737251913953</v>
          </cell>
        </row>
        <row r="1527">
          <cell r="C1527">
            <v>0.99999998871934337</v>
          </cell>
          <cell r="D1527">
            <v>0.95155709342560346</v>
          </cell>
          <cell r="E1527">
            <v>9.9651063079379281</v>
          </cell>
        </row>
        <row r="1528">
          <cell r="C1528">
            <v>0.99999999005706208</v>
          </cell>
          <cell r="D1528">
            <v>0.95242214532871772</v>
          </cell>
          <cell r="E1528">
            <v>9.9560553618485752</v>
          </cell>
        </row>
        <row r="1529">
          <cell r="C1529">
            <v>0.9999999913201747</v>
          </cell>
          <cell r="D1529">
            <v>0.95328719723183197</v>
          </cell>
          <cell r="E1529">
            <v>9.9470208414165491</v>
          </cell>
        </row>
        <row r="1530">
          <cell r="C1530">
            <v>0.99999999229241721</v>
          </cell>
          <cell r="D1530">
            <v>0.95415224913494612</v>
          </cell>
          <cell r="E1530">
            <v>9.9380026998172131</v>
          </cell>
        </row>
        <row r="1531">
          <cell r="C1531">
            <v>0.99999999304745146</v>
          </cell>
          <cell r="D1531">
            <v>0.95501730103806037</v>
          </cell>
          <cell r="E1531">
            <v>9.9290008932742602</v>
          </cell>
        </row>
        <row r="1532">
          <cell r="C1532">
            <v>0.99999999373212922</v>
          </cell>
          <cell r="D1532">
            <v>0.95588235294117463</v>
          </cell>
          <cell r="E1532">
            <v>9.9200153788958882</v>
          </cell>
        </row>
        <row r="1533">
          <cell r="C1533">
            <v>0.99999999438611464</v>
          </cell>
          <cell r="D1533">
            <v>0.95674740484428877</v>
          </cell>
          <cell r="E1533">
            <v>9.9110461128830867</v>
          </cell>
        </row>
        <row r="1534">
          <cell r="C1534">
            <v>0.99999999497210434</v>
          </cell>
          <cell r="D1534">
            <v>0.95761245674740303</v>
          </cell>
          <cell r="E1534">
            <v>9.9020930508329617</v>
          </cell>
        </row>
        <row r="1535">
          <cell r="C1535">
            <v>0.99999999555337205</v>
          </cell>
          <cell r="D1535">
            <v>0.95847750865051728</v>
          </cell>
          <cell r="E1535">
            <v>9.8931561494979459</v>
          </cell>
        </row>
        <row r="1536">
          <cell r="C1536">
            <v>0.99999999609686463</v>
          </cell>
          <cell r="D1536">
            <v>0.95934256055363154</v>
          </cell>
          <cell r="E1536">
            <v>9.8842353648343373</v>
          </cell>
        </row>
        <row r="1537">
          <cell r="C1537">
            <v>0.9999999965336418</v>
          </cell>
          <cell r="D1537">
            <v>0.96020761245674568</v>
          </cell>
          <cell r="E1537">
            <v>9.8753306526027593</v>
          </cell>
        </row>
        <row r="1538">
          <cell r="C1538">
            <v>0.99999999691847796</v>
          </cell>
          <cell r="D1538">
            <v>0.96107266435985994</v>
          </cell>
          <cell r="E1538">
            <v>9.8664419699437342</v>
          </cell>
        </row>
        <row r="1539">
          <cell r="C1539">
            <v>0.99999999726506661</v>
          </cell>
          <cell r="D1539">
            <v>0.9619377162629742</v>
          </cell>
          <cell r="E1539">
            <v>9.8575692737469964</v>
          </cell>
        </row>
        <row r="1540">
          <cell r="C1540">
            <v>0.99999999752382751</v>
          </cell>
          <cell r="D1540">
            <v>0.96280276816608834</v>
          </cell>
          <cell r="E1540">
            <v>9.8487125204340522</v>
          </cell>
        </row>
        <row r="1541">
          <cell r="C1541">
            <v>0.99999999777408899</v>
          </cell>
          <cell r="D1541">
            <v>0.9636678200692026</v>
          </cell>
          <cell r="E1541">
            <v>9.8398716678513196</v>
          </cell>
        </row>
        <row r="1542">
          <cell r="C1542">
            <v>0.99999999802104522</v>
          </cell>
          <cell r="D1542">
            <v>0.96453287197231685</v>
          </cell>
          <cell r="E1542">
            <v>9.8310466732676307</v>
          </cell>
        </row>
        <row r="1543">
          <cell r="C1543">
            <v>0.99999999825666874</v>
          </cell>
          <cell r="D1543">
            <v>0.96539792387543111</v>
          </cell>
          <cell r="E1543">
            <v>9.8222374939751091</v>
          </cell>
        </row>
        <row r="1544">
          <cell r="C1544">
            <v>0.99999999844507326</v>
          </cell>
          <cell r="D1544">
            <v>0.96626297577854525</v>
          </cell>
          <cell r="E1544">
            <v>9.8134440871454256</v>
          </cell>
        </row>
        <row r="1545">
          <cell r="C1545">
            <v>0.99999999860656263</v>
          </cell>
          <cell r="D1545">
            <v>0.96712802768165951</v>
          </cell>
          <cell r="E1545">
            <v>9.8046664106544057</v>
          </cell>
        </row>
        <row r="1546">
          <cell r="C1546">
            <v>0.99999999873688739</v>
          </cell>
          <cell r="D1546">
            <v>0.96799307958477376</v>
          </cell>
          <cell r="E1546">
            <v>9.795904422287931</v>
          </cell>
        </row>
        <row r="1547">
          <cell r="C1547">
            <v>0.99999999884832458</v>
          </cell>
          <cell r="D1547">
            <v>0.96885813148788791</v>
          </cell>
          <cell r="E1547">
            <v>9.7871580801443976</v>
          </cell>
        </row>
        <row r="1548">
          <cell r="C1548">
            <v>0.99999999894276304</v>
          </cell>
          <cell r="D1548">
            <v>0.96972318339100216</v>
          </cell>
          <cell r="E1548">
            <v>9.7784273423701364</v>
          </cell>
        </row>
        <row r="1549">
          <cell r="C1549">
            <v>0.99999999903389591</v>
          </cell>
          <cell r="D1549">
            <v>0.97058823529411642</v>
          </cell>
          <cell r="E1549">
            <v>9.7697121673760119</v>
          </cell>
        </row>
        <row r="1550">
          <cell r="C1550">
            <v>0.99999999911936266</v>
          </cell>
          <cell r="D1550">
            <v>0.97145328719723067</v>
          </cell>
          <cell r="E1550">
            <v>9.761012513564328</v>
          </cell>
        </row>
        <row r="1551">
          <cell r="C1551">
            <v>0.99999999919916316</v>
          </cell>
          <cell r="D1551">
            <v>0.97231833910034482</v>
          </cell>
          <cell r="E1551">
            <v>9.7523283395084359</v>
          </cell>
        </row>
        <row r="1552">
          <cell r="C1552">
            <v>0.9999999992775469</v>
          </cell>
          <cell r="D1552">
            <v>0.97318339100345908</v>
          </cell>
          <cell r="E1552">
            <v>9.7436596039703947</v>
          </cell>
        </row>
        <row r="1553">
          <cell r="C1553">
            <v>0.99999999935168093</v>
          </cell>
          <cell r="D1553">
            <v>0.97404844290657333</v>
          </cell>
          <cell r="E1553">
            <v>9.7350062657898064</v>
          </cell>
        </row>
        <row r="1554">
          <cell r="C1554">
            <v>0.99999999941920437</v>
          </cell>
          <cell r="D1554">
            <v>0.97491349480968748</v>
          </cell>
          <cell r="E1554">
            <v>9.7263682839569547</v>
          </cell>
        </row>
        <row r="1555">
          <cell r="C1555">
            <v>0.99999999947492291</v>
          </cell>
          <cell r="D1555">
            <v>0.97577854671280173</v>
          </cell>
          <cell r="E1555">
            <v>9.717745617580011</v>
          </cell>
        </row>
        <row r="1556">
          <cell r="C1556">
            <v>0.99999999953064145</v>
          </cell>
          <cell r="D1556">
            <v>0.97664359861591599</v>
          </cell>
          <cell r="E1556">
            <v>9.7091382260770747</v>
          </cell>
        </row>
        <row r="1557">
          <cell r="C1557">
            <v>0.9999999995863601</v>
          </cell>
          <cell r="D1557">
            <v>0.97750865051903024</v>
          </cell>
          <cell r="E1557">
            <v>9.7005460688953846</v>
          </cell>
        </row>
        <row r="1558">
          <cell r="C1558">
            <v>0.9999999996387734</v>
          </cell>
          <cell r="D1558">
            <v>0.97837370242214439</v>
          </cell>
          <cell r="E1558">
            <v>9.6919691055935608</v>
          </cell>
        </row>
        <row r="1559">
          <cell r="C1559">
            <v>0.99999999967702091</v>
          </cell>
          <cell r="D1559">
            <v>0.97923875432525864</v>
          </cell>
          <cell r="E1559">
            <v>9.6834072957999755</v>
          </cell>
        </row>
        <row r="1560">
          <cell r="C1560">
            <v>0.99999999971385189</v>
          </cell>
          <cell r="D1560">
            <v>0.9801038062283729</v>
          </cell>
          <cell r="E1560">
            <v>9.6748605995139449</v>
          </cell>
        </row>
        <row r="1561">
          <cell r="C1561">
            <v>0.99999999974501652</v>
          </cell>
          <cell r="D1561">
            <v>0.98096885813148704</v>
          </cell>
          <cell r="E1561">
            <v>9.6663289767115632</v>
          </cell>
        </row>
        <row r="1562">
          <cell r="C1562">
            <v>0.99999999977334808</v>
          </cell>
          <cell r="D1562">
            <v>0.9818339100346013</v>
          </cell>
          <cell r="E1562">
            <v>9.6578123875783888</v>
          </cell>
        </row>
        <row r="1563">
          <cell r="C1563">
            <v>0.99999999980026311</v>
          </cell>
          <cell r="D1563">
            <v>0.98269896193771555</v>
          </cell>
          <cell r="E1563">
            <v>9.6493107924264994</v>
          </cell>
        </row>
        <row r="1564">
          <cell r="C1564">
            <v>0.99999999982623367</v>
          </cell>
          <cell r="D1564">
            <v>0.9835640138408297</v>
          </cell>
          <cell r="E1564">
            <v>9.6408241516984905</v>
          </cell>
        </row>
        <row r="1565">
          <cell r="C1565">
            <v>0.99999999984748233</v>
          </cell>
          <cell r="D1565">
            <v>0.98442906574394395</v>
          </cell>
          <cell r="E1565">
            <v>9.6323524259350641</v>
          </cell>
        </row>
        <row r="1566">
          <cell r="C1566">
            <v>0.99999999986306476</v>
          </cell>
          <cell r="D1566">
            <v>0.98529411764705821</v>
          </cell>
          <cell r="E1566">
            <v>9.6238955758427664</v>
          </cell>
        </row>
        <row r="1567">
          <cell r="C1567">
            <v>0.99999999987817478</v>
          </cell>
          <cell r="D1567">
            <v>0.98615916955017247</v>
          </cell>
          <cell r="E1567">
            <v>9.615453562325035</v>
          </cell>
        </row>
        <row r="1568">
          <cell r="C1568">
            <v>0.99999999989281263</v>
          </cell>
          <cell r="D1568">
            <v>0.98702422145328661</v>
          </cell>
          <cell r="E1568">
            <v>9.6070263463724768</v>
          </cell>
        </row>
        <row r="1569">
          <cell r="C1569">
            <v>0.99999999990650623</v>
          </cell>
          <cell r="D1569">
            <v>0.98788927335640087</v>
          </cell>
          <cell r="E1569">
            <v>9.5986138891077921</v>
          </cell>
        </row>
        <row r="1570">
          <cell r="C1570">
            <v>0.99999999991972766</v>
          </cell>
          <cell r="D1570">
            <v>0.98875432525951512</v>
          </cell>
          <cell r="E1570">
            <v>9.5902161517987974</v>
          </cell>
        </row>
        <row r="1571">
          <cell r="C1571">
            <v>0.99999999993294919</v>
          </cell>
          <cell r="D1571">
            <v>0.98961937716262927</v>
          </cell>
          <cell r="E1571">
            <v>9.5818330958487365</v>
          </cell>
        </row>
        <row r="1572">
          <cell r="C1572">
            <v>0.99999999994286515</v>
          </cell>
          <cell r="D1572">
            <v>0.99048442906574352</v>
          </cell>
          <cell r="E1572">
            <v>9.5734646827595196</v>
          </cell>
        </row>
        <row r="1573">
          <cell r="C1573">
            <v>0.9999999999527811</v>
          </cell>
          <cell r="D1573">
            <v>0.99134948096885778</v>
          </cell>
          <cell r="E1573">
            <v>9.5651108742306672</v>
          </cell>
        </row>
        <row r="1574">
          <cell r="C1574">
            <v>0.99999999996269717</v>
          </cell>
          <cell r="D1574">
            <v>0.99221453287197203</v>
          </cell>
          <cell r="E1574">
            <v>9.5567716320636791</v>
          </cell>
        </row>
        <row r="1575">
          <cell r="C1575">
            <v>0.9999999999711966</v>
          </cell>
          <cell r="D1575">
            <v>0.99307958477508618</v>
          </cell>
          <cell r="E1575">
            <v>9.5484469181796232</v>
          </cell>
        </row>
        <row r="1576">
          <cell r="C1576">
            <v>0.99999999997922384</v>
          </cell>
          <cell r="D1576">
            <v>0.99394463667820043</v>
          </cell>
          <cell r="E1576">
            <v>9.5401366946546542</v>
          </cell>
        </row>
        <row r="1577">
          <cell r="C1577">
            <v>0.99999999998630662</v>
          </cell>
          <cell r="D1577">
            <v>0.99480968858131469</v>
          </cell>
          <cell r="E1577">
            <v>9.5318409236833368</v>
          </cell>
        </row>
        <row r="1578">
          <cell r="C1578">
            <v>0.99999999999244504</v>
          </cell>
          <cell r="D1578">
            <v>0.99567474048442883</v>
          </cell>
          <cell r="E1578">
            <v>9.5235595675961111</v>
          </cell>
        </row>
        <row r="1579">
          <cell r="C1579">
            <v>0.9999999999981114</v>
          </cell>
          <cell r="D1579">
            <v>0.99653979238754309</v>
          </cell>
          <cell r="E1579">
            <v>9.5152925888587117</v>
          </cell>
        </row>
        <row r="1580">
          <cell r="C1580">
            <v>0.99999999999952793</v>
          </cell>
          <cell r="D1580">
            <v>0.99740484429065734</v>
          </cell>
          <cell r="E1580">
            <v>9.5070399500266802</v>
          </cell>
        </row>
        <row r="1581">
          <cell r="C1581">
            <v>1</v>
          </cell>
          <cell r="D1581">
            <v>0.9982698961937716</v>
          </cell>
          <cell r="E1581">
            <v>9.4988016138526312</v>
          </cell>
        </row>
        <row r="1582">
          <cell r="C1582">
            <v>1</v>
          </cell>
          <cell r="D1582">
            <v>0.99913494809688574</v>
          </cell>
          <cell r="E1582">
            <v>9.4905775431912858</v>
          </cell>
        </row>
        <row r="1583">
          <cell r="C1583">
            <v>1</v>
          </cell>
          <cell r="D1583">
            <v>1</v>
          </cell>
          <cell r="E1583">
            <v>9.4823677010258951</v>
          </cell>
        </row>
      </sheetData>
      <sheetData sheetId="43" refreshError="1">
        <row r="5">
          <cell r="E5">
            <v>0</v>
          </cell>
          <cell r="F5">
            <v>0</v>
          </cell>
          <cell r="G5">
            <v>0</v>
          </cell>
          <cell r="H5">
            <v>0</v>
          </cell>
        </row>
        <row r="6">
          <cell r="E6">
            <v>2.5000000000000001E-5</v>
          </cell>
          <cell r="F6">
            <v>2.5250000000000001E-4</v>
          </cell>
          <cell r="G6">
            <v>5.1025000000000007E-4</v>
          </cell>
          <cell r="H6">
            <v>1.3157500000000001E-3</v>
          </cell>
        </row>
        <row r="7">
          <cell r="E7">
            <v>5.0000000000000002E-5</v>
          </cell>
          <cell r="F7">
            <v>5.0500000000000002E-4</v>
          </cell>
          <cell r="G7">
            <v>1.0205000000000001E-3</v>
          </cell>
          <cell r="H7">
            <v>2.6315000000000002E-3</v>
          </cell>
        </row>
        <row r="8">
          <cell r="E8">
            <v>7.5000000000000007E-5</v>
          </cell>
          <cell r="F8">
            <v>7.5750000000000004E-4</v>
          </cell>
          <cell r="G8">
            <v>1.5307500000000002E-3</v>
          </cell>
          <cell r="H8">
            <v>3.9472500000000002E-3</v>
          </cell>
        </row>
        <row r="9">
          <cell r="E9">
            <v>1E-4</v>
          </cell>
          <cell r="F9">
            <v>1.01E-3</v>
          </cell>
          <cell r="G9">
            <v>2.0410000000000003E-3</v>
          </cell>
          <cell r="H9">
            <v>5.2630000000000003E-3</v>
          </cell>
        </row>
        <row r="10">
          <cell r="E10">
            <v>1.25E-4</v>
          </cell>
          <cell r="F10">
            <v>1.2625000000000002E-3</v>
          </cell>
          <cell r="G10">
            <v>2.5512500000000006E-3</v>
          </cell>
          <cell r="H10">
            <v>6.5787500000000004E-3</v>
          </cell>
        </row>
        <row r="11">
          <cell r="E11">
            <v>1.5000000000000001E-4</v>
          </cell>
          <cell r="F11">
            <v>1.5150000000000003E-3</v>
          </cell>
          <cell r="G11">
            <v>3.0615000000000009E-3</v>
          </cell>
          <cell r="H11">
            <v>7.8945000000000005E-3</v>
          </cell>
        </row>
        <row r="12">
          <cell r="E12">
            <v>1.7500000000000003E-4</v>
          </cell>
          <cell r="F12">
            <v>1.7675000000000004E-3</v>
          </cell>
          <cell r="G12">
            <v>3.5717500000000011E-3</v>
          </cell>
          <cell r="H12">
            <v>9.2102499999999997E-3</v>
          </cell>
        </row>
        <row r="13">
          <cell r="E13">
            <v>2.0000000000000004E-4</v>
          </cell>
          <cell r="F13">
            <v>2.0200000000000005E-3</v>
          </cell>
          <cell r="G13">
            <v>4.0820000000000014E-3</v>
          </cell>
          <cell r="H13">
            <v>1.0526000000000001E-2</v>
          </cell>
        </row>
        <row r="14">
          <cell r="E14">
            <v>2.2500000000000005E-4</v>
          </cell>
          <cell r="F14">
            <v>2.2725000000000006E-3</v>
          </cell>
          <cell r="G14">
            <v>4.5922500000000017E-3</v>
          </cell>
          <cell r="H14">
            <v>1.1841750000000002E-2</v>
          </cell>
        </row>
        <row r="15">
          <cell r="E15">
            <v>2.5000000000000006E-4</v>
          </cell>
          <cell r="F15">
            <v>2.5250000000000008E-3</v>
          </cell>
          <cell r="G15">
            <v>5.102500000000002E-3</v>
          </cell>
          <cell r="H15">
            <v>1.3157500000000003E-2</v>
          </cell>
        </row>
        <row r="16">
          <cell r="E16">
            <v>2.7500000000000007E-4</v>
          </cell>
          <cell r="F16">
            <v>2.7775000000000009E-3</v>
          </cell>
          <cell r="G16">
            <v>5.6127500000000023E-3</v>
          </cell>
          <cell r="H16">
            <v>1.4473250000000003E-2</v>
          </cell>
        </row>
        <row r="17">
          <cell r="E17">
            <v>3.0000000000000008E-4</v>
          </cell>
          <cell r="F17">
            <v>3.030000000000001E-3</v>
          </cell>
          <cell r="G17">
            <v>6.1230000000000026E-3</v>
          </cell>
          <cell r="H17">
            <v>1.5789000000000004E-2</v>
          </cell>
        </row>
        <row r="18">
          <cell r="E18">
            <v>3.2500000000000009E-4</v>
          </cell>
          <cell r="F18">
            <v>3.2825000000000011E-3</v>
          </cell>
          <cell r="G18">
            <v>6.6332500000000029E-3</v>
          </cell>
          <cell r="H18">
            <v>1.7104750000000005E-2</v>
          </cell>
        </row>
        <row r="19">
          <cell r="E19">
            <v>3.500000000000001E-4</v>
          </cell>
          <cell r="F19">
            <v>3.5350000000000012E-3</v>
          </cell>
          <cell r="G19">
            <v>7.1435000000000031E-3</v>
          </cell>
          <cell r="H19">
            <v>1.8420500000000006E-2</v>
          </cell>
        </row>
        <row r="20">
          <cell r="E20">
            <v>3.7500000000000012E-4</v>
          </cell>
          <cell r="F20">
            <v>3.7875000000000014E-3</v>
          </cell>
          <cell r="G20">
            <v>7.6537500000000034E-3</v>
          </cell>
          <cell r="H20">
            <v>1.9736250000000007E-2</v>
          </cell>
        </row>
        <row r="21">
          <cell r="E21">
            <v>4.0000000000000013E-4</v>
          </cell>
          <cell r="F21">
            <v>4.0400000000000011E-3</v>
          </cell>
          <cell r="G21">
            <v>8.1640000000000029E-3</v>
          </cell>
          <cell r="H21">
            <v>2.1052000000000008E-2</v>
          </cell>
        </row>
        <row r="22">
          <cell r="E22">
            <v>4.2500000000000014E-4</v>
          </cell>
          <cell r="F22">
            <v>4.2925000000000012E-3</v>
          </cell>
          <cell r="G22">
            <v>8.6742500000000031E-3</v>
          </cell>
          <cell r="H22">
            <v>2.2367750000000009E-2</v>
          </cell>
        </row>
        <row r="23">
          <cell r="E23">
            <v>4.5000000000000015E-4</v>
          </cell>
          <cell r="F23">
            <v>4.5450000000000013E-3</v>
          </cell>
          <cell r="G23">
            <v>9.1845000000000034E-3</v>
          </cell>
          <cell r="H23">
            <v>2.368350000000001E-2</v>
          </cell>
        </row>
        <row r="24">
          <cell r="E24">
            <v>4.7500000000000016E-4</v>
          </cell>
          <cell r="F24">
            <v>4.7975000000000014E-3</v>
          </cell>
          <cell r="G24">
            <v>9.6947500000000037E-3</v>
          </cell>
          <cell r="H24">
            <v>2.4999250000000011E-2</v>
          </cell>
        </row>
        <row r="25">
          <cell r="E25">
            <v>5.0000000000000012E-4</v>
          </cell>
          <cell r="F25">
            <v>5.0500000000000015E-3</v>
          </cell>
          <cell r="G25">
            <v>1.0205000000000004E-2</v>
          </cell>
          <cell r="H25">
            <v>2.6315000000000012E-2</v>
          </cell>
        </row>
        <row r="26">
          <cell r="E26">
            <v>5.2500000000000008E-4</v>
          </cell>
          <cell r="F26">
            <v>5.3025000000000017E-3</v>
          </cell>
          <cell r="G26">
            <v>1.0715250000000004E-2</v>
          </cell>
          <cell r="H26">
            <v>2.7630750000000013E-2</v>
          </cell>
        </row>
        <row r="27">
          <cell r="E27">
            <v>5.5000000000000003E-4</v>
          </cell>
          <cell r="F27">
            <v>5.5550000000000018E-3</v>
          </cell>
          <cell r="G27">
            <v>1.1225500000000005E-2</v>
          </cell>
          <cell r="H27">
            <v>2.8946500000000014E-2</v>
          </cell>
        </row>
        <row r="28">
          <cell r="E28">
            <v>5.7499999999999999E-4</v>
          </cell>
          <cell r="F28">
            <v>5.8075000000000019E-3</v>
          </cell>
          <cell r="G28">
            <v>1.1735750000000005E-2</v>
          </cell>
          <cell r="H28">
            <v>3.0262250000000015E-2</v>
          </cell>
        </row>
        <row r="29">
          <cell r="E29">
            <v>5.9999999999999995E-4</v>
          </cell>
          <cell r="F29">
            <v>6.060000000000002E-3</v>
          </cell>
          <cell r="G29">
            <v>1.2246000000000005E-2</v>
          </cell>
          <cell r="H29">
            <v>3.1578000000000016E-2</v>
          </cell>
        </row>
        <row r="30">
          <cell r="E30">
            <v>6.2500000000000001E-4</v>
          </cell>
          <cell r="F30">
            <v>6.3125000000000021E-3</v>
          </cell>
          <cell r="G30">
            <v>1.2756250000000005E-2</v>
          </cell>
          <cell r="H30">
            <v>3.2893750000000013E-2</v>
          </cell>
        </row>
        <row r="31">
          <cell r="E31">
            <v>6.4999999999999986E-4</v>
          </cell>
          <cell r="F31">
            <v>6.5650000000000023E-3</v>
          </cell>
          <cell r="G31">
            <v>1.3266500000000006E-2</v>
          </cell>
          <cell r="H31">
            <v>3.4209500000000011E-2</v>
          </cell>
        </row>
        <row r="32">
          <cell r="E32">
            <v>6.7499999999999982E-4</v>
          </cell>
          <cell r="F32">
            <v>6.8175000000000024E-3</v>
          </cell>
          <cell r="G32">
            <v>1.3776750000000006E-2</v>
          </cell>
          <cell r="H32">
            <v>3.5525250000000008E-2</v>
          </cell>
        </row>
        <row r="33">
          <cell r="E33">
            <v>6.9999999999999978E-4</v>
          </cell>
          <cell r="F33">
            <v>7.0700000000000025E-3</v>
          </cell>
          <cell r="G33">
            <v>1.4287000000000006E-2</v>
          </cell>
          <cell r="H33">
            <v>3.6841000000000006E-2</v>
          </cell>
        </row>
        <row r="34">
          <cell r="E34">
            <v>7.2499999999999973E-4</v>
          </cell>
          <cell r="F34">
            <v>7.3225000000000026E-3</v>
          </cell>
          <cell r="G34">
            <v>1.4797250000000007E-2</v>
          </cell>
          <cell r="H34">
            <v>3.8156750000000003E-2</v>
          </cell>
        </row>
        <row r="35">
          <cell r="E35">
            <v>7.4999999999999969E-4</v>
          </cell>
          <cell r="F35">
            <v>7.5750000000000027E-3</v>
          </cell>
          <cell r="G35">
            <v>1.5307500000000007E-2</v>
          </cell>
          <cell r="H35">
            <v>3.9472500000000001E-2</v>
          </cell>
        </row>
        <row r="36">
          <cell r="E36">
            <v>7.7499999999999965E-4</v>
          </cell>
          <cell r="F36">
            <v>7.8275000000000029E-3</v>
          </cell>
          <cell r="G36">
            <v>1.5817750000000005E-2</v>
          </cell>
          <cell r="H36">
            <v>4.0788249999999998E-2</v>
          </cell>
        </row>
        <row r="37">
          <cell r="E37">
            <v>7.999999999999996E-4</v>
          </cell>
          <cell r="F37">
            <v>8.0800000000000021E-3</v>
          </cell>
          <cell r="G37">
            <v>1.6328000000000006E-2</v>
          </cell>
          <cell r="H37">
            <v>4.2103999999999996E-2</v>
          </cell>
        </row>
        <row r="38">
          <cell r="E38">
            <v>8.2499999999999956E-4</v>
          </cell>
          <cell r="F38">
            <v>8.3325000000000014E-3</v>
          </cell>
          <cell r="G38">
            <v>1.6838250000000006E-2</v>
          </cell>
          <cell r="H38">
            <v>4.3419749999999993E-2</v>
          </cell>
        </row>
        <row r="39">
          <cell r="E39">
            <v>8.4999999999999952E-4</v>
          </cell>
          <cell r="F39">
            <v>8.5850000000000006E-3</v>
          </cell>
          <cell r="G39">
            <v>1.7348500000000006E-2</v>
          </cell>
          <cell r="H39">
            <v>4.4735499999999991E-2</v>
          </cell>
        </row>
        <row r="40">
          <cell r="E40">
            <v>8.7499999999999948E-4</v>
          </cell>
          <cell r="F40">
            <v>8.8374999999999999E-3</v>
          </cell>
          <cell r="G40">
            <v>1.7858750000000007E-2</v>
          </cell>
          <cell r="H40">
            <v>4.6051249999999988E-2</v>
          </cell>
        </row>
        <row r="41">
          <cell r="E41">
            <v>8.9999999999999943E-4</v>
          </cell>
          <cell r="F41">
            <v>9.0899999999999991E-3</v>
          </cell>
          <cell r="G41">
            <v>1.8369000000000007E-2</v>
          </cell>
          <cell r="H41">
            <v>4.7366999999999986E-2</v>
          </cell>
        </row>
        <row r="42">
          <cell r="E42">
            <v>9.2499999999999939E-4</v>
          </cell>
          <cell r="F42">
            <v>9.3424999999999984E-3</v>
          </cell>
          <cell r="G42">
            <v>1.8879250000000007E-2</v>
          </cell>
          <cell r="H42">
            <v>4.8682749999999983E-2</v>
          </cell>
        </row>
        <row r="43">
          <cell r="E43">
            <v>9.4999999999999935E-4</v>
          </cell>
          <cell r="F43">
            <v>9.5949999999999976E-3</v>
          </cell>
          <cell r="G43">
            <v>1.9389500000000007E-2</v>
          </cell>
          <cell r="H43">
            <v>4.999849999999998E-2</v>
          </cell>
        </row>
        <row r="44">
          <cell r="E44">
            <v>9.749999999999993E-4</v>
          </cell>
          <cell r="F44">
            <v>9.8474999999999969E-3</v>
          </cell>
          <cell r="G44">
            <v>1.9899750000000008E-2</v>
          </cell>
          <cell r="H44">
            <v>5.1314249999999978E-2</v>
          </cell>
        </row>
        <row r="45">
          <cell r="E45">
            <v>1E-3</v>
          </cell>
          <cell r="F45">
            <v>1.01E-2</v>
          </cell>
          <cell r="G45">
            <v>2.0410000000000001E-2</v>
          </cell>
          <cell r="H45">
            <v>5.2630000000000003E-2</v>
          </cell>
        </row>
        <row r="46">
          <cell r="E46">
            <v>2.1190000000000002E-3</v>
          </cell>
          <cell r="F46">
            <v>1.3662250000000001E-2</v>
          </cell>
          <cell r="G46">
            <v>2.5486500000000002E-2</v>
          </cell>
          <cell r="H46">
            <v>6.0847250000000005E-2</v>
          </cell>
        </row>
        <row r="47">
          <cell r="E47">
            <v>3.2380000000000004E-3</v>
          </cell>
          <cell r="F47">
            <v>1.72245E-2</v>
          </cell>
          <cell r="G47">
            <v>3.0563E-2</v>
          </cell>
          <cell r="H47">
            <v>6.9064500000000001E-2</v>
          </cell>
        </row>
        <row r="48">
          <cell r="E48">
            <v>4.3570000000000006E-3</v>
          </cell>
          <cell r="F48">
            <v>2.078675E-2</v>
          </cell>
          <cell r="G48">
            <v>3.5639499999999998E-2</v>
          </cell>
          <cell r="H48">
            <v>7.7281749999999996E-2</v>
          </cell>
        </row>
        <row r="49">
          <cell r="E49">
            <v>5.4760000000000008E-3</v>
          </cell>
          <cell r="F49">
            <v>2.4348999999999999E-2</v>
          </cell>
          <cell r="G49">
            <v>4.0715999999999995E-2</v>
          </cell>
          <cell r="H49">
            <v>8.5498999999999992E-2</v>
          </cell>
        </row>
        <row r="50">
          <cell r="E50">
            <v>6.595000000000001E-3</v>
          </cell>
          <cell r="F50">
            <v>2.7911249999999999E-2</v>
          </cell>
          <cell r="G50">
            <v>4.5792499999999993E-2</v>
          </cell>
          <cell r="H50">
            <v>9.3716249999999987E-2</v>
          </cell>
        </row>
        <row r="51">
          <cell r="E51">
            <v>7.7140000000000012E-3</v>
          </cell>
          <cell r="F51">
            <v>3.1473500000000001E-2</v>
          </cell>
          <cell r="G51">
            <v>5.0868999999999991E-2</v>
          </cell>
          <cell r="H51">
            <v>0.10193349999999998</v>
          </cell>
        </row>
        <row r="52">
          <cell r="E52">
            <v>8.8330000000000006E-3</v>
          </cell>
          <cell r="F52">
            <v>3.5035750000000004E-2</v>
          </cell>
          <cell r="G52">
            <v>5.5945499999999988E-2</v>
          </cell>
          <cell r="H52">
            <v>0.11015074999999998</v>
          </cell>
        </row>
        <row r="53">
          <cell r="E53">
            <v>9.9520000000000008E-3</v>
          </cell>
          <cell r="F53">
            <v>3.8598000000000007E-2</v>
          </cell>
          <cell r="G53">
            <v>6.1021999999999986E-2</v>
          </cell>
          <cell r="H53">
            <v>0.11836799999999997</v>
          </cell>
        </row>
        <row r="54">
          <cell r="E54">
            <v>1.1071000000000001E-2</v>
          </cell>
          <cell r="F54">
            <v>4.216025000000001E-2</v>
          </cell>
          <cell r="G54">
            <v>6.6098499999999991E-2</v>
          </cell>
          <cell r="H54">
            <v>0.12658524999999998</v>
          </cell>
        </row>
        <row r="55">
          <cell r="E55">
            <v>1.2190000000000001E-2</v>
          </cell>
          <cell r="F55">
            <v>4.5722500000000013E-2</v>
          </cell>
          <cell r="G55">
            <v>7.1174999999999988E-2</v>
          </cell>
          <cell r="H55">
            <v>0.13480249999999999</v>
          </cell>
        </row>
        <row r="56">
          <cell r="E56">
            <v>1.3309000000000001E-2</v>
          </cell>
          <cell r="F56">
            <v>4.9284750000000016E-2</v>
          </cell>
          <cell r="G56">
            <v>7.6251499999999986E-2</v>
          </cell>
          <cell r="H56">
            <v>0.14301975</v>
          </cell>
        </row>
        <row r="57">
          <cell r="E57">
            <v>1.4428000000000002E-2</v>
          </cell>
          <cell r="F57">
            <v>5.2847000000000019E-2</v>
          </cell>
          <cell r="G57">
            <v>8.1327999999999984E-2</v>
          </cell>
          <cell r="H57">
            <v>0.15123700000000001</v>
          </cell>
        </row>
        <row r="58">
          <cell r="E58">
            <v>1.5547000000000002E-2</v>
          </cell>
          <cell r="F58">
            <v>5.6409250000000022E-2</v>
          </cell>
          <cell r="G58">
            <v>8.6404499999999981E-2</v>
          </cell>
          <cell r="H58">
            <v>0.15945425000000002</v>
          </cell>
        </row>
        <row r="59">
          <cell r="E59">
            <v>1.6666E-2</v>
          </cell>
          <cell r="F59">
            <v>5.9971500000000025E-2</v>
          </cell>
          <cell r="G59">
            <v>9.1480999999999979E-2</v>
          </cell>
          <cell r="H59">
            <v>0.16767150000000003</v>
          </cell>
        </row>
        <row r="60">
          <cell r="E60">
            <v>1.7784999999999999E-2</v>
          </cell>
          <cell r="F60">
            <v>6.3533750000000028E-2</v>
          </cell>
          <cell r="G60">
            <v>9.6557499999999977E-2</v>
          </cell>
          <cell r="H60">
            <v>0.17588875000000004</v>
          </cell>
        </row>
        <row r="61">
          <cell r="E61">
            <v>1.8903999999999997E-2</v>
          </cell>
          <cell r="F61">
            <v>6.7096000000000031E-2</v>
          </cell>
          <cell r="G61">
            <v>0.10163399999999997</v>
          </cell>
          <cell r="H61">
            <v>0.18410600000000005</v>
          </cell>
        </row>
        <row r="62">
          <cell r="E62">
            <v>2.0022999999999996E-2</v>
          </cell>
          <cell r="F62">
            <v>7.0658250000000034E-2</v>
          </cell>
          <cell r="G62">
            <v>0.10671049999999997</v>
          </cell>
          <cell r="H62">
            <v>0.19232325000000006</v>
          </cell>
        </row>
        <row r="63">
          <cell r="E63">
            <v>2.1141999999999994E-2</v>
          </cell>
          <cell r="F63">
            <v>7.4220500000000036E-2</v>
          </cell>
          <cell r="G63">
            <v>0.11178699999999997</v>
          </cell>
          <cell r="H63">
            <v>0.20054050000000007</v>
          </cell>
        </row>
        <row r="64">
          <cell r="E64">
            <v>2.2260999999999993E-2</v>
          </cell>
          <cell r="F64">
            <v>7.7782750000000039E-2</v>
          </cell>
          <cell r="G64">
            <v>0.11686349999999997</v>
          </cell>
          <cell r="H64">
            <v>0.20875775000000008</v>
          </cell>
        </row>
        <row r="65">
          <cell r="E65">
            <v>2.3379999999999991E-2</v>
          </cell>
          <cell r="F65">
            <v>8.1345000000000042E-2</v>
          </cell>
          <cell r="G65">
            <v>0.12193999999999997</v>
          </cell>
          <cell r="H65">
            <v>0.21697500000000008</v>
          </cell>
        </row>
        <row r="66">
          <cell r="E66">
            <v>2.449899999999999E-2</v>
          </cell>
          <cell r="F66">
            <v>8.4907250000000045E-2</v>
          </cell>
          <cell r="G66">
            <v>0.12701649999999998</v>
          </cell>
          <cell r="H66">
            <v>0.22519225000000009</v>
          </cell>
        </row>
        <row r="67">
          <cell r="E67">
            <v>2.5617999999999988E-2</v>
          </cell>
          <cell r="F67">
            <v>8.8469500000000048E-2</v>
          </cell>
          <cell r="G67">
            <v>0.13209299999999999</v>
          </cell>
          <cell r="H67">
            <v>0.2334095000000001</v>
          </cell>
        </row>
        <row r="68">
          <cell r="E68">
            <v>2.6736999999999986E-2</v>
          </cell>
          <cell r="F68">
            <v>9.2031750000000051E-2</v>
          </cell>
          <cell r="G68">
            <v>0.1371695</v>
          </cell>
          <cell r="H68">
            <v>0.24162675000000011</v>
          </cell>
        </row>
        <row r="69">
          <cell r="E69">
            <v>2.7855999999999985E-2</v>
          </cell>
          <cell r="F69">
            <v>9.5594000000000054E-2</v>
          </cell>
          <cell r="G69">
            <v>0.14224600000000001</v>
          </cell>
          <cell r="H69">
            <v>0.24984400000000012</v>
          </cell>
        </row>
        <row r="70">
          <cell r="E70">
            <v>2.8974999999999983E-2</v>
          </cell>
          <cell r="F70">
            <v>9.9156250000000057E-2</v>
          </cell>
          <cell r="G70">
            <v>0.14732250000000002</v>
          </cell>
          <cell r="H70">
            <v>0.25806125000000013</v>
          </cell>
        </row>
        <row r="71">
          <cell r="E71">
            <v>3.0093999999999982E-2</v>
          </cell>
          <cell r="F71">
            <v>0.10271850000000006</v>
          </cell>
          <cell r="G71">
            <v>0.15239900000000003</v>
          </cell>
          <cell r="H71">
            <v>0.26627850000000014</v>
          </cell>
        </row>
        <row r="72">
          <cell r="E72">
            <v>3.121299999999998E-2</v>
          </cell>
          <cell r="F72">
            <v>0.10628075000000006</v>
          </cell>
          <cell r="G72">
            <v>0.15747550000000005</v>
          </cell>
          <cell r="H72">
            <v>0.27449575000000015</v>
          </cell>
        </row>
        <row r="73">
          <cell r="E73">
            <v>3.2331999999999979E-2</v>
          </cell>
          <cell r="F73">
            <v>0.10984300000000007</v>
          </cell>
          <cell r="G73">
            <v>0.16255200000000006</v>
          </cell>
          <cell r="H73">
            <v>0.28271300000000016</v>
          </cell>
        </row>
        <row r="74">
          <cell r="E74">
            <v>3.3450999999999981E-2</v>
          </cell>
          <cell r="F74">
            <v>0.11340525000000007</v>
          </cell>
          <cell r="G74">
            <v>0.16762850000000007</v>
          </cell>
          <cell r="H74">
            <v>0.29093025000000017</v>
          </cell>
        </row>
        <row r="75">
          <cell r="E75">
            <v>3.4569999999999983E-2</v>
          </cell>
          <cell r="F75">
            <v>0.11696750000000007</v>
          </cell>
          <cell r="G75">
            <v>0.17270500000000008</v>
          </cell>
          <cell r="H75">
            <v>0.29914750000000018</v>
          </cell>
        </row>
        <row r="76">
          <cell r="E76">
            <v>3.5688999999999985E-2</v>
          </cell>
          <cell r="F76">
            <v>0.12052975000000007</v>
          </cell>
          <cell r="G76">
            <v>0.17778150000000009</v>
          </cell>
          <cell r="H76">
            <v>0.30736475000000019</v>
          </cell>
        </row>
        <row r="77">
          <cell r="E77">
            <v>3.6807999999999987E-2</v>
          </cell>
          <cell r="F77">
            <v>0.12409200000000008</v>
          </cell>
          <cell r="G77">
            <v>0.1828580000000001</v>
          </cell>
          <cell r="H77">
            <v>0.3155820000000002</v>
          </cell>
        </row>
        <row r="78">
          <cell r="E78">
            <v>3.7926999999999988E-2</v>
          </cell>
          <cell r="F78">
            <v>0.12765425000000008</v>
          </cell>
          <cell r="G78">
            <v>0.18793450000000012</v>
          </cell>
          <cell r="H78">
            <v>0.3237992500000002</v>
          </cell>
        </row>
        <row r="79">
          <cell r="E79">
            <v>3.904599999999999E-2</v>
          </cell>
          <cell r="F79">
            <v>0.13121650000000007</v>
          </cell>
          <cell r="G79">
            <v>0.19301100000000013</v>
          </cell>
          <cell r="H79">
            <v>0.33201650000000021</v>
          </cell>
        </row>
        <row r="80">
          <cell r="E80">
            <v>4.0164999999999992E-2</v>
          </cell>
          <cell r="F80">
            <v>0.13477875000000006</v>
          </cell>
          <cell r="G80">
            <v>0.19808750000000014</v>
          </cell>
          <cell r="H80">
            <v>0.34023375000000022</v>
          </cell>
        </row>
        <row r="81">
          <cell r="E81">
            <v>4.1283999999999994E-2</v>
          </cell>
          <cell r="F81">
            <v>0.13834100000000005</v>
          </cell>
          <cell r="G81">
            <v>0.20316400000000015</v>
          </cell>
          <cell r="H81">
            <v>0.34845100000000023</v>
          </cell>
        </row>
        <row r="82">
          <cell r="E82">
            <v>4.2402999999999996E-2</v>
          </cell>
          <cell r="F82">
            <v>0.14190325000000004</v>
          </cell>
          <cell r="G82">
            <v>0.20824050000000016</v>
          </cell>
          <cell r="H82">
            <v>0.35666825000000024</v>
          </cell>
        </row>
        <row r="83">
          <cell r="E83">
            <v>4.3521999999999998E-2</v>
          </cell>
          <cell r="F83">
            <v>0.14546550000000003</v>
          </cell>
          <cell r="G83">
            <v>0.21331700000000017</v>
          </cell>
          <cell r="H83">
            <v>0.36488550000000025</v>
          </cell>
        </row>
        <row r="84">
          <cell r="E84">
            <v>4.4641E-2</v>
          </cell>
          <cell r="F84">
            <v>0.14902775000000001</v>
          </cell>
          <cell r="G84">
            <v>0.21839350000000018</v>
          </cell>
          <cell r="H84">
            <v>0.37310275000000026</v>
          </cell>
        </row>
        <row r="85">
          <cell r="E85">
            <v>4.5760000000000002E-2</v>
          </cell>
          <cell r="F85">
            <v>0.15259</v>
          </cell>
          <cell r="G85">
            <v>0.22347</v>
          </cell>
          <cell r="H85">
            <v>0.38131999999999999</v>
          </cell>
        </row>
        <row r="86">
          <cell r="E86">
            <v>4.9462000000000006E-2</v>
          </cell>
          <cell r="F86">
            <v>0.16016250000000001</v>
          </cell>
          <cell r="G86">
            <v>0.23293849999999999</v>
          </cell>
          <cell r="H86">
            <v>0.39427200000000001</v>
          </cell>
        </row>
        <row r="87">
          <cell r="E87">
            <v>5.3164000000000003E-2</v>
          </cell>
          <cell r="F87">
            <v>0.16773500000000002</v>
          </cell>
          <cell r="G87">
            <v>0.24240699999999998</v>
          </cell>
          <cell r="H87">
            <v>0.40722400000000003</v>
          </cell>
        </row>
        <row r="88">
          <cell r="E88">
            <v>5.6866E-2</v>
          </cell>
          <cell r="F88">
            <v>0.17530750000000003</v>
          </cell>
          <cell r="G88">
            <v>0.25187549999999997</v>
          </cell>
          <cell r="H88">
            <v>0.42017600000000005</v>
          </cell>
        </row>
        <row r="89">
          <cell r="E89">
            <v>6.0567999999999997E-2</v>
          </cell>
          <cell r="F89">
            <v>0.18288000000000004</v>
          </cell>
          <cell r="G89">
            <v>0.26134399999999997</v>
          </cell>
          <cell r="H89">
            <v>0.43312800000000007</v>
          </cell>
        </row>
        <row r="90">
          <cell r="E90">
            <v>6.4269999999999994E-2</v>
          </cell>
          <cell r="F90">
            <v>0.19045250000000005</v>
          </cell>
          <cell r="G90">
            <v>0.27081249999999996</v>
          </cell>
          <cell r="H90">
            <v>0.44608000000000009</v>
          </cell>
        </row>
        <row r="91">
          <cell r="E91">
            <v>6.7971999999999991E-2</v>
          </cell>
          <cell r="F91">
            <v>0.19802500000000006</v>
          </cell>
          <cell r="G91">
            <v>0.28028099999999995</v>
          </cell>
          <cell r="H91">
            <v>0.45903200000000011</v>
          </cell>
        </row>
        <row r="92">
          <cell r="E92">
            <v>7.1673999999999988E-2</v>
          </cell>
          <cell r="F92">
            <v>0.20559750000000007</v>
          </cell>
          <cell r="G92">
            <v>0.28974949999999994</v>
          </cell>
          <cell r="H92">
            <v>0.47198400000000013</v>
          </cell>
        </row>
        <row r="93">
          <cell r="E93">
            <v>7.5375999999999985E-2</v>
          </cell>
          <cell r="F93">
            <v>0.21317000000000008</v>
          </cell>
          <cell r="G93">
            <v>0.29921799999999993</v>
          </cell>
          <cell r="H93">
            <v>0.48493600000000014</v>
          </cell>
        </row>
        <row r="94">
          <cell r="E94">
            <v>7.9077999999999982E-2</v>
          </cell>
          <cell r="F94">
            <v>0.22074250000000009</v>
          </cell>
          <cell r="G94">
            <v>0.30868649999999992</v>
          </cell>
          <cell r="H94">
            <v>0.49788800000000016</v>
          </cell>
        </row>
        <row r="95">
          <cell r="E95">
            <v>8.2779999999999979E-2</v>
          </cell>
          <cell r="F95">
            <v>0.2283150000000001</v>
          </cell>
          <cell r="G95">
            <v>0.31815499999999991</v>
          </cell>
          <cell r="H95">
            <v>0.51084000000000018</v>
          </cell>
        </row>
        <row r="96">
          <cell r="E96">
            <v>8.6481999999999976E-2</v>
          </cell>
          <cell r="F96">
            <v>0.23588750000000011</v>
          </cell>
          <cell r="G96">
            <v>0.3276234999999999</v>
          </cell>
          <cell r="H96">
            <v>0.52379200000000015</v>
          </cell>
        </row>
        <row r="97">
          <cell r="E97">
            <v>9.0183999999999973E-2</v>
          </cell>
          <cell r="F97">
            <v>0.24346000000000012</v>
          </cell>
          <cell r="G97">
            <v>0.33709199999999989</v>
          </cell>
          <cell r="H97">
            <v>0.53674400000000011</v>
          </cell>
        </row>
        <row r="98">
          <cell r="E98">
            <v>9.3885999999999969E-2</v>
          </cell>
          <cell r="F98">
            <v>0.2510325000000001</v>
          </cell>
          <cell r="G98">
            <v>0.34656049999999988</v>
          </cell>
          <cell r="H98">
            <v>0.54969600000000007</v>
          </cell>
        </row>
        <row r="99">
          <cell r="E99">
            <v>9.7587999999999966E-2</v>
          </cell>
          <cell r="F99">
            <v>0.25860500000000008</v>
          </cell>
          <cell r="G99">
            <v>0.35602899999999987</v>
          </cell>
          <cell r="H99">
            <v>0.56264800000000004</v>
          </cell>
        </row>
        <row r="100">
          <cell r="E100">
            <v>0.10128999999999996</v>
          </cell>
          <cell r="F100">
            <v>0.26617750000000007</v>
          </cell>
          <cell r="G100">
            <v>0.36549749999999986</v>
          </cell>
          <cell r="H100">
            <v>0.5756</v>
          </cell>
        </row>
        <row r="101">
          <cell r="E101">
            <v>0.10499199999999996</v>
          </cell>
          <cell r="F101">
            <v>0.27374999999999999</v>
          </cell>
          <cell r="G101">
            <v>0.37496599999999985</v>
          </cell>
          <cell r="H101">
            <v>0.58855199999999996</v>
          </cell>
        </row>
        <row r="102">
          <cell r="E102">
            <v>0.10869399999999996</v>
          </cell>
          <cell r="F102">
            <v>0.28132250000000003</v>
          </cell>
          <cell r="G102">
            <v>0.38443449999999985</v>
          </cell>
          <cell r="H102">
            <v>0.60150399999999993</v>
          </cell>
        </row>
        <row r="103">
          <cell r="E103">
            <v>0.11239599999999995</v>
          </cell>
          <cell r="F103">
            <v>0.28889500000000001</v>
          </cell>
          <cell r="G103">
            <v>0.39390299999999984</v>
          </cell>
          <cell r="H103">
            <v>0.61445599999999989</v>
          </cell>
        </row>
        <row r="104">
          <cell r="E104">
            <v>0.11609799999999995</v>
          </cell>
          <cell r="F104">
            <v>0.29646749999999999</v>
          </cell>
          <cell r="G104">
            <v>0.40337149999999983</v>
          </cell>
          <cell r="H104">
            <v>0.62740799999999985</v>
          </cell>
        </row>
        <row r="105">
          <cell r="E105">
            <v>0.11979999999999995</v>
          </cell>
          <cell r="F105">
            <v>0.30403999999999998</v>
          </cell>
          <cell r="G105">
            <v>0.41283999999999982</v>
          </cell>
          <cell r="H105">
            <v>0.64035999999999982</v>
          </cell>
        </row>
        <row r="106">
          <cell r="E106">
            <v>0.12350199999999995</v>
          </cell>
          <cell r="F106">
            <v>0.31161249999999996</v>
          </cell>
          <cell r="G106">
            <v>0.42230849999999981</v>
          </cell>
          <cell r="H106">
            <v>0.65331199999999978</v>
          </cell>
        </row>
        <row r="107">
          <cell r="E107">
            <v>0.12720399999999996</v>
          </cell>
          <cell r="F107">
            <v>0.31918499999999994</v>
          </cell>
          <cell r="G107">
            <v>0.4317769999999998</v>
          </cell>
          <cell r="H107">
            <v>0.66626399999999975</v>
          </cell>
        </row>
        <row r="108">
          <cell r="E108">
            <v>0.13090599999999997</v>
          </cell>
          <cell r="F108">
            <v>0.32675749999999992</v>
          </cell>
          <cell r="G108">
            <v>0.44124549999999979</v>
          </cell>
          <cell r="H108">
            <v>0.67921599999999971</v>
          </cell>
        </row>
        <row r="109">
          <cell r="E109">
            <v>0.13460799999999998</v>
          </cell>
          <cell r="F109">
            <v>0.33432999999999991</v>
          </cell>
          <cell r="G109">
            <v>0.45071399999999978</v>
          </cell>
          <cell r="H109">
            <v>0.69216799999999967</v>
          </cell>
        </row>
        <row r="110">
          <cell r="E110">
            <v>0.13830999999999999</v>
          </cell>
          <cell r="F110">
            <v>0.34190249999999989</v>
          </cell>
          <cell r="G110">
            <v>0.46018249999999977</v>
          </cell>
          <cell r="H110">
            <v>0.70511999999999964</v>
          </cell>
        </row>
        <row r="111">
          <cell r="E111">
            <v>0.142012</v>
          </cell>
          <cell r="F111">
            <v>0.34947499999999987</v>
          </cell>
          <cell r="G111">
            <v>0.46965099999999976</v>
          </cell>
          <cell r="H111">
            <v>0.7180719999999996</v>
          </cell>
        </row>
        <row r="112">
          <cell r="E112">
            <v>0.14571400000000001</v>
          </cell>
          <cell r="F112">
            <v>0.35704749999999985</v>
          </cell>
          <cell r="G112">
            <v>0.47911949999999975</v>
          </cell>
          <cell r="H112">
            <v>0.73102399999999956</v>
          </cell>
        </row>
        <row r="113">
          <cell r="E113">
            <v>0.14941600000000002</v>
          </cell>
          <cell r="F113">
            <v>0.36461999999999983</v>
          </cell>
          <cell r="G113">
            <v>0.48858799999999974</v>
          </cell>
          <cell r="H113">
            <v>0.74397599999999953</v>
          </cell>
        </row>
        <row r="114">
          <cell r="E114">
            <v>0.15311800000000003</v>
          </cell>
          <cell r="F114">
            <v>0.37219249999999982</v>
          </cell>
          <cell r="G114">
            <v>0.49805649999999974</v>
          </cell>
          <cell r="H114">
            <v>0.75692799999999949</v>
          </cell>
        </row>
        <row r="115">
          <cell r="E115">
            <v>0.15682000000000004</v>
          </cell>
          <cell r="F115">
            <v>0.3797649999999998</v>
          </cell>
          <cell r="G115">
            <v>0.50752499999999978</v>
          </cell>
          <cell r="H115">
            <v>0.76987999999999945</v>
          </cell>
        </row>
        <row r="116">
          <cell r="E116">
            <v>0.16052200000000005</v>
          </cell>
          <cell r="F116">
            <v>0.38733749999999978</v>
          </cell>
          <cell r="G116">
            <v>0.51699349999999977</v>
          </cell>
          <cell r="H116">
            <v>0.78283199999999942</v>
          </cell>
        </row>
        <row r="117">
          <cell r="E117">
            <v>0.16422400000000006</v>
          </cell>
          <cell r="F117">
            <v>0.39490999999999976</v>
          </cell>
          <cell r="G117">
            <v>0.52646199999999976</v>
          </cell>
          <cell r="H117">
            <v>0.79578399999999938</v>
          </cell>
        </row>
        <row r="118">
          <cell r="E118">
            <v>0.16792600000000008</v>
          </cell>
          <cell r="F118">
            <v>0.40248249999999974</v>
          </cell>
          <cell r="G118">
            <v>0.53593049999999975</v>
          </cell>
          <cell r="H118">
            <v>0.80873599999999934</v>
          </cell>
        </row>
        <row r="119">
          <cell r="E119">
            <v>0.17162800000000009</v>
          </cell>
          <cell r="F119">
            <v>0.41005499999999973</v>
          </cell>
          <cell r="G119">
            <v>0.54539899999999975</v>
          </cell>
          <cell r="H119">
            <v>0.82168799999999931</v>
          </cell>
        </row>
        <row r="120">
          <cell r="E120">
            <v>0.1753300000000001</v>
          </cell>
          <cell r="F120">
            <v>0.41762749999999971</v>
          </cell>
          <cell r="G120">
            <v>0.55486749999999974</v>
          </cell>
          <cell r="H120">
            <v>0.83463999999999927</v>
          </cell>
        </row>
        <row r="121">
          <cell r="E121">
            <v>0.17903200000000011</v>
          </cell>
          <cell r="F121">
            <v>0.42519999999999969</v>
          </cell>
          <cell r="G121">
            <v>0.56433599999999973</v>
          </cell>
          <cell r="H121">
            <v>0.84759199999999923</v>
          </cell>
        </row>
        <row r="122">
          <cell r="E122">
            <v>0.18273400000000012</v>
          </cell>
          <cell r="F122">
            <v>0.43277249999999967</v>
          </cell>
          <cell r="G122">
            <v>0.57380449999999972</v>
          </cell>
          <cell r="H122">
            <v>0.8605439999999992</v>
          </cell>
        </row>
        <row r="123">
          <cell r="E123">
            <v>0.18643600000000013</v>
          </cell>
          <cell r="F123">
            <v>0.44034499999999965</v>
          </cell>
          <cell r="G123">
            <v>0.58327299999999971</v>
          </cell>
          <cell r="H123">
            <v>0.87349599999999916</v>
          </cell>
        </row>
        <row r="124">
          <cell r="E124">
            <v>0.19013800000000014</v>
          </cell>
          <cell r="F124">
            <v>0.44791749999999964</v>
          </cell>
          <cell r="G124">
            <v>0.5927414999999997</v>
          </cell>
          <cell r="H124">
            <v>0.88644799999999913</v>
          </cell>
        </row>
        <row r="125">
          <cell r="E125">
            <v>0.19384000000000001</v>
          </cell>
          <cell r="F125">
            <v>0.45549000000000001</v>
          </cell>
          <cell r="G125">
            <v>0.60221000000000002</v>
          </cell>
          <cell r="H125">
            <v>0.89939999999999998</v>
          </cell>
        </row>
        <row r="126">
          <cell r="E126">
            <v>0.21838300000000002</v>
          </cell>
          <cell r="F126">
            <v>0.49688300000000002</v>
          </cell>
          <cell r="G126">
            <v>0.65121899999999999</v>
          </cell>
          <cell r="H126">
            <v>0.96192</v>
          </cell>
        </row>
        <row r="127">
          <cell r="E127">
            <v>0.24292600000000003</v>
          </cell>
          <cell r="F127">
            <v>0.53827599999999998</v>
          </cell>
          <cell r="G127">
            <v>0.70022799999999996</v>
          </cell>
          <cell r="H127">
            <v>1.02444</v>
          </cell>
        </row>
        <row r="128">
          <cell r="E128">
            <v>0.26746900000000001</v>
          </cell>
          <cell r="F128">
            <v>0.57966899999999999</v>
          </cell>
          <cell r="G128">
            <v>0.74923699999999993</v>
          </cell>
          <cell r="H128">
            <v>1.0869599999999999</v>
          </cell>
        </row>
        <row r="129">
          <cell r="E129">
            <v>0.29201199999999999</v>
          </cell>
          <cell r="F129">
            <v>0.621062</v>
          </cell>
          <cell r="G129">
            <v>0.7982459999999999</v>
          </cell>
          <cell r="H129">
            <v>1.1494799999999998</v>
          </cell>
        </row>
        <row r="130">
          <cell r="E130">
            <v>0.31655499999999998</v>
          </cell>
          <cell r="F130">
            <v>0.66245500000000002</v>
          </cell>
          <cell r="G130">
            <v>0.84725499999999987</v>
          </cell>
          <cell r="H130">
            <v>1.2119999999999997</v>
          </cell>
        </row>
        <row r="131">
          <cell r="E131">
            <v>0.34109799999999996</v>
          </cell>
          <cell r="F131">
            <v>0.70384800000000003</v>
          </cell>
          <cell r="G131">
            <v>0.89626399999999984</v>
          </cell>
          <cell r="H131">
            <v>1.2745199999999997</v>
          </cell>
        </row>
        <row r="132">
          <cell r="E132">
            <v>0.36564099999999994</v>
          </cell>
          <cell r="F132">
            <v>0.74524100000000004</v>
          </cell>
          <cell r="G132">
            <v>0.94527299999999981</v>
          </cell>
          <cell r="H132">
            <v>1.3370399999999996</v>
          </cell>
        </row>
        <row r="133">
          <cell r="E133">
            <v>0.39018399999999992</v>
          </cell>
          <cell r="F133">
            <v>0.78663400000000006</v>
          </cell>
          <cell r="G133">
            <v>0.99428199999999978</v>
          </cell>
          <cell r="H133">
            <v>1.3995599999999995</v>
          </cell>
        </row>
        <row r="134">
          <cell r="E134">
            <v>0.4147269999999999</v>
          </cell>
          <cell r="F134">
            <v>0.82802700000000007</v>
          </cell>
          <cell r="G134">
            <v>1.0432909999999997</v>
          </cell>
          <cell r="H134">
            <v>1.4620799999999994</v>
          </cell>
        </row>
        <row r="135">
          <cell r="E135">
            <v>0.43926999999999999</v>
          </cell>
          <cell r="F135">
            <v>0.86941999999999997</v>
          </cell>
          <cell r="G135">
            <v>1.0923</v>
          </cell>
          <cell r="H135">
            <v>1.5246</v>
          </cell>
        </row>
        <row r="136">
          <cell r="E136">
            <v>0.471555</v>
          </cell>
          <cell r="F136">
            <v>0.91855799999999999</v>
          </cell>
          <cell r="G136">
            <v>1.1487800000000001</v>
          </cell>
          <cell r="H136">
            <v>1.59399</v>
          </cell>
        </row>
        <row r="137">
          <cell r="E137">
            <v>0.50383999999999995</v>
          </cell>
          <cell r="F137">
            <v>0.967696</v>
          </cell>
          <cell r="G137">
            <v>1.2052600000000002</v>
          </cell>
          <cell r="H137">
            <v>1.6633800000000001</v>
          </cell>
        </row>
        <row r="138">
          <cell r="E138">
            <v>0.53612499999999996</v>
          </cell>
          <cell r="F138">
            <v>1.016834</v>
          </cell>
          <cell r="G138">
            <v>1.2617400000000003</v>
          </cell>
          <cell r="H138">
            <v>1.7327700000000001</v>
          </cell>
        </row>
        <row r="139">
          <cell r="E139">
            <v>0.56840999999999997</v>
          </cell>
          <cell r="F139">
            <v>1.0659719999999999</v>
          </cell>
          <cell r="G139">
            <v>1.3182200000000004</v>
          </cell>
          <cell r="H139">
            <v>1.8021600000000002</v>
          </cell>
        </row>
        <row r="140">
          <cell r="E140">
            <v>0.60069499999999998</v>
          </cell>
          <cell r="F140">
            <v>1.1151099999999998</v>
          </cell>
          <cell r="G140">
            <v>1.3747000000000005</v>
          </cell>
          <cell r="H140">
            <v>1.8715500000000003</v>
          </cell>
        </row>
        <row r="141">
          <cell r="E141">
            <v>0.63297999999999999</v>
          </cell>
          <cell r="F141">
            <v>1.1642479999999997</v>
          </cell>
          <cell r="G141">
            <v>1.4311800000000006</v>
          </cell>
          <cell r="H141">
            <v>1.9409400000000003</v>
          </cell>
        </row>
        <row r="142">
          <cell r="E142">
            <v>0.665265</v>
          </cell>
          <cell r="F142">
            <v>1.2133859999999996</v>
          </cell>
          <cell r="G142">
            <v>1.4876600000000006</v>
          </cell>
          <cell r="H142">
            <v>2.0103300000000002</v>
          </cell>
        </row>
        <row r="143">
          <cell r="E143">
            <v>0.69755</v>
          </cell>
          <cell r="F143">
            <v>1.2625239999999995</v>
          </cell>
          <cell r="G143">
            <v>1.5441400000000007</v>
          </cell>
          <cell r="H143">
            <v>2.07972</v>
          </cell>
        </row>
        <row r="144">
          <cell r="E144">
            <v>0.72983500000000001</v>
          </cell>
          <cell r="F144">
            <v>1.3116619999999994</v>
          </cell>
          <cell r="G144">
            <v>1.6006200000000008</v>
          </cell>
          <cell r="H144">
            <v>2.1491099999999999</v>
          </cell>
        </row>
        <row r="145">
          <cell r="E145">
            <v>0.76212000000000002</v>
          </cell>
          <cell r="F145">
            <v>1.3608</v>
          </cell>
          <cell r="G145">
            <v>1.6571</v>
          </cell>
          <cell r="H145">
            <v>2.2185000000000001</v>
          </cell>
        </row>
        <row r="146">
          <cell r="E146">
            <v>0.80049800000000004</v>
          </cell>
          <cell r="F146">
            <v>1.4156200000000001</v>
          </cell>
          <cell r="G146">
            <v>1.71898</v>
          </cell>
          <cell r="H146">
            <v>2.2926800000000003</v>
          </cell>
        </row>
        <row r="147">
          <cell r="E147">
            <v>0.83887600000000007</v>
          </cell>
          <cell r="F147">
            <v>1.4704400000000002</v>
          </cell>
          <cell r="G147">
            <v>1.7808599999999999</v>
          </cell>
          <cell r="H147">
            <v>2.3668600000000004</v>
          </cell>
        </row>
        <row r="148">
          <cell r="E148">
            <v>0.87725400000000009</v>
          </cell>
          <cell r="F148">
            <v>1.5252600000000003</v>
          </cell>
          <cell r="G148">
            <v>1.8427399999999998</v>
          </cell>
          <cell r="H148">
            <v>2.4410400000000005</v>
          </cell>
        </row>
        <row r="149">
          <cell r="E149">
            <v>0.91563200000000011</v>
          </cell>
          <cell r="F149">
            <v>1.5800800000000004</v>
          </cell>
          <cell r="G149">
            <v>1.9046199999999998</v>
          </cell>
          <cell r="H149">
            <v>2.5152200000000007</v>
          </cell>
        </row>
        <row r="150">
          <cell r="E150">
            <v>0.95401000000000014</v>
          </cell>
          <cell r="F150">
            <v>1.6349000000000005</v>
          </cell>
          <cell r="G150">
            <v>1.9664999999999997</v>
          </cell>
          <cell r="H150">
            <v>2.5894000000000008</v>
          </cell>
        </row>
        <row r="151">
          <cell r="E151">
            <v>0.99238800000000016</v>
          </cell>
          <cell r="F151">
            <v>1.6897200000000006</v>
          </cell>
          <cell r="G151">
            <v>2.0283799999999998</v>
          </cell>
          <cell r="H151">
            <v>2.6635800000000009</v>
          </cell>
        </row>
        <row r="152">
          <cell r="E152">
            <v>1.0307660000000001</v>
          </cell>
          <cell r="F152">
            <v>1.7445400000000006</v>
          </cell>
          <cell r="G152">
            <v>2.0902599999999998</v>
          </cell>
          <cell r="H152">
            <v>2.7377600000000011</v>
          </cell>
        </row>
        <row r="153">
          <cell r="E153">
            <v>1.0691440000000001</v>
          </cell>
          <cell r="F153">
            <v>1.7993600000000007</v>
          </cell>
          <cell r="G153">
            <v>2.1521399999999997</v>
          </cell>
          <cell r="H153">
            <v>2.8119400000000012</v>
          </cell>
        </row>
        <row r="154">
          <cell r="E154">
            <v>1.1075220000000001</v>
          </cell>
          <cell r="F154">
            <v>1.8541800000000008</v>
          </cell>
          <cell r="G154">
            <v>2.2140199999999997</v>
          </cell>
          <cell r="H154">
            <v>2.8861200000000014</v>
          </cell>
        </row>
        <row r="155">
          <cell r="E155">
            <v>1.1458999999999999</v>
          </cell>
          <cell r="F155">
            <v>1.909</v>
          </cell>
          <cell r="G155">
            <v>2.2759</v>
          </cell>
          <cell r="H155">
            <v>2.9603000000000002</v>
          </cell>
        </row>
        <row r="156">
          <cell r="E156">
            <v>1.1891699999999998</v>
          </cell>
          <cell r="F156">
            <v>1.9681900000000001</v>
          </cell>
          <cell r="G156">
            <v>2.34185</v>
          </cell>
          <cell r="H156">
            <v>3.0380500000000001</v>
          </cell>
        </row>
        <row r="157">
          <cell r="E157">
            <v>1.2324399999999998</v>
          </cell>
          <cell r="F157">
            <v>2.02738</v>
          </cell>
          <cell r="G157">
            <v>2.4077999999999999</v>
          </cell>
          <cell r="H157">
            <v>3.1158000000000001</v>
          </cell>
        </row>
        <row r="158">
          <cell r="E158">
            <v>1.2757099999999997</v>
          </cell>
          <cell r="F158">
            <v>2.08657</v>
          </cell>
          <cell r="G158">
            <v>2.4737499999999999</v>
          </cell>
          <cell r="H158">
            <v>3.1935500000000001</v>
          </cell>
        </row>
        <row r="159">
          <cell r="E159">
            <v>1.3189799999999996</v>
          </cell>
          <cell r="F159">
            <v>2.1457600000000001</v>
          </cell>
          <cell r="G159">
            <v>2.5396999999999998</v>
          </cell>
          <cell r="H159">
            <v>3.2713000000000001</v>
          </cell>
        </row>
        <row r="160">
          <cell r="E160">
            <v>1.3622499999999995</v>
          </cell>
          <cell r="F160">
            <v>2.2049500000000002</v>
          </cell>
          <cell r="G160">
            <v>2.6056499999999998</v>
          </cell>
          <cell r="H160">
            <v>3.3490500000000001</v>
          </cell>
        </row>
        <row r="161">
          <cell r="E161">
            <v>1.4055199999999994</v>
          </cell>
          <cell r="F161">
            <v>2.2641400000000003</v>
          </cell>
          <cell r="G161">
            <v>2.6715999999999998</v>
          </cell>
          <cell r="H161">
            <v>3.4268000000000001</v>
          </cell>
        </row>
        <row r="162">
          <cell r="E162">
            <v>1.4487899999999994</v>
          </cell>
          <cell r="F162">
            <v>2.3233300000000003</v>
          </cell>
          <cell r="G162">
            <v>2.7375499999999997</v>
          </cell>
          <cell r="H162">
            <v>3.5045500000000001</v>
          </cell>
        </row>
        <row r="163">
          <cell r="E163">
            <v>1.4920599999999993</v>
          </cell>
          <cell r="F163">
            <v>2.3825200000000004</v>
          </cell>
          <cell r="G163">
            <v>2.8034999999999997</v>
          </cell>
          <cell r="H163">
            <v>3.5823</v>
          </cell>
        </row>
        <row r="164">
          <cell r="E164">
            <v>1.5353299999999992</v>
          </cell>
          <cell r="F164">
            <v>2.4417100000000005</v>
          </cell>
          <cell r="G164">
            <v>2.8694499999999996</v>
          </cell>
          <cell r="H164">
            <v>3.66005</v>
          </cell>
        </row>
        <row r="165">
          <cell r="E165">
            <v>1.5786</v>
          </cell>
          <cell r="F165">
            <v>2.5009000000000001</v>
          </cell>
          <cell r="G165">
            <v>2.9354</v>
          </cell>
          <cell r="H165">
            <v>3.7378</v>
          </cell>
        </row>
        <row r="166">
          <cell r="E166">
            <v>1.6258699999999999</v>
          </cell>
          <cell r="F166">
            <v>2.5635700000000003</v>
          </cell>
          <cell r="G166">
            <v>3.0045700000000002</v>
          </cell>
          <cell r="H166">
            <v>3.8183199999999999</v>
          </cell>
        </row>
        <row r="167">
          <cell r="E167">
            <v>1.6731399999999998</v>
          </cell>
          <cell r="F167">
            <v>2.6262400000000001</v>
          </cell>
          <cell r="G167">
            <v>3.0737400000000004</v>
          </cell>
          <cell r="H167">
            <v>3.8988399999999999</v>
          </cell>
        </row>
        <row r="168">
          <cell r="E168">
            <v>1.7204099999999998</v>
          </cell>
          <cell r="F168">
            <v>2.6889099999999999</v>
          </cell>
          <cell r="G168">
            <v>3.1429100000000005</v>
          </cell>
          <cell r="H168">
            <v>3.9793599999999998</v>
          </cell>
        </row>
        <row r="169">
          <cell r="E169">
            <v>1.7676799999999997</v>
          </cell>
          <cell r="F169">
            <v>2.7515799999999997</v>
          </cell>
          <cell r="G169">
            <v>3.2120800000000007</v>
          </cell>
          <cell r="H169">
            <v>4.0598799999999997</v>
          </cell>
        </row>
        <row r="170">
          <cell r="E170">
            <v>1.8149499999999996</v>
          </cell>
          <cell r="F170">
            <v>2.8142499999999995</v>
          </cell>
          <cell r="G170">
            <v>3.28125</v>
          </cell>
          <cell r="H170">
            <v>4.1403999999999996</v>
          </cell>
        </row>
        <row r="171">
          <cell r="E171">
            <v>1.8622199999999995</v>
          </cell>
          <cell r="F171">
            <v>2.8769199999999993</v>
          </cell>
          <cell r="G171">
            <v>3.3504200000000011</v>
          </cell>
          <cell r="H171">
            <v>4.2209199999999996</v>
          </cell>
        </row>
        <row r="172">
          <cell r="E172">
            <v>1.9094899999999995</v>
          </cell>
          <cell r="F172">
            <v>2.939589999999999</v>
          </cell>
          <cell r="G172">
            <v>3.4195900000000012</v>
          </cell>
          <cell r="H172">
            <v>4.3014399999999995</v>
          </cell>
        </row>
        <row r="173">
          <cell r="E173">
            <v>1.9567599999999994</v>
          </cell>
          <cell r="F173">
            <v>3.0022599999999988</v>
          </cell>
          <cell r="G173">
            <v>3.4887600000000014</v>
          </cell>
          <cell r="H173">
            <v>4.3819599999999994</v>
          </cell>
        </row>
        <row r="174">
          <cell r="E174">
            <v>2.0040299999999993</v>
          </cell>
          <cell r="F174">
            <v>3.0649299999999986</v>
          </cell>
          <cell r="G174">
            <v>3.5579300000000016</v>
          </cell>
          <cell r="H174">
            <v>4.4624799999999993</v>
          </cell>
        </row>
        <row r="175">
          <cell r="E175">
            <v>2.0512999999999999</v>
          </cell>
          <cell r="F175">
            <v>3.1276000000000002</v>
          </cell>
          <cell r="G175">
            <v>3.6271</v>
          </cell>
          <cell r="H175">
            <v>4.5430000000000001</v>
          </cell>
        </row>
        <row r="176">
          <cell r="E176">
            <v>2.1019199999999998</v>
          </cell>
          <cell r="F176">
            <v>3.1930900000000002</v>
          </cell>
          <cell r="G176">
            <v>3.6988599999999998</v>
          </cell>
          <cell r="H176">
            <v>4.6257200000000003</v>
          </cell>
        </row>
        <row r="177">
          <cell r="E177">
            <v>2.1525399999999997</v>
          </cell>
          <cell r="F177">
            <v>3.2585800000000003</v>
          </cell>
          <cell r="G177">
            <v>3.7706199999999996</v>
          </cell>
          <cell r="H177">
            <v>4.7084400000000004</v>
          </cell>
        </row>
        <row r="178">
          <cell r="E178">
            <v>2.2031599999999996</v>
          </cell>
          <cell r="F178">
            <v>3.3240700000000003</v>
          </cell>
          <cell r="G178">
            <v>3.8423799999999995</v>
          </cell>
          <cell r="H178">
            <v>4.7911600000000005</v>
          </cell>
        </row>
        <row r="179">
          <cell r="E179">
            <v>2.2537799999999995</v>
          </cell>
          <cell r="F179">
            <v>3.3895600000000004</v>
          </cell>
          <cell r="G179">
            <v>3.9141399999999993</v>
          </cell>
          <cell r="H179">
            <v>4.8738800000000007</v>
          </cell>
        </row>
        <row r="180">
          <cell r="E180">
            <v>2.3043999999999993</v>
          </cell>
          <cell r="F180">
            <v>3.4550500000000004</v>
          </cell>
          <cell r="G180">
            <v>3.9858999999999991</v>
          </cell>
          <cell r="H180">
            <v>4.9566000000000008</v>
          </cell>
        </row>
        <row r="181">
          <cell r="E181">
            <v>2.3550199999999992</v>
          </cell>
          <cell r="F181">
            <v>3.5205400000000004</v>
          </cell>
          <cell r="G181">
            <v>4.0576599999999994</v>
          </cell>
          <cell r="H181">
            <v>5.0393200000000009</v>
          </cell>
        </row>
        <row r="182">
          <cell r="E182">
            <v>2.4056399999999991</v>
          </cell>
          <cell r="F182">
            <v>3.5860300000000005</v>
          </cell>
          <cell r="G182">
            <v>4.1294199999999996</v>
          </cell>
          <cell r="H182">
            <v>5.122040000000001</v>
          </cell>
        </row>
        <row r="183">
          <cell r="E183">
            <v>2.456259999999999</v>
          </cell>
          <cell r="F183">
            <v>3.6515200000000005</v>
          </cell>
          <cell r="G183">
            <v>4.2011799999999999</v>
          </cell>
          <cell r="H183">
            <v>5.2047600000000012</v>
          </cell>
        </row>
        <row r="184">
          <cell r="E184">
            <v>2.5068799999999989</v>
          </cell>
          <cell r="F184">
            <v>3.7170100000000006</v>
          </cell>
          <cell r="G184">
            <v>4.2729400000000002</v>
          </cell>
          <cell r="H184">
            <v>5.2874800000000013</v>
          </cell>
        </row>
        <row r="185">
          <cell r="E185">
            <v>2.5575000000000001</v>
          </cell>
          <cell r="F185">
            <v>3.7825000000000002</v>
          </cell>
          <cell r="G185">
            <v>4.3446999999999996</v>
          </cell>
          <cell r="H185">
            <v>5.3701999999999996</v>
          </cell>
        </row>
        <row r="186">
          <cell r="E186">
            <v>2.6109499999999999</v>
          </cell>
          <cell r="F186">
            <v>3.8503700000000003</v>
          </cell>
          <cell r="G186">
            <v>4.4186299999999994</v>
          </cell>
          <cell r="H186">
            <v>5.4547499999999998</v>
          </cell>
        </row>
        <row r="187">
          <cell r="E187">
            <v>2.6643999999999997</v>
          </cell>
          <cell r="F187">
            <v>3.9182400000000004</v>
          </cell>
          <cell r="G187">
            <v>4.4925599999999992</v>
          </cell>
          <cell r="H187">
            <v>5.5392999999999999</v>
          </cell>
        </row>
        <row r="188">
          <cell r="E188">
            <v>2.7178499999999994</v>
          </cell>
          <cell r="F188">
            <v>3.9861100000000005</v>
          </cell>
          <cell r="G188">
            <v>4.566489999999999</v>
          </cell>
          <cell r="H188">
            <v>5.62385</v>
          </cell>
        </row>
        <row r="189">
          <cell r="E189">
            <v>2.7712999999999992</v>
          </cell>
          <cell r="F189">
            <v>4.0539800000000001</v>
          </cell>
          <cell r="G189">
            <v>4.6404199999999989</v>
          </cell>
          <cell r="H189">
            <v>5.7084000000000001</v>
          </cell>
        </row>
        <row r="190">
          <cell r="E190">
            <v>2.824749999999999</v>
          </cell>
          <cell r="F190">
            <v>4.1218500000000002</v>
          </cell>
          <cell r="G190">
            <v>4.7143499999999987</v>
          </cell>
          <cell r="H190">
            <v>5.7929500000000003</v>
          </cell>
        </row>
        <row r="191">
          <cell r="E191">
            <v>2.8781999999999988</v>
          </cell>
          <cell r="F191">
            <v>4.1897200000000003</v>
          </cell>
          <cell r="G191">
            <v>4.7882799999999985</v>
          </cell>
          <cell r="H191">
            <v>5.8775000000000004</v>
          </cell>
        </row>
        <row r="192">
          <cell r="E192">
            <v>2.9316499999999985</v>
          </cell>
          <cell r="F192">
            <v>4.2575900000000004</v>
          </cell>
          <cell r="G192">
            <v>4.8622099999999984</v>
          </cell>
          <cell r="H192">
            <v>5.9620500000000005</v>
          </cell>
        </row>
        <row r="193">
          <cell r="E193">
            <v>2.9850999999999983</v>
          </cell>
          <cell r="F193">
            <v>4.3254600000000005</v>
          </cell>
          <cell r="G193">
            <v>4.9361399999999982</v>
          </cell>
          <cell r="H193">
            <v>6.0466000000000006</v>
          </cell>
        </row>
        <row r="194">
          <cell r="E194">
            <v>3.0385499999999981</v>
          </cell>
          <cell r="F194">
            <v>4.3933300000000006</v>
          </cell>
          <cell r="G194">
            <v>5.010069999999998</v>
          </cell>
          <cell r="H194">
            <v>6.1311500000000008</v>
          </cell>
        </row>
        <row r="195">
          <cell r="E195">
            <v>3.0920000000000001</v>
          </cell>
          <cell r="F195">
            <v>4.4611999999999998</v>
          </cell>
          <cell r="G195">
            <v>5.0839999999999996</v>
          </cell>
          <cell r="H195">
            <v>6.2157</v>
          </cell>
        </row>
        <row r="196">
          <cell r="E196">
            <v>3.14791</v>
          </cell>
          <cell r="F196">
            <v>4.5310699999999997</v>
          </cell>
          <cell r="G196">
            <v>5.1597499999999998</v>
          </cell>
          <cell r="H196">
            <v>6.3017700000000003</v>
          </cell>
        </row>
        <row r="197">
          <cell r="E197">
            <v>3.2038199999999999</v>
          </cell>
          <cell r="F197">
            <v>4.6009399999999996</v>
          </cell>
          <cell r="G197">
            <v>5.2355</v>
          </cell>
          <cell r="H197">
            <v>6.3878400000000006</v>
          </cell>
        </row>
        <row r="198">
          <cell r="E198">
            <v>3.2597299999999998</v>
          </cell>
          <cell r="F198">
            <v>4.6708099999999995</v>
          </cell>
          <cell r="G198">
            <v>5.3112500000000002</v>
          </cell>
          <cell r="H198">
            <v>6.4739100000000009</v>
          </cell>
        </row>
        <row r="199">
          <cell r="E199">
            <v>3.3156399999999997</v>
          </cell>
          <cell r="F199">
            <v>4.7406799999999993</v>
          </cell>
          <cell r="G199">
            <v>5.3870000000000005</v>
          </cell>
          <cell r="H199">
            <v>6.5599800000000013</v>
          </cell>
        </row>
        <row r="200">
          <cell r="E200">
            <v>3.3715499999999996</v>
          </cell>
          <cell r="F200">
            <v>4.8105499999999992</v>
          </cell>
          <cell r="G200">
            <v>5.4627500000000007</v>
          </cell>
          <cell r="H200">
            <v>6.6460500000000016</v>
          </cell>
        </row>
        <row r="201">
          <cell r="E201">
            <v>3.4274599999999995</v>
          </cell>
          <cell r="F201">
            <v>4.8804199999999991</v>
          </cell>
          <cell r="G201">
            <v>5.5385000000000009</v>
          </cell>
          <cell r="H201">
            <v>6.7321200000000019</v>
          </cell>
        </row>
        <row r="202">
          <cell r="E202">
            <v>3.4833699999999994</v>
          </cell>
          <cell r="F202">
            <v>4.950289999999999</v>
          </cell>
          <cell r="G202">
            <v>5.6142500000000011</v>
          </cell>
          <cell r="H202">
            <v>6.8181900000000022</v>
          </cell>
        </row>
        <row r="203">
          <cell r="E203">
            <v>3.5392799999999993</v>
          </cell>
          <cell r="F203">
            <v>5.0201599999999988</v>
          </cell>
          <cell r="G203">
            <v>5.69</v>
          </cell>
          <cell r="H203">
            <v>6.9042600000000025</v>
          </cell>
        </row>
        <row r="204">
          <cell r="E204">
            <v>3.5951899999999992</v>
          </cell>
          <cell r="F204">
            <v>5.0900299999999987</v>
          </cell>
          <cell r="G204">
            <v>5.7657500000000015</v>
          </cell>
          <cell r="H204">
            <v>6.9903300000000028</v>
          </cell>
        </row>
        <row r="205">
          <cell r="E205">
            <v>3.6511</v>
          </cell>
          <cell r="F205">
            <v>5.1599000000000004</v>
          </cell>
          <cell r="G205">
            <v>5.8414999999999999</v>
          </cell>
          <cell r="H205">
            <v>7.0763999999999996</v>
          </cell>
        </row>
        <row r="206">
          <cell r="E206">
            <v>3.70913</v>
          </cell>
          <cell r="F206">
            <v>5.2315100000000001</v>
          </cell>
          <cell r="G206">
            <v>5.9188200000000002</v>
          </cell>
          <cell r="H206">
            <v>7.1638599999999997</v>
          </cell>
        </row>
        <row r="207">
          <cell r="E207">
            <v>3.7671600000000001</v>
          </cell>
          <cell r="F207">
            <v>5.3031199999999998</v>
          </cell>
          <cell r="G207">
            <v>5.9961400000000005</v>
          </cell>
          <cell r="H207">
            <v>7.2513199999999998</v>
          </cell>
        </row>
        <row r="208">
          <cell r="E208">
            <v>3.8251900000000001</v>
          </cell>
          <cell r="F208">
            <v>5.3747299999999996</v>
          </cell>
          <cell r="G208">
            <v>6.0734600000000007</v>
          </cell>
          <cell r="H208">
            <v>7.3387799999999999</v>
          </cell>
        </row>
        <row r="209">
          <cell r="E209">
            <v>3.8832200000000001</v>
          </cell>
          <cell r="F209">
            <v>5.4463399999999993</v>
          </cell>
          <cell r="G209">
            <v>6.150780000000001</v>
          </cell>
          <cell r="H209">
            <v>7.42624</v>
          </cell>
        </row>
        <row r="210">
          <cell r="E210">
            <v>3.9412500000000001</v>
          </cell>
          <cell r="F210">
            <v>5.517949999999999</v>
          </cell>
          <cell r="G210">
            <v>6.2281000000000013</v>
          </cell>
          <cell r="H210">
            <v>7.5137</v>
          </cell>
        </row>
        <row r="211">
          <cell r="E211">
            <v>3.9992800000000002</v>
          </cell>
          <cell r="F211">
            <v>5.5895599999999988</v>
          </cell>
          <cell r="G211">
            <v>6.3054200000000016</v>
          </cell>
          <cell r="H211">
            <v>7.6011600000000001</v>
          </cell>
        </row>
        <row r="212">
          <cell r="E212">
            <v>4.0573100000000002</v>
          </cell>
          <cell r="F212">
            <v>5.6611699999999985</v>
          </cell>
          <cell r="G212">
            <v>6.3827400000000019</v>
          </cell>
          <cell r="H212">
            <v>7.6886200000000002</v>
          </cell>
        </row>
        <row r="213">
          <cell r="E213">
            <v>4.1153399999999998</v>
          </cell>
          <cell r="F213">
            <v>5.7327799999999982</v>
          </cell>
          <cell r="G213">
            <v>6.4600600000000021</v>
          </cell>
          <cell r="H213">
            <v>7.7760800000000003</v>
          </cell>
        </row>
        <row r="214">
          <cell r="E214">
            <v>4.1733699999999994</v>
          </cell>
          <cell r="F214">
            <v>5.8043899999999979</v>
          </cell>
          <cell r="G214">
            <v>6.5373800000000024</v>
          </cell>
          <cell r="H214">
            <v>7.8635400000000004</v>
          </cell>
        </row>
        <row r="215">
          <cell r="E215">
            <v>4.2313999999999998</v>
          </cell>
          <cell r="F215">
            <v>5.8760000000000003</v>
          </cell>
          <cell r="G215">
            <v>6.6147</v>
          </cell>
          <cell r="H215">
            <v>7.9509999999999996</v>
          </cell>
        </row>
        <row r="216">
          <cell r="E216">
            <v>4.2913199999999998</v>
          </cell>
          <cell r="F216">
            <v>5.9491200000000006</v>
          </cell>
          <cell r="G216">
            <v>6.6933800000000003</v>
          </cell>
          <cell r="H216">
            <v>8.0393899999999991</v>
          </cell>
        </row>
        <row r="217">
          <cell r="E217">
            <v>4.3512399999999998</v>
          </cell>
          <cell r="F217">
            <v>6.0222400000000009</v>
          </cell>
          <cell r="G217">
            <v>6.7720600000000006</v>
          </cell>
          <cell r="H217">
            <v>8.1277799999999996</v>
          </cell>
        </row>
        <row r="218">
          <cell r="E218">
            <v>4.4111599999999997</v>
          </cell>
          <cell r="F218">
            <v>6.0953600000000012</v>
          </cell>
          <cell r="G218">
            <v>6.8507400000000009</v>
          </cell>
          <cell r="H218">
            <v>8.21617</v>
          </cell>
        </row>
        <row r="219">
          <cell r="E219">
            <v>4.4710799999999997</v>
          </cell>
          <cell r="F219">
            <v>6.1684800000000015</v>
          </cell>
          <cell r="G219">
            <v>6.9294200000000012</v>
          </cell>
          <cell r="H219">
            <v>8.3045600000000004</v>
          </cell>
        </row>
        <row r="220">
          <cell r="E220">
            <v>4.5309999999999997</v>
          </cell>
          <cell r="F220">
            <v>6.2416000000000018</v>
          </cell>
          <cell r="G220">
            <v>7.0081000000000016</v>
          </cell>
          <cell r="H220">
            <v>8.3929500000000008</v>
          </cell>
        </row>
        <row r="221">
          <cell r="E221">
            <v>4.5909199999999997</v>
          </cell>
          <cell r="F221">
            <v>6.3147200000000021</v>
          </cell>
          <cell r="G221">
            <v>7.0867800000000019</v>
          </cell>
          <cell r="H221">
            <v>8.4813400000000012</v>
          </cell>
        </row>
        <row r="222">
          <cell r="E222">
            <v>4.6508399999999996</v>
          </cell>
          <cell r="F222">
            <v>6.3878400000000024</v>
          </cell>
          <cell r="G222">
            <v>7.1654600000000022</v>
          </cell>
          <cell r="H222">
            <v>8.5697300000000016</v>
          </cell>
        </row>
        <row r="223">
          <cell r="E223">
            <v>4.7107599999999996</v>
          </cell>
          <cell r="F223">
            <v>6.4609600000000027</v>
          </cell>
          <cell r="G223">
            <v>7.2441400000000025</v>
          </cell>
          <cell r="H223">
            <v>8.658120000000002</v>
          </cell>
        </row>
        <row r="224">
          <cell r="E224">
            <v>4.7706799999999996</v>
          </cell>
          <cell r="F224">
            <v>6.534080000000003</v>
          </cell>
          <cell r="G224">
            <v>7.3228200000000028</v>
          </cell>
          <cell r="H224">
            <v>8.7465100000000024</v>
          </cell>
        </row>
        <row r="225">
          <cell r="E225">
            <v>4.8305999999999996</v>
          </cell>
          <cell r="F225">
            <v>6.6071999999999997</v>
          </cell>
          <cell r="G225">
            <v>7.4015000000000004</v>
          </cell>
          <cell r="H225">
            <v>8.8348999999999993</v>
          </cell>
        </row>
        <row r="226">
          <cell r="E226">
            <v>4.8921799999999998</v>
          </cell>
          <cell r="F226">
            <v>6.6816499999999994</v>
          </cell>
          <cell r="G226">
            <v>7.4813800000000006</v>
          </cell>
          <cell r="H226">
            <v>8.9243600000000001</v>
          </cell>
        </row>
        <row r="227">
          <cell r="E227">
            <v>4.9537599999999999</v>
          </cell>
          <cell r="F227">
            <v>6.7560999999999991</v>
          </cell>
          <cell r="G227">
            <v>7.5612600000000008</v>
          </cell>
          <cell r="H227">
            <v>9.0138200000000008</v>
          </cell>
        </row>
        <row r="228">
          <cell r="E228">
            <v>5.0153400000000001</v>
          </cell>
          <cell r="F228">
            <v>6.8305499999999988</v>
          </cell>
          <cell r="G228">
            <v>7.6411400000000009</v>
          </cell>
          <cell r="H228">
            <v>9.1032800000000016</v>
          </cell>
        </row>
        <row r="229">
          <cell r="E229">
            <v>5.0769200000000003</v>
          </cell>
          <cell r="F229">
            <v>6.9050000000000002</v>
          </cell>
          <cell r="G229">
            <v>7.7210200000000011</v>
          </cell>
          <cell r="H229">
            <v>9.1927400000000024</v>
          </cell>
        </row>
        <row r="230">
          <cell r="E230">
            <v>5.1385000000000005</v>
          </cell>
          <cell r="F230">
            <v>6.9794499999999982</v>
          </cell>
          <cell r="G230">
            <v>7.8009000000000013</v>
          </cell>
          <cell r="H230">
            <v>9.2822000000000031</v>
          </cell>
        </row>
        <row r="231">
          <cell r="E231">
            <v>5.2000800000000007</v>
          </cell>
          <cell r="F231">
            <v>7.0538999999999978</v>
          </cell>
          <cell r="G231">
            <v>7.8807800000000015</v>
          </cell>
          <cell r="H231">
            <v>9.3716600000000039</v>
          </cell>
        </row>
        <row r="232">
          <cell r="E232">
            <v>5.2616600000000009</v>
          </cell>
          <cell r="F232">
            <v>7.1283499999999975</v>
          </cell>
          <cell r="G232">
            <v>7.9606600000000016</v>
          </cell>
          <cell r="H232">
            <v>9.4611200000000046</v>
          </cell>
        </row>
        <row r="233">
          <cell r="E233">
            <v>5.3232400000000011</v>
          </cell>
          <cell r="F233">
            <v>7.2027999999999972</v>
          </cell>
          <cell r="G233">
            <v>8.0405400000000018</v>
          </cell>
          <cell r="H233">
            <v>9.5505800000000054</v>
          </cell>
        </row>
        <row r="234">
          <cell r="E234">
            <v>5.3848200000000013</v>
          </cell>
          <cell r="F234">
            <v>7.2772499999999969</v>
          </cell>
          <cell r="G234">
            <v>8.1204200000000011</v>
          </cell>
          <cell r="H234">
            <v>9.6400400000000062</v>
          </cell>
        </row>
        <row r="235">
          <cell r="E235">
            <v>5.4463999999999997</v>
          </cell>
          <cell r="F235">
            <v>7.3517000000000001</v>
          </cell>
          <cell r="G235">
            <v>8.2003000000000004</v>
          </cell>
          <cell r="H235">
            <v>9.7294999999999998</v>
          </cell>
        </row>
        <row r="236">
          <cell r="E236">
            <v>5.5094799999999999</v>
          </cell>
          <cell r="F236">
            <v>7.4273300000000004</v>
          </cell>
          <cell r="G236">
            <v>8.2812300000000008</v>
          </cell>
          <cell r="H236">
            <v>9.8198499999999989</v>
          </cell>
        </row>
        <row r="237">
          <cell r="E237">
            <v>5.5725600000000002</v>
          </cell>
          <cell r="F237">
            <v>7.5029600000000007</v>
          </cell>
          <cell r="G237">
            <v>8.3621600000000011</v>
          </cell>
          <cell r="H237">
            <v>9.9101999999999997</v>
          </cell>
        </row>
        <row r="238">
          <cell r="E238">
            <v>5.6356400000000004</v>
          </cell>
          <cell r="F238">
            <v>7.578590000000001</v>
          </cell>
          <cell r="G238">
            <v>8.4430900000000015</v>
          </cell>
          <cell r="H238">
            <v>10.00055</v>
          </cell>
        </row>
        <row r="239">
          <cell r="E239">
            <v>5.6987200000000007</v>
          </cell>
          <cell r="F239">
            <v>7.6542200000000014</v>
          </cell>
          <cell r="G239">
            <v>8.5240200000000019</v>
          </cell>
          <cell r="H239">
            <v>10.090900000000001</v>
          </cell>
        </row>
        <row r="240">
          <cell r="E240">
            <v>5.7618000000000009</v>
          </cell>
          <cell r="F240">
            <v>7.7298500000000017</v>
          </cell>
          <cell r="G240">
            <v>8.6049500000000023</v>
          </cell>
          <cell r="H240">
            <v>10.18125</v>
          </cell>
        </row>
        <row r="241">
          <cell r="E241">
            <v>5.8248800000000012</v>
          </cell>
          <cell r="F241">
            <v>7.805480000000002</v>
          </cell>
          <cell r="G241">
            <v>8.6858800000000027</v>
          </cell>
          <cell r="H241">
            <v>10.271600000000003</v>
          </cell>
        </row>
        <row r="242">
          <cell r="E242">
            <v>5.8879600000000014</v>
          </cell>
          <cell r="F242">
            <v>7.8811100000000023</v>
          </cell>
          <cell r="G242">
            <v>8.7668100000000031</v>
          </cell>
          <cell r="H242">
            <v>10.361950000000004</v>
          </cell>
        </row>
        <row r="243">
          <cell r="E243">
            <v>5.9510400000000017</v>
          </cell>
          <cell r="F243">
            <v>7.9567400000000026</v>
          </cell>
          <cell r="G243">
            <v>8.8477400000000035</v>
          </cell>
          <cell r="H243">
            <v>10.452300000000005</v>
          </cell>
        </row>
        <row r="244">
          <cell r="E244">
            <v>6.0141200000000019</v>
          </cell>
          <cell r="F244">
            <v>8.032370000000002</v>
          </cell>
          <cell r="G244">
            <v>8.9286700000000039</v>
          </cell>
          <cell r="H244">
            <v>10.542650000000005</v>
          </cell>
        </row>
        <row r="245">
          <cell r="E245">
            <v>6.0772000000000004</v>
          </cell>
          <cell r="F245">
            <v>8.1080000000000005</v>
          </cell>
          <cell r="G245">
            <v>9.0096000000000007</v>
          </cell>
          <cell r="H245">
            <v>10.632999999999999</v>
          </cell>
        </row>
        <row r="246">
          <cell r="E246">
            <v>6.1416300000000001</v>
          </cell>
          <cell r="F246">
            <v>8.1847000000000012</v>
          </cell>
          <cell r="G246">
            <v>9.0914800000000007</v>
          </cell>
          <cell r="H246">
            <v>10.7241</v>
          </cell>
        </row>
        <row r="247">
          <cell r="E247">
            <v>6.2060599999999999</v>
          </cell>
          <cell r="F247">
            <v>8.2614000000000019</v>
          </cell>
          <cell r="G247">
            <v>9.1733600000000006</v>
          </cell>
          <cell r="H247">
            <v>10.815200000000001</v>
          </cell>
        </row>
        <row r="248">
          <cell r="E248">
            <v>6.2704899999999997</v>
          </cell>
          <cell r="F248">
            <v>8.3381000000000025</v>
          </cell>
          <cell r="G248">
            <v>9.2552400000000006</v>
          </cell>
          <cell r="H248">
            <v>10.906300000000002</v>
          </cell>
        </row>
        <row r="249">
          <cell r="E249">
            <v>6.3349199999999994</v>
          </cell>
          <cell r="F249">
            <v>8.4148000000000032</v>
          </cell>
          <cell r="G249">
            <v>9.3371200000000005</v>
          </cell>
          <cell r="H249">
            <v>10.997400000000003</v>
          </cell>
        </row>
        <row r="250">
          <cell r="E250">
            <v>6.3993499999999992</v>
          </cell>
          <cell r="F250">
            <v>8.4915000000000038</v>
          </cell>
          <cell r="G250">
            <v>9.4190000000000005</v>
          </cell>
          <cell r="H250">
            <v>11.088500000000003</v>
          </cell>
        </row>
        <row r="251">
          <cell r="E251">
            <v>6.463779999999999</v>
          </cell>
          <cell r="F251">
            <v>8.5682000000000045</v>
          </cell>
          <cell r="G251">
            <v>9.5008800000000004</v>
          </cell>
          <cell r="H251">
            <v>11.179600000000004</v>
          </cell>
        </row>
        <row r="252">
          <cell r="E252">
            <v>6.5282099999999987</v>
          </cell>
          <cell r="F252">
            <v>8.6449000000000051</v>
          </cell>
          <cell r="G252">
            <v>9.5827600000000004</v>
          </cell>
          <cell r="H252">
            <v>11.270700000000005</v>
          </cell>
        </row>
        <row r="253">
          <cell r="E253">
            <v>6.5926399999999985</v>
          </cell>
          <cell r="F253">
            <v>8.7216000000000058</v>
          </cell>
          <cell r="G253">
            <v>9.6646400000000003</v>
          </cell>
          <cell r="H253">
            <v>11.361800000000006</v>
          </cell>
        </row>
        <row r="254">
          <cell r="E254">
            <v>6.6570699999999983</v>
          </cell>
          <cell r="F254">
            <v>8.7983000000000064</v>
          </cell>
          <cell r="G254">
            <v>9.7465200000000003</v>
          </cell>
          <cell r="H254">
            <v>11.452900000000007</v>
          </cell>
        </row>
        <row r="255">
          <cell r="E255">
            <v>6.7214999999999998</v>
          </cell>
          <cell r="F255">
            <v>8.875</v>
          </cell>
          <cell r="G255">
            <v>9.8284000000000002</v>
          </cell>
          <cell r="H255">
            <v>11.544</v>
          </cell>
        </row>
        <row r="256">
          <cell r="E256">
            <v>6.7871600000000001</v>
          </cell>
          <cell r="F256">
            <v>8.9526599999999998</v>
          </cell>
          <cell r="G256">
            <v>9.9111600000000006</v>
          </cell>
          <cell r="H256">
            <v>11.6357</v>
          </cell>
        </row>
        <row r="257">
          <cell r="E257">
            <v>6.8528200000000004</v>
          </cell>
          <cell r="F257">
            <v>9.0303199999999997</v>
          </cell>
          <cell r="G257">
            <v>9.993920000000001</v>
          </cell>
          <cell r="H257">
            <v>11.727399999999999</v>
          </cell>
        </row>
        <row r="258">
          <cell r="E258">
            <v>6.9184800000000006</v>
          </cell>
          <cell r="F258">
            <v>9.1079799999999995</v>
          </cell>
          <cell r="G258">
            <v>10.076680000000001</v>
          </cell>
          <cell r="H258">
            <v>11.819099999999999</v>
          </cell>
        </row>
        <row r="259">
          <cell r="E259">
            <v>6.9841400000000009</v>
          </cell>
          <cell r="F259">
            <v>9.1856399999999994</v>
          </cell>
          <cell r="G259">
            <v>10.159440000000002</v>
          </cell>
          <cell r="H259">
            <v>11.910799999999998</v>
          </cell>
        </row>
        <row r="260">
          <cell r="E260">
            <v>7.0498000000000012</v>
          </cell>
          <cell r="F260">
            <v>9.2632999999999992</v>
          </cell>
          <cell r="G260">
            <v>10.242200000000002</v>
          </cell>
          <cell r="H260">
            <v>12.0025</v>
          </cell>
        </row>
        <row r="261">
          <cell r="E261">
            <v>7.1154600000000015</v>
          </cell>
          <cell r="F261">
            <v>9.340959999999999</v>
          </cell>
          <cell r="G261">
            <v>10.324960000000003</v>
          </cell>
          <cell r="H261">
            <v>12.094199999999997</v>
          </cell>
        </row>
        <row r="262">
          <cell r="E262">
            <v>7.1811200000000017</v>
          </cell>
          <cell r="F262">
            <v>9.4186199999999989</v>
          </cell>
          <cell r="G262">
            <v>10.407720000000003</v>
          </cell>
          <cell r="H262">
            <v>12.185899999999997</v>
          </cell>
        </row>
        <row r="263">
          <cell r="E263">
            <v>7.246780000000002</v>
          </cell>
          <cell r="F263">
            <v>9.4962799999999987</v>
          </cell>
          <cell r="G263">
            <v>10.490480000000003</v>
          </cell>
          <cell r="H263">
            <v>12.277599999999996</v>
          </cell>
        </row>
        <row r="264">
          <cell r="E264">
            <v>7.3124400000000023</v>
          </cell>
          <cell r="F264">
            <v>9.5739399999999986</v>
          </cell>
          <cell r="G264">
            <v>10.573240000000004</v>
          </cell>
          <cell r="H264">
            <v>12.369299999999996</v>
          </cell>
        </row>
        <row r="265">
          <cell r="E265">
            <v>7.3780999999999999</v>
          </cell>
          <cell r="F265">
            <v>9.6516000000000002</v>
          </cell>
          <cell r="G265">
            <v>10.656000000000001</v>
          </cell>
          <cell r="H265">
            <v>12.461</v>
          </cell>
        </row>
        <row r="266">
          <cell r="E266">
            <v>7.4448799999999995</v>
          </cell>
          <cell r="F266">
            <v>9.7301400000000005</v>
          </cell>
          <cell r="G266">
            <v>10.7395</v>
          </cell>
          <cell r="H266">
            <v>12.5534</v>
          </cell>
        </row>
        <row r="267">
          <cell r="E267">
            <v>7.5116599999999991</v>
          </cell>
          <cell r="F267">
            <v>9.8086800000000007</v>
          </cell>
          <cell r="G267">
            <v>10.823</v>
          </cell>
          <cell r="H267">
            <v>12.645799999999999</v>
          </cell>
        </row>
        <row r="268">
          <cell r="E268">
            <v>7.5784399999999987</v>
          </cell>
          <cell r="F268">
            <v>9.887220000000001</v>
          </cell>
          <cell r="G268">
            <v>10.906500000000001</v>
          </cell>
          <cell r="H268">
            <v>12.738199999999999</v>
          </cell>
        </row>
        <row r="269">
          <cell r="E269">
            <v>7.6452199999999984</v>
          </cell>
          <cell r="F269">
            <v>9.9657600000000013</v>
          </cell>
          <cell r="G269">
            <v>10.99</v>
          </cell>
          <cell r="H269">
            <v>12.830599999999999</v>
          </cell>
        </row>
        <row r="270">
          <cell r="E270">
            <v>7.711999999999998</v>
          </cell>
          <cell r="F270">
            <v>10.044300000000002</v>
          </cell>
          <cell r="G270">
            <v>11.073500000000003</v>
          </cell>
          <cell r="H270">
            <v>12.922999999999998</v>
          </cell>
        </row>
        <row r="271">
          <cell r="E271">
            <v>7.7787799999999976</v>
          </cell>
          <cell r="F271">
            <v>10.122840000000002</v>
          </cell>
          <cell r="G271">
            <v>11.157000000000004</v>
          </cell>
          <cell r="H271">
            <v>13.015399999999998</v>
          </cell>
        </row>
        <row r="272">
          <cell r="E272">
            <v>7.8455599999999972</v>
          </cell>
          <cell r="F272">
            <v>10.201380000000002</v>
          </cell>
          <cell r="G272">
            <v>11.240500000000004</v>
          </cell>
          <cell r="H272">
            <v>13.107799999999997</v>
          </cell>
        </row>
        <row r="273">
          <cell r="E273">
            <v>7.9123399999999968</v>
          </cell>
          <cell r="F273">
            <v>10.279920000000002</v>
          </cell>
          <cell r="G273">
            <v>11.324000000000005</v>
          </cell>
          <cell r="H273">
            <v>13.200199999999997</v>
          </cell>
        </row>
        <row r="274">
          <cell r="E274">
            <v>7.9791199999999964</v>
          </cell>
          <cell r="F274">
            <v>10.358460000000003</v>
          </cell>
          <cell r="G274">
            <v>11.407500000000001</v>
          </cell>
          <cell r="H274">
            <v>13.292599999999997</v>
          </cell>
        </row>
        <row r="275">
          <cell r="E275">
            <v>8.0458999999999996</v>
          </cell>
          <cell r="F275">
            <v>10.436999999999999</v>
          </cell>
          <cell r="G275">
            <v>11.491</v>
          </cell>
          <cell r="H275">
            <v>13.385</v>
          </cell>
        </row>
        <row r="276">
          <cell r="E276">
            <v>8.1136999999999997</v>
          </cell>
          <cell r="F276">
            <v>10.516299999999999</v>
          </cell>
          <cell r="G276">
            <v>11.575199999999999</v>
          </cell>
          <cell r="H276">
            <v>13.478</v>
          </cell>
        </row>
        <row r="277">
          <cell r="E277">
            <v>8.1814999999999998</v>
          </cell>
          <cell r="F277">
            <v>10.595599999999999</v>
          </cell>
          <cell r="G277">
            <v>11.659399999999998</v>
          </cell>
          <cell r="H277">
            <v>13.571</v>
          </cell>
        </row>
        <row r="278">
          <cell r="E278">
            <v>8.2492999999999999</v>
          </cell>
          <cell r="F278">
            <v>10.674899999999999</v>
          </cell>
          <cell r="G278">
            <v>11.743599999999997</v>
          </cell>
          <cell r="H278">
            <v>13.664</v>
          </cell>
        </row>
        <row r="279">
          <cell r="E279">
            <v>8.3170999999999999</v>
          </cell>
          <cell r="F279">
            <v>10.754199999999999</v>
          </cell>
          <cell r="G279">
            <v>11.827799999999996</v>
          </cell>
          <cell r="H279">
            <v>13.757</v>
          </cell>
        </row>
        <row r="280">
          <cell r="E280">
            <v>8.3849</v>
          </cell>
          <cell r="F280">
            <v>10.833499999999999</v>
          </cell>
          <cell r="G280">
            <v>11.911999999999995</v>
          </cell>
          <cell r="H280">
            <v>13.85</v>
          </cell>
        </row>
        <row r="281">
          <cell r="E281">
            <v>8.4527000000000001</v>
          </cell>
          <cell r="F281">
            <v>10.912799999999999</v>
          </cell>
          <cell r="G281">
            <v>11.996199999999995</v>
          </cell>
          <cell r="H281">
            <v>13.943</v>
          </cell>
        </row>
        <row r="282">
          <cell r="E282">
            <v>8.5205000000000002</v>
          </cell>
          <cell r="F282">
            <v>10.992099999999999</v>
          </cell>
          <cell r="G282">
            <v>12.080399999999994</v>
          </cell>
          <cell r="H282">
            <v>14.036</v>
          </cell>
        </row>
        <row r="283">
          <cell r="E283">
            <v>8.5883000000000003</v>
          </cell>
          <cell r="F283">
            <v>11.071399999999999</v>
          </cell>
          <cell r="G283">
            <v>12.164599999999993</v>
          </cell>
          <cell r="H283">
            <v>14.129</v>
          </cell>
        </row>
        <row r="284">
          <cell r="E284">
            <v>8.6561000000000003</v>
          </cell>
          <cell r="F284">
            <v>11.150699999999999</v>
          </cell>
          <cell r="G284">
            <v>12.248799999999992</v>
          </cell>
          <cell r="H284">
            <v>14.222</v>
          </cell>
        </row>
        <row r="285">
          <cell r="E285">
            <v>8.7239000000000004</v>
          </cell>
          <cell r="F285">
            <v>11.23</v>
          </cell>
          <cell r="G285">
            <v>12.333</v>
          </cell>
          <cell r="H285">
            <v>14.315</v>
          </cell>
        </row>
        <row r="286">
          <cell r="E286">
            <v>8.7926599999999997</v>
          </cell>
          <cell r="F286">
            <v>11.3101</v>
          </cell>
          <cell r="G286">
            <v>12.417899999999999</v>
          </cell>
          <cell r="H286">
            <v>14.4084</v>
          </cell>
        </row>
        <row r="287">
          <cell r="E287">
            <v>8.861419999999999</v>
          </cell>
          <cell r="F287">
            <v>11.3902</v>
          </cell>
          <cell r="G287">
            <v>12.502799999999999</v>
          </cell>
          <cell r="H287">
            <v>14.501800000000001</v>
          </cell>
        </row>
        <row r="288">
          <cell r="E288">
            <v>8.9301799999999982</v>
          </cell>
          <cell r="F288">
            <v>11.4703</v>
          </cell>
          <cell r="G288">
            <v>12.587699999999998</v>
          </cell>
          <cell r="H288">
            <v>14.595200000000002</v>
          </cell>
        </row>
        <row r="289">
          <cell r="E289">
            <v>8.9989399999999975</v>
          </cell>
          <cell r="F289">
            <v>11.5504</v>
          </cell>
          <cell r="G289">
            <v>12.672599999999997</v>
          </cell>
          <cell r="H289">
            <v>14.688600000000003</v>
          </cell>
        </row>
        <row r="290">
          <cell r="E290">
            <v>9.0676999999999968</v>
          </cell>
          <cell r="F290">
            <v>11.6305</v>
          </cell>
          <cell r="G290">
            <v>12.7575</v>
          </cell>
          <cell r="H290">
            <v>14.782000000000004</v>
          </cell>
        </row>
        <row r="291">
          <cell r="E291">
            <v>9.136459999999996</v>
          </cell>
          <cell r="F291">
            <v>11.710599999999999</v>
          </cell>
          <cell r="G291">
            <v>12.842399999999996</v>
          </cell>
          <cell r="H291">
            <v>14.875400000000004</v>
          </cell>
        </row>
        <row r="292">
          <cell r="E292">
            <v>9.2052199999999953</v>
          </cell>
          <cell r="F292">
            <v>11.790699999999999</v>
          </cell>
          <cell r="G292">
            <v>12.927299999999995</v>
          </cell>
          <cell r="H292">
            <v>14.968800000000005</v>
          </cell>
        </row>
        <row r="293">
          <cell r="E293">
            <v>9.2739799999999946</v>
          </cell>
          <cell r="F293">
            <v>11.870799999999999</v>
          </cell>
          <cell r="G293">
            <v>13.012199999999995</v>
          </cell>
          <cell r="H293">
            <v>15.062200000000006</v>
          </cell>
        </row>
        <row r="294">
          <cell r="E294">
            <v>9.3427399999999938</v>
          </cell>
          <cell r="F294">
            <v>11.950899999999999</v>
          </cell>
          <cell r="G294">
            <v>13.097099999999994</v>
          </cell>
          <cell r="H294">
            <v>15.155600000000007</v>
          </cell>
        </row>
        <row r="295">
          <cell r="E295">
            <v>9.4115000000000002</v>
          </cell>
          <cell r="F295">
            <v>12.031000000000001</v>
          </cell>
          <cell r="G295">
            <v>13.182</v>
          </cell>
          <cell r="H295">
            <v>15.249000000000001</v>
          </cell>
        </row>
        <row r="296">
          <cell r="E296">
            <v>9.4811499999999995</v>
          </cell>
          <cell r="F296">
            <v>12.111700000000001</v>
          </cell>
          <cell r="G296">
            <v>13.2674</v>
          </cell>
          <cell r="H296">
            <v>15.343</v>
          </cell>
        </row>
        <row r="297">
          <cell r="E297">
            <v>9.5507999999999988</v>
          </cell>
          <cell r="F297">
            <v>12.192400000000001</v>
          </cell>
          <cell r="G297">
            <v>13.3528</v>
          </cell>
          <cell r="H297">
            <v>15.436999999999999</v>
          </cell>
        </row>
        <row r="298">
          <cell r="E298">
            <v>9.6204499999999982</v>
          </cell>
          <cell r="F298">
            <v>12.273100000000001</v>
          </cell>
          <cell r="G298">
            <v>13.4382</v>
          </cell>
          <cell r="H298">
            <v>15.530999999999999</v>
          </cell>
        </row>
        <row r="299">
          <cell r="E299">
            <v>9.6900999999999975</v>
          </cell>
          <cell r="F299">
            <v>12.353800000000001</v>
          </cell>
          <cell r="G299">
            <v>13.5236</v>
          </cell>
          <cell r="H299">
            <v>15.625</v>
          </cell>
        </row>
        <row r="300">
          <cell r="E300">
            <v>9.7597499999999968</v>
          </cell>
          <cell r="F300">
            <v>12.434500000000002</v>
          </cell>
          <cell r="G300">
            <v>13.609</v>
          </cell>
          <cell r="H300">
            <v>15.718999999999998</v>
          </cell>
        </row>
        <row r="301">
          <cell r="E301">
            <v>9.8293999999999961</v>
          </cell>
          <cell r="F301">
            <v>12.515200000000002</v>
          </cell>
          <cell r="G301">
            <v>13.6944</v>
          </cell>
          <cell r="H301">
            <v>15.812999999999997</v>
          </cell>
        </row>
        <row r="302">
          <cell r="E302">
            <v>9.8990499999999955</v>
          </cell>
          <cell r="F302">
            <v>12.595900000000002</v>
          </cell>
          <cell r="G302">
            <v>13.7798</v>
          </cell>
          <cell r="H302">
            <v>15.906999999999996</v>
          </cell>
        </row>
        <row r="303">
          <cell r="E303">
            <v>9.9686999999999948</v>
          </cell>
          <cell r="F303">
            <v>12.676600000000002</v>
          </cell>
          <cell r="G303">
            <v>13.8652</v>
          </cell>
          <cell r="H303">
            <v>16.000999999999998</v>
          </cell>
        </row>
        <row r="304">
          <cell r="E304">
            <v>10.038349999999994</v>
          </cell>
          <cell r="F304">
            <v>12.757300000000003</v>
          </cell>
          <cell r="G304">
            <v>13.9506</v>
          </cell>
          <cell r="H304">
            <v>16.094999999999999</v>
          </cell>
        </row>
        <row r="305">
          <cell r="E305">
            <v>10.108000000000001</v>
          </cell>
          <cell r="F305">
            <v>12.837999999999999</v>
          </cell>
          <cell r="G305">
            <v>14.036</v>
          </cell>
          <cell r="H305">
            <v>16.189</v>
          </cell>
        </row>
        <row r="306">
          <cell r="E306">
            <v>10.1784</v>
          </cell>
          <cell r="F306">
            <v>12.9193</v>
          </cell>
          <cell r="G306">
            <v>14.122</v>
          </cell>
          <cell r="H306">
            <v>16.283300000000001</v>
          </cell>
        </row>
        <row r="307">
          <cell r="E307">
            <v>10.248799999999999</v>
          </cell>
          <cell r="F307">
            <v>13.0006</v>
          </cell>
          <cell r="G307">
            <v>14.208</v>
          </cell>
          <cell r="H307">
            <v>16.377600000000001</v>
          </cell>
        </row>
        <row r="308">
          <cell r="E308">
            <v>10.319199999999999</v>
          </cell>
          <cell r="F308">
            <v>13.081900000000001</v>
          </cell>
          <cell r="G308">
            <v>14.294</v>
          </cell>
          <cell r="H308">
            <v>16.471900000000002</v>
          </cell>
        </row>
        <row r="309">
          <cell r="E309">
            <v>10.389599999999998</v>
          </cell>
          <cell r="F309">
            <v>13.163200000000002</v>
          </cell>
          <cell r="G309">
            <v>14.38</v>
          </cell>
          <cell r="H309">
            <v>16.566200000000002</v>
          </cell>
        </row>
        <row r="310">
          <cell r="E310">
            <v>10.46</v>
          </cell>
          <cell r="F310">
            <v>13.244500000000002</v>
          </cell>
          <cell r="G310">
            <v>14.466000000000001</v>
          </cell>
          <cell r="H310">
            <v>16.660500000000003</v>
          </cell>
        </row>
        <row r="311">
          <cell r="E311">
            <v>10.530399999999997</v>
          </cell>
          <cell r="F311">
            <v>13.325800000000003</v>
          </cell>
          <cell r="G311">
            <v>14.552000000000001</v>
          </cell>
          <cell r="H311">
            <v>16.754800000000003</v>
          </cell>
        </row>
        <row r="312">
          <cell r="E312">
            <v>10.600799999999996</v>
          </cell>
          <cell r="F312">
            <v>13.407100000000003</v>
          </cell>
          <cell r="G312">
            <v>14.638000000000002</v>
          </cell>
          <cell r="H312">
            <v>16.849100000000004</v>
          </cell>
        </row>
        <row r="313">
          <cell r="E313">
            <v>10.671199999999995</v>
          </cell>
          <cell r="F313">
            <v>13.488400000000004</v>
          </cell>
          <cell r="G313">
            <v>14.724000000000002</v>
          </cell>
          <cell r="H313">
            <v>16.943400000000004</v>
          </cell>
        </row>
        <row r="314">
          <cell r="E314">
            <v>10.741599999999995</v>
          </cell>
          <cell r="F314">
            <v>13.569700000000005</v>
          </cell>
          <cell r="G314">
            <v>14.81</v>
          </cell>
          <cell r="H314">
            <v>17.037700000000005</v>
          </cell>
        </row>
        <row r="315">
          <cell r="E315">
            <v>10.811999999999999</v>
          </cell>
          <cell r="F315">
            <v>13.651</v>
          </cell>
          <cell r="G315">
            <v>14.896000000000001</v>
          </cell>
          <cell r="H315">
            <v>17.132000000000001</v>
          </cell>
        </row>
        <row r="316">
          <cell r="E316">
            <v>10.883199999999999</v>
          </cell>
          <cell r="F316">
            <v>13.732900000000001</v>
          </cell>
          <cell r="G316">
            <v>14.9825</v>
          </cell>
          <cell r="H316">
            <v>17.226800000000001</v>
          </cell>
        </row>
        <row r="317">
          <cell r="E317">
            <v>10.954399999999998</v>
          </cell>
          <cell r="F317">
            <v>13.814800000000002</v>
          </cell>
          <cell r="G317">
            <v>15.068999999999999</v>
          </cell>
          <cell r="H317">
            <v>17.3216</v>
          </cell>
        </row>
        <row r="318">
          <cell r="E318">
            <v>11.025599999999997</v>
          </cell>
          <cell r="F318">
            <v>13.896700000000003</v>
          </cell>
          <cell r="G318">
            <v>15.155499999999998</v>
          </cell>
          <cell r="H318">
            <v>17.416399999999999</v>
          </cell>
        </row>
        <row r="319">
          <cell r="E319">
            <v>11.096799999999996</v>
          </cell>
          <cell r="F319">
            <v>13.978600000000004</v>
          </cell>
          <cell r="G319">
            <v>15.241999999999997</v>
          </cell>
          <cell r="H319">
            <v>17.511199999999999</v>
          </cell>
        </row>
        <row r="320">
          <cell r="E320">
            <v>11.167999999999996</v>
          </cell>
          <cell r="F320">
            <v>14.060500000000005</v>
          </cell>
          <cell r="G320">
            <v>15.328499999999996</v>
          </cell>
          <cell r="H320">
            <v>17.605999999999998</v>
          </cell>
        </row>
        <row r="321">
          <cell r="E321">
            <v>11.239199999999995</v>
          </cell>
          <cell r="F321">
            <v>14.142400000000006</v>
          </cell>
          <cell r="G321">
            <v>15.414999999999999</v>
          </cell>
          <cell r="H321">
            <v>17.700799999999997</v>
          </cell>
        </row>
        <row r="322">
          <cell r="E322">
            <v>11.310399999999994</v>
          </cell>
          <cell r="F322">
            <v>14.224300000000007</v>
          </cell>
          <cell r="G322">
            <v>15.501499999999995</v>
          </cell>
          <cell r="H322">
            <v>17.795599999999997</v>
          </cell>
        </row>
        <row r="323">
          <cell r="E323">
            <v>11.381599999999993</v>
          </cell>
          <cell r="F323">
            <v>14.306200000000008</v>
          </cell>
          <cell r="G323">
            <v>15.587999999999994</v>
          </cell>
          <cell r="H323">
            <v>17.890399999999996</v>
          </cell>
        </row>
        <row r="324">
          <cell r="E324">
            <v>11.452799999999993</v>
          </cell>
          <cell r="F324">
            <v>14.388100000000009</v>
          </cell>
          <cell r="G324">
            <v>15.674499999999993</v>
          </cell>
          <cell r="H324">
            <v>17.985199999999995</v>
          </cell>
        </row>
        <row r="325">
          <cell r="E325">
            <v>11.523999999999999</v>
          </cell>
          <cell r="F325">
            <v>14.47</v>
          </cell>
          <cell r="G325">
            <v>15.760999999999999</v>
          </cell>
          <cell r="H325">
            <v>18.079999999999998</v>
          </cell>
        </row>
        <row r="326">
          <cell r="E326">
            <v>11.595899999999999</v>
          </cell>
          <cell r="F326">
            <v>14.5525</v>
          </cell>
          <cell r="G326">
            <v>15.847999999999999</v>
          </cell>
          <cell r="H326">
            <v>18.175099999999997</v>
          </cell>
        </row>
        <row r="327">
          <cell r="E327">
            <v>11.667799999999998</v>
          </cell>
          <cell r="F327">
            <v>14.635</v>
          </cell>
          <cell r="G327">
            <v>15.935</v>
          </cell>
          <cell r="H327">
            <v>18.270199999999996</v>
          </cell>
        </row>
        <row r="328">
          <cell r="E328">
            <v>11.739699999999997</v>
          </cell>
          <cell r="F328">
            <v>14.717499999999999</v>
          </cell>
          <cell r="G328">
            <v>16.021999999999998</v>
          </cell>
          <cell r="H328">
            <v>18.365299999999994</v>
          </cell>
        </row>
        <row r="329">
          <cell r="E329">
            <v>11.811599999999997</v>
          </cell>
          <cell r="F329">
            <v>14.8</v>
          </cell>
          <cell r="G329">
            <v>16.108999999999998</v>
          </cell>
          <cell r="H329">
            <v>18.460399999999993</v>
          </cell>
        </row>
        <row r="330">
          <cell r="E330">
            <v>11.883499999999996</v>
          </cell>
          <cell r="F330">
            <v>14.8825</v>
          </cell>
          <cell r="G330">
            <v>16.195999999999998</v>
          </cell>
          <cell r="H330">
            <v>18.555499999999991</v>
          </cell>
        </row>
        <row r="331">
          <cell r="E331">
            <v>11.955399999999996</v>
          </cell>
          <cell r="F331">
            <v>14.965</v>
          </cell>
          <cell r="G331">
            <v>16.282999999999998</v>
          </cell>
          <cell r="H331">
            <v>18.65059999999999</v>
          </cell>
        </row>
        <row r="332">
          <cell r="E332">
            <v>12.027299999999995</v>
          </cell>
          <cell r="F332">
            <v>15.047499999999999</v>
          </cell>
          <cell r="G332">
            <v>16.37</v>
          </cell>
          <cell r="H332">
            <v>18.745699999999989</v>
          </cell>
        </row>
        <row r="333">
          <cell r="E333">
            <v>12.099199999999994</v>
          </cell>
          <cell r="F333">
            <v>15.13</v>
          </cell>
          <cell r="G333">
            <v>16.456999999999997</v>
          </cell>
          <cell r="H333">
            <v>18.840799999999987</v>
          </cell>
        </row>
        <row r="334">
          <cell r="E334">
            <v>12.171099999999994</v>
          </cell>
          <cell r="F334">
            <v>15.2125</v>
          </cell>
          <cell r="G334">
            <v>16.543999999999997</v>
          </cell>
          <cell r="H334">
            <v>18.935899999999986</v>
          </cell>
        </row>
        <row r="335">
          <cell r="E335">
            <v>12.243</v>
          </cell>
          <cell r="F335">
            <v>15.295</v>
          </cell>
          <cell r="G335">
            <v>16.631</v>
          </cell>
          <cell r="H335">
            <v>19.030999999999999</v>
          </cell>
        </row>
        <row r="336">
          <cell r="E336">
            <v>12.3156</v>
          </cell>
          <cell r="F336">
            <v>15.378</v>
          </cell>
          <cell r="G336">
            <v>16.718399999999999</v>
          </cell>
          <cell r="H336">
            <v>19.1264</v>
          </cell>
        </row>
        <row r="337">
          <cell r="E337">
            <v>12.388199999999999</v>
          </cell>
          <cell r="F337">
            <v>15.461</v>
          </cell>
          <cell r="G337">
            <v>16.805799999999998</v>
          </cell>
          <cell r="H337">
            <v>19.221800000000002</v>
          </cell>
        </row>
        <row r="338">
          <cell r="E338">
            <v>12.460799999999999</v>
          </cell>
          <cell r="F338">
            <v>15.544</v>
          </cell>
          <cell r="G338">
            <v>16.893199999999997</v>
          </cell>
          <cell r="H338">
            <v>19.317200000000003</v>
          </cell>
        </row>
        <row r="339">
          <cell r="E339">
            <v>12.533399999999999</v>
          </cell>
          <cell r="F339">
            <v>15.627000000000001</v>
          </cell>
          <cell r="G339">
            <v>16.980599999999995</v>
          </cell>
          <cell r="H339">
            <v>19.412600000000005</v>
          </cell>
        </row>
        <row r="340">
          <cell r="E340">
            <v>12.605999999999998</v>
          </cell>
          <cell r="F340">
            <v>15.71</v>
          </cell>
          <cell r="G340">
            <v>17.067999999999994</v>
          </cell>
          <cell r="H340">
            <v>19.508000000000006</v>
          </cell>
        </row>
        <row r="341">
          <cell r="E341">
            <v>12.678599999999998</v>
          </cell>
          <cell r="F341">
            <v>15.793000000000001</v>
          </cell>
          <cell r="G341">
            <v>17.155399999999993</v>
          </cell>
          <cell r="H341">
            <v>19.603400000000008</v>
          </cell>
        </row>
        <row r="342">
          <cell r="E342">
            <v>12.751199999999997</v>
          </cell>
          <cell r="F342">
            <v>15.876000000000001</v>
          </cell>
          <cell r="G342">
            <v>17.242799999999992</v>
          </cell>
          <cell r="H342">
            <v>19.698800000000009</v>
          </cell>
        </row>
        <row r="343">
          <cell r="E343">
            <v>12.823799999999997</v>
          </cell>
          <cell r="F343">
            <v>15.959000000000001</v>
          </cell>
          <cell r="G343">
            <v>17.330199999999991</v>
          </cell>
          <cell r="H343">
            <v>19.794200000000011</v>
          </cell>
        </row>
        <row r="344">
          <cell r="E344">
            <v>12.896399999999996</v>
          </cell>
          <cell r="F344">
            <v>16.042000000000002</v>
          </cell>
          <cell r="G344">
            <v>17.41759999999999</v>
          </cell>
          <cell r="H344">
            <v>19.889600000000012</v>
          </cell>
        </row>
        <row r="345">
          <cell r="E345">
            <v>12.968999999999999</v>
          </cell>
          <cell r="F345">
            <v>16.125</v>
          </cell>
          <cell r="G345">
            <v>17.504999999999999</v>
          </cell>
          <cell r="H345">
            <v>19.984999999999999</v>
          </cell>
        </row>
        <row r="346">
          <cell r="E346">
            <v>13.042199999999999</v>
          </cell>
          <cell r="F346">
            <v>16.208400000000001</v>
          </cell>
          <cell r="G346">
            <v>17.5928</v>
          </cell>
          <cell r="H346">
            <v>20.0808</v>
          </cell>
        </row>
        <row r="347">
          <cell r="E347">
            <v>13.115399999999999</v>
          </cell>
          <cell r="F347">
            <v>16.291800000000002</v>
          </cell>
          <cell r="G347">
            <v>17.680600000000002</v>
          </cell>
          <cell r="H347">
            <v>20.176600000000001</v>
          </cell>
        </row>
        <row r="348">
          <cell r="E348">
            <v>13.188599999999999</v>
          </cell>
          <cell r="F348">
            <v>16.375200000000003</v>
          </cell>
          <cell r="G348">
            <v>17.768400000000003</v>
          </cell>
          <cell r="H348">
            <v>20.272400000000001</v>
          </cell>
        </row>
        <row r="349">
          <cell r="E349">
            <v>13.261799999999999</v>
          </cell>
          <cell r="F349">
            <v>16.458600000000004</v>
          </cell>
          <cell r="G349">
            <v>17.856200000000005</v>
          </cell>
          <cell r="H349">
            <v>20.368200000000002</v>
          </cell>
        </row>
        <row r="350">
          <cell r="E350">
            <v>13.335000000000001</v>
          </cell>
          <cell r="F350">
            <v>16.542000000000005</v>
          </cell>
          <cell r="G350">
            <v>17.944000000000006</v>
          </cell>
          <cell r="H350">
            <v>20.464000000000002</v>
          </cell>
        </row>
        <row r="351">
          <cell r="E351">
            <v>13.408199999999999</v>
          </cell>
          <cell r="F351">
            <v>16.625400000000006</v>
          </cell>
          <cell r="G351">
            <v>18.031800000000008</v>
          </cell>
          <cell r="H351">
            <v>20.559800000000003</v>
          </cell>
        </row>
        <row r="352">
          <cell r="E352">
            <v>13.481399999999999</v>
          </cell>
          <cell r="F352">
            <v>16.708800000000007</v>
          </cell>
          <cell r="G352">
            <v>18.119600000000009</v>
          </cell>
          <cell r="H352">
            <v>20.655600000000003</v>
          </cell>
        </row>
        <row r="353">
          <cell r="E353">
            <v>13.554599999999999</v>
          </cell>
          <cell r="F353">
            <v>16.792200000000008</v>
          </cell>
          <cell r="G353">
            <v>18.20740000000001</v>
          </cell>
          <cell r="H353">
            <v>20.751400000000004</v>
          </cell>
        </row>
        <row r="354">
          <cell r="E354">
            <v>13.627799999999999</v>
          </cell>
          <cell r="F354">
            <v>16.875600000000009</v>
          </cell>
          <cell r="G354">
            <v>18.295200000000012</v>
          </cell>
          <cell r="H354">
            <v>20.847200000000004</v>
          </cell>
        </row>
        <row r="355">
          <cell r="E355">
            <v>13.701000000000001</v>
          </cell>
          <cell r="F355">
            <v>16.959</v>
          </cell>
          <cell r="G355">
            <v>18.382999999999999</v>
          </cell>
          <cell r="H355">
            <v>20.943000000000001</v>
          </cell>
        </row>
        <row r="356">
          <cell r="E356">
            <v>13.774800000000001</v>
          </cell>
          <cell r="F356">
            <v>17.0428</v>
          </cell>
          <cell r="G356">
            <v>18.4712</v>
          </cell>
          <cell r="H356">
            <v>21.039100000000001</v>
          </cell>
        </row>
        <row r="357">
          <cell r="E357">
            <v>13.848600000000001</v>
          </cell>
          <cell r="F357">
            <v>17.1266</v>
          </cell>
          <cell r="G357">
            <v>18.5594</v>
          </cell>
          <cell r="H357">
            <v>21.135200000000001</v>
          </cell>
        </row>
        <row r="358">
          <cell r="E358">
            <v>13.922400000000001</v>
          </cell>
          <cell r="F358">
            <v>17.2104</v>
          </cell>
          <cell r="G358">
            <v>18.647600000000001</v>
          </cell>
          <cell r="H358">
            <v>21.231300000000001</v>
          </cell>
        </row>
        <row r="359">
          <cell r="E359">
            <v>13.996200000000002</v>
          </cell>
          <cell r="F359">
            <v>17.2942</v>
          </cell>
          <cell r="G359">
            <v>18.735800000000001</v>
          </cell>
          <cell r="H359">
            <v>21.327400000000001</v>
          </cell>
        </row>
        <row r="360">
          <cell r="E360">
            <v>14.07</v>
          </cell>
          <cell r="F360">
            <v>17.378</v>
          </cell>
          <cell r="G360">
            <v>18.824000000000002</v>
          </cell>
          <cell r="H360">
            <v>21.423500000000001</v>
          </cell>
        </row>
        <row r="361">
          <cell r="E361">
            <v>14.143800000000002</v>
          </cell>
          <cell r="F361">
            <v>17.4618</v>
          </cell>
          <cell r="G361">
            <v>18.912200000000002</v>
          </cell>
          <cell r="H361">
            <v>21.519600000000001</v>
          </cell>
        </row>
        <row r="362">
          <cell r="E362">
            <v>14.217600000000003</v>
          </cell>
          <cell r="F362">
            <v>17.5456</v>
          </cell>
          <cell r="G362">
            <v>19.000400000000003</v>
          </cell>
          <cell r="H362">
            <v>21.6157</v>
          </cell>
        </row>
        <row r="363">
          <cell r="E363">
            <v>14.291400000000003</v>
          </cell>
          <cell r="F363">
            <v>17.6294</v>
          </cell>
          <cell r="G363">
            <v>19.088600000000003</v>
          </cell>
          <cell r="H363">
            <v>21.7118</v>
          </cell>
        </row>
        <row r="364">
          <cell r="E364">
            <v>14.365200000000003</v>
          </cell>
          <cell r="F364">
            <v>17.713200000000001</v>
          </cell>
          <cell r="G364">
            <v>19.176800000000004</v>
          </cell>
          <cell r="H364">
            <v>21.8079</v>
          </cell>
        </row>
        <row r="365">
          <cell r="E365">
            <v>14.439</v>
          </cell>
          <cell r="F365">
            <v>17.797000000000001</v>
          </cell>
          <cell r="G365">
            <v>19.265000000000001</v>
          </cell>
          <cell r="H365">
            <v>21.904</v>
          </cell>
        </row>
        <row r="366">
          <cell r="E366">
            <v>14.513300000000001</v>
          </cell>
          <cell r="F366">
            <v>17.8813</v>
          </cell>
          <cell r="G366">
            <v>19.3535</v>
          </cell>
          <cell r="H366">
            <v>22.000299999999999</v>
          </cell>
        </row>
        <row r="367">
          <cell r="E367">
            <v>14.587600000000002</v>
          </cell>
          <cell r="F367">
            <v>17.965599999999998</v>
          </cell>
          <cell r="G367">
            <v>19.442</v>
          </cell>
          <cell r="H367">
            <v>22.096599999999999</v>
          </cell>
        </row>
        <row r="368">
          <cell r="E368">
            <v>14.661900000000003</v>
          </cell>
          <cell r="F368">
            <v>18.049899999999997</v>
          </cell>
          <cell r="G368">
            <v>19.5305</v>
          </cell>
          <cell r="H368">
            <v>22.192899999999998</v>
          </cell>
        </row>
        <row r="369">
          <cell r="E369">
            <v>14.736200000000004</v>
          </cell>
          <cell r="F369">
            <v>18.134199999999996</v>
          </cell>
          <cell r="G369">
            <v>19.619</v>
          </cell>
          <cell r="H369">
            <v>22.289199999999997</v>
          </cell>
        </row>
        <row r="370">
          <cell r="E370">
            <v>14.810500000000005</v>
          </cell>
          <cell r="F370">
            <v>18.218499999999995</v>
          </cell>
          <cell r="G370">
            <v>19.7075</v>
          </cell>
          <cell r="H370">
            <v>22.385499999999997</v>
          </cell>
        </row>
        <row r="371">
          <cell r="E371">
            <v>14.884800000000006</v>
          </cell>
          <cell r="F371">
            <v>18.302799999999994</v>
          </cell>
          <cell r="G371">
            <v>19.795999999999999</v>
          </cell>
          <cell r="H371">
            <v>22.481799999999996</v>
          </cell>
        </row>
        <row r="372">
          <cell r="E372">
            <v>14.959100000000007</v>
          </cell>
          <cell r="F372">
            <v>18.387099999999993</v>
          </cell>
          <cell r="G372">
            <v>19.884499999999999</v>
          </cell>
          <cell r="H372">
            <v>22.578099999999996</v>
          </cell>
        </row>
        <row r="373">
          <cell r="E373">
            <v>15.033400000000007</v>
          </cell>
          <cell r="F373">
            <v>18.471399999999992</v>
          </cell>
          <cell r="G373">
            <v>19.972999999999999</v>
          </cell>
          <cell r="H373">
            <v>22.674399999999995</v>
          </cell>
        </row>
        <row r="374">
          <cell r="E374">
            <v>15.107700000000008</v>
          </cell>
          <cell r="F374">
            <v>18.555699999999991</v>
          </cell>
          <cell r="G374">
            <v>20.061499999999999</v>
          </cell>
          <cell r="H374">
            <v>22.770699999999994</v>
          </cell>
        </row>
        <row r="375">
          <cell r="E375">
            <v>15.182</v>
          </cell>
          <cell r="F375">
            <v>18.64</v>
          </cell>
          <cell r="G375">
            <v>20.149999999999999</v>
          </cell>
          <cell r="H375">
            <v>22.867000000000001</v>
          </cell>
        </row>
        <row r="376">
          <cell r="E376">
            <v>15.2568</v>
          </cell>
          <cell r="F376">
            <v>18.724699999999999</v>
          </cell>
          <cell r="G376">
            <v>20.238899999999997</v>
          </cell>
          <cell r="H376">
            <v>22.9636</v>
          </cell>
        </row>
        <row r="377">
          <cell r="E377">
            <v>15.3316</v>
          </cell>
          <cell r="F377">
            <v>18.809399999999997</v>
          </cell>
          <cell r="G377">
            <v>20.327799999999996</v>
          </cell>
          <cell r="H377">
            <v>23.060199999999998</v>
          </cell>
        </row>
        <row r="378">
          <cell r="E378">
            <v>15.4064</v>
          </cell>
          <cell r="F378">
            <v>18.894099999999995</v>
          </cell>
          <cell r="G378">
            <v>20.416699999999995</v>
          </cell>
          <cell r="H378">
            <v>23.156799999999997</v>
          </cell>
        </row>
        <row r="379">
          <cell r="E379">
            <v>15.481199999999999</v>
          </cell>
          <cell r="F379">
            <v>18.978799999999993</v>
          </cell>
          <cell r="G379">
            <v>20.505599999999994</v>
          </cell>
          <cell r="H379">
            <v>23.253399999999996</v>
          </cell>
        </row>
        <row r="380">
          <cell r="E380">
            <v>15.555999999999999</v>
          </cell>
          <cell r="F380">
            <v>19.063499999999991</v>
          </cell>
          <cell r="G380">
            <v>20.594499999999993</v>
          </cell>
          <cell r="H380">
            <v>23.35</v>
          </cell>
        </row>
        <row r="381">
          <cell r="E381">
            <v>15.630799999999999</v>
          </cell>
          <cell r="F381">
            <v>19.148199999999989</v>
          </cell>
          <cell r="G381">
            <v>20.683399999999992</v>
          </cell>
          <cell r="H381">
            <v>23.446599999999993</v>
          </cell>
        </row>
        <row r="382">
          <cell r="E382">
            <v>15.705599999999999</v>
          </cell>
          <cell r="F382">
            <v>19.232899999999987</v>
          </cell>
          <cell r="G382">
            <v>20.772299999999991</v>
          </cell>
          <cell r="H382">
            <v>23.543199999999992</v>
          </cell>
        </row>
        <row r="383">
          <cell r="E383">
            <v>15.780399999999998</v>
          </cell>
          <cell r="F383">
            <v>19.317599999999985</v>
          </cell>
          <cell r="G383">
            <v>20.86119999999999</v>
          </cell>
          <cell r="H383">
            <v>23.63979999999999</v>
          </cell>
        </row>
        <row r="384">
          <cell r="E384">
            <v>15.855199999999998</v>
          </cell>
          <cell r="F384">
            <v>19.402299999999983</v>
          </cell>
          <cell r="G384">
            <v>20.950099999999988</v>
          </cell>
          <cell r="H384">
            <v>23.736399999999989</v>
          </cell>
        </row>
        <row r="385">
          <cell r="E385">
            <v>15.93</v>
          </cell>
          <cell r="F385">
            <v>19.486999999999998</v>
          </cell>
          <cell r="G385">
            <v>21.039000000000001</v>
          </cell>
          <cell r="H385">
            <v>23.832999999999998</v>
          </cell>
        </row>
        <row r="386">
          <cell r="E386">
            <v>16.005400000000002</v>
          </cell>
          <cell r="F386">
            <v>19.571999999999999</v>
          </cell>
          <cell r="G386">
            <v>21.128300000000003</v>
          </cell>
          <cell r="H386">
            <v>23.9299</v>
          </cell>
        </row>
        <row r="387">
          <cell r="E387">
            <v>16.080800000000004</v>
          </cell>
          <cell r="F387">
            <v>19.657</v>
          </cell>
          <cell r="G387">
            <v>21.217600000000004</v>
          </cell>
          <cell r="H387">
            <v>24.026800000000001</v>
          </cell>
        </row>
        <row r="388">
          <cell r="E388">
            <v>16.156200000000005</v>
          </cell>
          <cell r="F388">
            <v>19.742000000000001</v>
          </cell>
          <cell r="G388">
            <v>21.306900000000006</v>
          </cell>
          <cell r="H388">
            <v>24.123700000000003</v>
          </cell>
        </row>
        <row r="389">
          <cell r="E389">
            <v>16.231600000000007</v>
          </cell>
          <cell r="F389">
            <v>19.827000000000002</v>
          </cell>
          <cell r="G389">
            <v>21.396200000000007</v>
          </cell>
          <cell r="H389">
            <v>24.220600000000005</v>
          </cell>
        </row>
        <row r="390">
          <cell r="E390">
            <v>16.307000000000009</v>
          </cell>
          <cell r="F390">
            <v>19.912000000000003</v>
          </cell>
          <cell r="G390">
            <v>21.485500000000009</v>
          </cell>
          <cell r="H390">
            <v>24.317499999999999</v>
          </cell>
        </row>
        <row r="391">
          <cell r="E391">
            <v>16.382400000000011</v>
          </cell>
          <cell r="F391">
            <v>19.997000000000003</v>
          </cell>
          <cell r="G391">
            <v>21.57480000000001</v>
          </cell>
          <cell r="H391">
            <v>24.414400000000008</v>
          </cell>
        </row>
        <row r="392">
          <cell r="E392">
            <v>16.457800000000013</v>
          </cell>
          <cell r="F392">
            <v>20.082000000000004</v>
          </cell>
          <cell r="G392">
            <v>21.664100000000012</v>
          </cell>
          <cell r="H392">
            <v>24.511300000000009</v>
          </cell>
        </row>
        <row r="393">
          <cell r="E393">
            <v>16.533200000000015</v>
          </cell>
          <cell r="F393">
            <v>20.167000000000005</v>
          </cell>
          <cell r="G393">
            <v>21.753400000000013</v>
          </cell>
          <cell r="H393">
            <v>24.608200000000011</v>
          </cell>
        </row>
        <row r="394">
          <cell r="E394">
            <v>16.608600000000017</v>
          </cell>
          <cell r="F394">
            <v>20.252000000000006</v>
          </cell>
          <cell r="G394">
            <v>21.842700000000015</v>
          </cell>
          <cell r="H394">
            <v>24.705100000000012</v>
          </cell>
        </row>
        <row r="395">
          <cell r="E395">
            <v>16.684000000000001</v>
          </cell>
          <cell r="F395">
            <v>20.337</v>
          </cell>
          <cell r="G395">
            <v>21.931999999999999</v>
          </cell>
          <cell r="H395">
            <v>24.802</v>
          </cell>
        </row>
        <row r="396">
          <cell r="E396">
            <v>16.759800000000002</v>
          </cell>
          <cell r="F396">
            <v>20.4224</v>
          </cell>
          <cell r="G396">
            <v>22.0215</v>
          </cell>
          <cell r="H396">
            <v>24.899100000000001</v>
          </cell>
        </row>
        <row r="397">
          <cell r="E397">
            <v>16.835600000000003</v>
          </cell>
          <cell r="F397">
            <v>20.5078</v>
          </cell>
          <cell r="G397">
            <v>22.111000000000001</v>
          </cell>
          <cell r="H397">
            <v>24.996200000000002</v>
          </cell>
        </row>
        <row r="398">
          <cell r="E398">
            <v>16.911400000000004</v>
          </cell>
          <cell r="F398">
            <v>20.5932</v>
          </cell>
          <cell r="G398">
            <v>22.200500000000002</v>
          </cell>
          <cell r="H398">
            <v>25.093300000000003</v>
          </cell>
        </row>
        <row r="399">
          <cell r="E399">
            <v>16.987200000000005</v>
          </cell>
          <cell r="F399">
            <v>20.678599999999999</v>
          </cell>
          <cell r="G399">
            <v>22.29</v>
          </cell>
          <cell r="H399">
            <v>25.190400000000004</v>
          </cell>
        </row>
        <row r="400">
          <cell r="E400">
            <v>17.063000000000006</v>
          </cell>
          <cell r="F400">
            <v>20.763999999999999</v>
          </cell>
          <cell r="G400">
            <v>22.379500000000004</v>
          </cell>
          <cell r="H400">
            <v>25.287500000000001</v>
          </cell>
        </row>
        <row r="401">
          <cell r="E401">
            <v>17.138800000000007</v>
          </cell>
          <cell r="F401">
            <v>20.849399999999999</v>
          </cell>
          <cell r="G401">
            <v>22.469000000000005</v>
          </cell>
          <cell r="H401">
            <v>25.384600000000006</v>
          </cell>
        </row>
        <row r="402">
          <cell r="E402">
            <v>17.214600000000008</v>
          </cell>
          <cell r="F402">
            <v>20.934799999999999</v>
          </cell>
          <cell r="G402">
            <v>22.558500000000006</v>
          </cell>
          <cell r="H402">
            <v>25.481700000000007</v>
          </cell>
        </row>
        <row r="403">
          <cell r="E403">
            <v>17.290400000000009</v>
          </cell>
          <cell r="F403">
            <v>21.020199999999999</v>
          </cell>
          <cell r="G403">
            <v>22.648000000000007</v>
          </cell>
          <cell r="H403">
            <v>25.578800000000008</v>
          </cell>
        </row>
        <row r="404">
          <cell r="E404">
            <v>17.36620000000001</v>
          </cell>
          <cell r="F404">
            <v>21.105599999999999</v>
          </cell>
          <cell r="G404">
            <v>22.737500000000001</v>
          </cell>
          <cell r="H404">
            <v>25.675900000000009</v>
          </cell>
        </row>
        <row r="405">
          <cell r="E405">
            <v>17.442</v>
          </cell>
          <cell r="F405">
            <v>21.190999999999999</v>
          </cell>
          <cell r="G405">
            <v>22.827000000000002</v>
          </cell>
          <cell r="H405">
            <v>25.773</v>
          </cell>
        </row>
        <row r="406">
          <cell r="E406">
            <v>17.5183</v>
          </cell>
          <cell r="F406">
            <v>21.276699999999998</v>
          </cell>
          <cell r="G406">
            <v>22.916800000000002</v>
          </cell>
          <cell r="H406">
            <v>25.8703</v>
          </cell>
        </row>
        <row r="407">
          <cell r="E407">
            <v>17.5946</v>
          </cell>
          <cell r="F407">
            <v>21.362399999999997</v>
          </cell>
          <cell r="G407">
            <v>23.006600000000002</v>
          </cell>
          <cell r="H407">
            <v>25.967600000000001</v>
          </cell>
        </row>
        <row r="408">
          <cell r="E408">
            <v>17.6709</v>
          </cell>
          <cell r="F408">
            <v>21.448099999999997</v>
          </cell>
          <cell r="G408">
            <v>23.096400000000003</v>
          </cell>
          <cell r="H408">
            <v>26.064900000000002</v>
          </cell>
        </row>
        <row r="409">
          <cell r="E409">
            <v>17.747199999999999</v>
          </cell>
          <cell r="F409">
            <v>21.533799999999996</v>
          </cell>
          <cell r="G409">
            <v>23.186200000000003</v>
          </cell>
          <cell r="H409">
            <v>26.162200000000002</v>
          </cell>
        </row>
        <row r="410">
          <cell r="E410">
            <v>17.823499999999999</v>
          </cell>
          <cell r="F410">
            <v>21.619499999999995</v>
          </cell>
          <cell r="G410">
            <v>23.276000000000003</v>
          </cell>
          <cell r="H410">
            <v>26.259500000000003</v>
          </cell>
        </row>
        <row r="411">
          <cell r="E411">
            <v>17.899799999999999</v>
          </cell>
          <cell r="F411">
            <v>21.705199999999994</v>
          </cell>
          <cell r="G411">
            <v>23.365800000000004</v>
          </cell>
          <cell r="H411">
            <v>26.356800000000003</v>
          </cell>
        </row>
        <row r="412">
          <cell r="E412">
            <v>17.976099999999999</v>
          </cell>
          <cell r="F412">
            <v>21.790899999999993</v>
          </cell>
          <cell r="G412">
            <v>23.455600000000004</v>
          </cell>
          <cell r="H412">
            <v>26.454100000000004</v>
          </cell>
        </row>
        <row r="413">
          <cell r="E413">
            <v>18.052399999999999</v>
          </cell>
          <cell r="F413">
            <v>21.876599999999993</v>
          </cell>
          <cell r="G413">
            <v>23.545400000000004</v>
          </cell>
          <cell r="H413">
            <v>26.551400000000005</v>
          </cell>
        </row>
        <row r="414">
          <cell r="E414">
            <v>18.128699999999998</v>
          </cell>
          <cell r="F414">
            <v>21.962299999999992</v>
          </cell>
          <cell r="G414">
            <v>23.635200000000005</v>
          </cell>
          <cell r="H414">
            <v>26.648700000000005</v>
          </cell>
        </row>
        <row r="415">
          <cell r="E415">
            <v>18.204999999999998</v>
          </cell>
          <cell r="F415">
            <v>22.047999999999998</v>
          </cell>
          <cell r="G415">
            <v>23.725000000000001</v>
          </cell>
          <cell r="H415">
            <v>26.745999999999999</v>
          </cell>
        </row>
        <row r="416">
          <cell r="E416">
            <v>18.281699999999997</v>
          </cell>
          <cell r="F416">
            <v>22.134099999999997</v>
          </cell>
          <cell r="G416">
            <v>23.815100000000001</v>
          </cell>
          <cell r="H416">
            <v>26.843499999999999</v>
          </cell>
        </row>
        <row r="417">
          <cell r="E417">
            <v>18.358399999999996</v>
          </cell>
          <cell r="F417">
            <v>22.220199999999998</v>
          </cell>
          <cell r="G417">
            <v>23.905200000000001</v>
          </cell>
          <cell r="H417">
            <v>26.940999999999999</v>
          </cell>
        </row>
        <row r="418">
          <cell r="E418">
            <v>18.435099999999995</v>
          </cell>
          <cell r="F418">
            <v>22.3063</v>
          </cell>
          <cell r="G418">
            <v>23.9953</v>
          </cell>
          <cell r="H418">
            <v>27.038499999999999</v>
          </cell>
        </row>
        <row r="419">
          <cell r="E419">
            <v>18.511799999999994</v>
          </cell>
          <cell r="F419">
            <v>22.392400000000002</v>
          </cell>
          <cell r="G419">
            <v>24.0854</v>
          </cell>
          <cell r="H419">
            <v>27.135999999999999</v>
          </cell>
        </row>
        <row r="420">
          <cell r="E420">
            <v>18.588499999999993</v>
          </cell>
          <cell r="F420">
            <v>22.478500000000004</v>
          </cell>
          <cell r="G420">
            <v>24.1755</v>
          </cell>
          <cell r="H420">
            <v>27.233499999999999</v>
          </cell>
        </row>
        <row r="421">
          <cell r="E421">
            <v>18.665199999999992</v>
          </cell>
          <cell r="F421">
            <v>22.564600000000006</v>
          </cell>
          <cell r="G421">
            <v>24.265599999999999</v>
          </cell>
          <cell r="H421">
            <v>27.331</v>
          </cell>
        </row>
        <row r="422">
          <cell r="E422">
            <v>18.74189999999999</v>
          </cell>
          <cell r="F422">
            <v>22.650700000000008</v>
          </cell>
          <cell r="G422">
            <v>24.355699999999999</v>
          </cell>
          <cell r="H422">
            <v>27.4285</v>
          </cell>
        </row>
        <row r="423">
          <cell r="E423">
            <v>18.818599999999989</v>
          </cell>
          <cell r="F423">
            <v>22.736800000000009</v>
          </cell>
          <cell r="G423">
            <v>24.445799999999998</v>
          </cell>
          <cell r="H423">
            <v>27.526</v>
          </cell>
        </row>
        <row r="424">
          <cell r="E424">
            <v>18.895299999999988</v>
          </cell>
          <cell r="F424">
            <v>22.822900000000011</v>
          </cell>
          <cell r="G424">
            <v>24.535899999999998</v>
          </cell>
          <cell r="H424">
            <v>27.6235</v>
          </cell>
        </row>
        <row r="425">
          <cell r="E425">
            <v>18.972000000000001</v>
          </cell>
          <cell r="F425">
            <v>22.908999999999999</v>
          </cell>
          <cell r="G425">
            <v>24.626000000000001</v>
          </cell>
          <cell r="H425">
            <v>27.721</v>
          </cell>
        </row>
        <row r="426">
          <cell r="E426">
            <v>19.049100000000003</v>
          </cell>
          <cell r="F426">
            <v>22.9953</v>
          </cell>
          <cell r="G426">
            <v>24.7163</v>
          </cell>
          <cell r="H426">
            <v>27.8187</v>
          </cell>
        </row>
        <row r="427">
          <cell r="E427">
            <v>19.126200000000004</v>
          </cell>
          <cell r="F427">
            <v>23.081600000000002</v>
          </cell>
          <cell r="G427">
            <v>24.8066</v>
          </cell>
          <cell r="H427">
            <v>27.916399999999999</v>
          </cell>
        </row>
        <row r="428">
          <cell r="E428">
            <v>19.203300000000006</v>
          </cell>
          <cell r="F428">
            <v>23.167900000000003</v>
          </cell>
          <cell r="G428">
            <v>24.896899999999999</v>
          </cell>
          <cell r="H428">
            <v>28.014099999999999</v>
          </cell>
        </row>
        <row r="429">
          <cell r="E429">
            <v>19.280400000000007</v>
          </cell>
          <cell r="F429">
            <v>23.254200000000004</v>
          </cell>
          <cell r="G429">
            <v>24.987199999999998</v>
          </cell>
          <cell r="H429">
            <v>28.111799999999999</v>
          </cell>
        </row>
        <row r="430">
          <cell r="E430">
            <v>19.357500000000002</v>
          </cell>
          <cell r="F430">
            <v>23.340500000000006</v>
          </cell>
          <cell r="G430">
            <v>25.077500000000001</v>
          </cell>
          <cell r="H430">
            <v>28.209499999999998</v>
          </cell>
        </row>
        <row r="431">
          <cell r="E431">
            <v>19.43460000000001</v>
          </cell>
          <cell r="F431">
            <v>23.426800000000007</v>
          </cell>
          <cell r="G431">
            <v>25.167799999999996</v>
          </cell>
          <cell r="H431">
            <v>28.307199999999998</v>
          </cell>
        </row>
        <row r="432">
          <cell r="E432">
            <v>19.511700000000012</v>
          </cell>
          <cell r="F432">
            <v>23.513100000000009</v>
          </cell>
          <cell r="G432">
            <v>25.258099999999995</v>
          </cell>
          <cell r="H432">
            <v>28.404899999999998</v>
          </cell>
        </row>
        <row r="433">
          <cell r="E433">
            <v>19.588800000000013</v>
          </cell>
          <cell r="F433">
            <v>23.59940000000001</v>
          </cell>
          <cell r="G433">
            <v>25.348399999999994</v>
          </cell>
          <cell r="H433">
            <v>28.502599999999997</v>
          </cell>
        </row>
        <row r="434">
          <cell r="E434">
            <v>19.665900000000015</v>
          </cell>
          <cell r="F434">
            <v>23.685700000000011</v>
          </cell>
          <cell r="G434">
            <v>25.438699999999994</v>
          </cell>
          <cell r="H434">
            <v>28.600299999999997</v>
          </cell>
        </row>
        <row r="435">
          <cell r="E435">
            <v>19.742999999999999</v>
          </cell>
          <cell r="F435">
            <v>23.771999999999998</v>
          </cell>
          <cell r="G435">
            <v>25.529</v>
          </cell>
          <cell r="H435">
            <v>28.698</v>
          </cell>
        </row>
        <row r="436">
          <cell r="E436">
            <v>19.820399999999999</v>
          </cell>
          <cell r="F436">
            <v>23.858599999999999</v>
          </cell>
          <cell r="G436">
            <v>25.619599999999998</v>
          </cell>
          <cell r="H436">
            <v>28.7959</v>
          </cell>
        </row>
        <row r="437">
          <cell r="E437">
            <v>19.8978</v>
          </cell>
          <cell r="F437">
            <v>23.9452</v>
          </cell>
          <cell r="G437">
            <v>25.710199999999997</v>
          </cell>
          <cell r="H437">
            <v>28.893799999999999</v>
          </cell>
        </row>
        <row r="438">
          <cell r="E438">
            <v>19.975200000000001</v>
          </cell>
          <cell r="F438">
            <v>24.0318</v>
          </cell>
          <cell r="G438">
            <v>25.800799999999995</v>
          </cell>
          <cell r="H438">
            <v>28.991699999999998</v>
          </cell>
        </row>
        <row r="439">
          <cell r="E439">
            <v>20.052600000000002</v>
          </cell>
          <cell r="F439">
            <v>24.118400000000001</v>
          </cell>
          <cell r="G439">
            <v>25.891399999999994</v>
          </cell>
          <cell r="H439">
            <v>29.089599999999997</v>
          </cell>
        </row>
        <row r="440">
          <cell r="E440">
            <v>20.13</v>
          </cell>
          <cell r="F440">
            <v>24.204999999999998</v>
          </cell>
          <cell r="G440">
            <v>25.981999999999992</v>
          </cell>
          <cell r="H440">
            <v>29.1875</v>
          </cell>
        </row>
        <row r="441">
          <cell r="E441">
            <v>20.207400000000003</v>
          </cell>
          <cell r="F441">
            <v>24.291600000000003</v>
          </cell>
          <cell r="G441">
            <v>26.072599999999991</v>
          </cell>
          <cell r="H441">
            <v>29.285399999999996</v>
          </cell>
        </row>
        <row r="442">
          <cell r="E442">
            <v>20.284800000000004</v>
          </cell>
          <cell r="F442">
            <v>24.378200000000003</v>
          </cell>
          <cell r="G442">
            <v>26.163199999999989</v>
          </cell>
          <cell r="H442">
            <v>29.383299999999995</v>
          </cell>
        </row>
        <row r="443">
          <cell r="E443">
            <v>20.362200000000005</v>
          </cell>
          <cell r="F443">
            <v>24.464800000000004</v>
          </cell>
          <cell r="G443">
            <v>26.253799999999988</v>
          </cell>
          <cell r="H443">
            <v>29.481199999999994</v>
          </cell>
        </row>
        <row r="444">
          <cell r="E444">
            <v>20.439600000000006</v>
          </cell>
          <cell r="F444">
            <v>24.551400000000005</v>
          </cell>
          <cell r="G444">
            <v>26.344399999999986</v>
          </cell>
          <cell r="H444">
            <v>29.579099999999993</v>
          </cell>
        </row>
        <row r="445">
          <cell r="E445">
            <v>20.516999999999999</v>
          </cell>
          <cell r="F445">
            <v>24.638000000000002</v>
          </cell>
          <cell r="G445">
            <v>26.434999999999999</v>
          </cell>
          <cell r="H445">
            <v>29.677</v>
          </cell>
        </row>
        <row r="446">
          <cell r="E446">
            <v>20.594899999999999</v>
          </cell>
          <cell r="F446">
            <v>24.724900000000002</v>
          </cell>
          <cell r="G446">
            <v>26.5258</v>
          </cell>
          <cell r="H446">
            <v>29.774999999999999</v>
          </cell>
        </row>
        <row r="447">
          <cell r="E447">
            <v>20.672799999999999</v>
          </cell>
          <cell r="F447">
            <v>24.811800000000002</v>
          </cell>
          <cell r="G447">
            <v>26.616600000000002</v>
          </cell>
          <cell r="H447">
            <v>29.872999999999998</v>
          </cell>
        </row>
        <row r="448">
          <cell r="E448">
            <v>20.750699999999998</v>
          </cell>
          <cell r="F448">
            <v>24.898700000000002</v>
          </cell>
          <cell r="G448">
            <v>26.707400000000003</v>
          </cell>
          <cell r="H448">
            <v>29.970999999999997</v>
          </cell>
        </row>
        <row r="449">
          <cell r="E449">
            <v>20.828599999999998</v>
          </cell>
          <cell r="F449">
            <v>24.985600000000002</v>
          </cell>
          <cell r="G449">
            <v>26.798200000000005</v>
          </cell>
          <cell r="H449">
            <v>30.068999999999996</v>
          </cell>
        </row>
        <row r="450">
          <cell r="E450">
            <v>20.906499999999998</v>
          </cell>
          <cell r="F450">
            <v>25.072500000000002</v>
          </cell>
          <cell r="G450">
            <v>26.889000000000006</v>
          </cell>
          <cell r="H450">
            <v>30.166999999999994</v>
          </cell>
        </row>
        <row r="451">
          <cell r="E451">
            <v>20.984399999999997</v>
          </cell>
          <cell r="F451">
            <v>25.159400000000002</v>
          </cell>
          <cell r="G451">
            <v>26.979800000000008</v>
          </cell>
          <cell r="H451">
            <v>30.265000000000001</v>
          </cell>
        </row>
        <row r="452">
          <cell r="E452">
            <v>21.062299999999997</v>
          </cell>
          <cell r="F452">
            <v>25.246300000000002</v>
          </cell>
          <cell r="G452">
            <v>27.07060000000001</v>
          </cell>
          <cell r="H452">
            <v>30.362999999999992</v>
          </cell>
        </row>
        <row r="453">
          <cell r="E453">
            <v>21.140199999999997</v>
          </cell>
          <cell r="F453">
            <v>25.333200000000001</v>
          </cell>
          <cell r="G453">
            <v>27.161400000000011</v>
          </cell>
          <cell r="H453">
            <v>30.460999999999991</v>
          </cell>
        </row>
        <row r="454">
          <cell r="E454">
            <v>21.218099999999996</v>
          </cell>
          <cell r="F454">
            <v>25.420100000000001</v>
          </cell>
          <cell r="G454">
            <v>27.252200000000013</v>
          </cell>
          <cell r="H454">
            <v>30.55899999999999</v>
          </cell>
        </row>
        <row r="455">
          <cell r="E455">
            <v>21.295999999999999</v>
          </cell>
          <cell r="F455">
            <v>25.507000000000001</v>
          </cell>
          <cell r="G455">
            <v>27.343</v>
          </cell>
          <cell r="H455">
            <v>30.657</v>
          </cell>
        </row>
        <row r="456">
          <cell r="E456">
            <v>21.374199999999998</v>
          </cell>
          <cell r="F456">
            <v>25.594100000000001</v>
          </cell>
          <cell r="G456">
            <v>27.434100000000001</v>
          </cell>
          <cell r="H456">
            <v>30.755299999999998</v>
          </cell>
        </row>
        <row r="457">
          <cell r="E457">
            <v>21.452399999999997</v>
          </cell>
          <cell r="F457">
            <v>25.6812</v>
          </cell>
          <cell r="G457">
            <v>27.525200000000002</v>
          </cell>
          <cell r="H457">
            <v>30.8536</v>
          </cell>
        </row>
        <row r="458">
          <cell r="E458">
            <v>21.530599999999996</v>
          </cell>
          <cell r="F458">
            <v>25.7683</v>
          </cell>
          <cell r="G458">
            <v>27.616300000000003</v>
          </cell>
          <cell r="H458">
            <v>30.951900000000002</v>
          </cell>
        </row>
        <row r="459">
          <cell r="E459">
            <v>21.608799999999995</v>
          </cell>
          <cell r="F459">
            <v>25.855399999999999</v>
          </cell>
          <cell r="G459">
            <v>27.707400000000003</v>
          </cell>
          <cell r="H459">
            <v>31.050200000000004</v>
          </cell>
        </row>
        <row r="460">
          <cell r="E460">
            <v>21.686999999999994</v>
          </cell>
          <cell r="F460">
            <v>25.942499999999999</v>
          </cell>
          <cell r="G460">
            <v>27.798500000000004</v>
          </cell>
          <cell r="H460">
            <v>31.148500000000006</v>
          </cell>
        </row>
        <row r="461">
          <cell r="E461">
            <v>21.765199999999993</v>
          </cell>
          <cell r="F461">
            <v>26.029599999999999</v>
          </cell>
          <cell r="G461">
            <v>27.889600000000005</v>
          </cell>
          <cell r="H461">
            <v>31.246800000000007</v>
          </cell>
        </row>
        <row r="462">
          <cell r="E462">
            <v>21.843399999999992</v>
          </cell>
          <cell r="F462">
            <v>26.116699999999998</v>
          </cell>
          <cell r="G462">
            <v>27.980700000000006</v>
          </cell>
          <cell r="H462">
            <v>31.345100000000009</v>
          </cell>
        </row>
        <row r="463">
          <cell r="E463">
            <v>21.921599999999991</v>
          </cell>
          <cell r="F463">
            <v>26.203799999999998</v>
          </cell>
          <cell r="G463">
            <v>28.071800000000007</v>
          </cell>
          <cell r="H463">
            <v>31.443400000000011</v>
          </cell>
        </row>
        <row r="464">
          <cell r="E464">
            <v>21.99979999999999</v>
          </cell>
          <cell r="F464">
            <v>26.290899999999997</v>
          </cell>
          <cell r="G464">
            <v>28.162900000000008</v>
          </cell>
          <cell r="H464">
            <v>31.541700000000013</v>
          </cell>
        </row>
        <row r="465">
          <cell r="E465">
            <v>22.077999999999999</v>
          </cell>
          <cell r="F465">
            <v>26.378</v>
          </cell>
          <cell r="G465">
            <v>28.254000000000001</v>
          </cell>
          <cell r="H465">
            <v>31.64</v>
          </cell>
        </row>
        <row r="466">
          <cell r="E466">
            <v>22.156600000000001</v>
          </cell>
          <cell r="F466">
            <v>26.465399999999999</v>
          </cell>
          <cell r="G466">
            <v>28.345200000000002</v>
          </cell>
          <cell r="H466">
            <v>31.738400000000002</v>
          </cell>
        </row>
        <row r="467">
          <cell r="E467">
            <v>22.235200000000003</v>
          </cell>
          <cell r="F467">
            <v>26.552799999999998</v>
          </cell>
          <cell r="G467">
            <v>28.436400000000003</v>
          </cell>
          <cell r="H467">
            <v>31.836800000000004</v>
          </cell>
        </row>
        <row r="468">
          <cell r="E468">
            <v>22.313800000000004</v>
          </cell>
          <cell r="F468">
            <v>26.640199999999997</v>
          </cell>
          <cell r="G468">
            <v>28.527600000000003</v>
          </cell>
          <cell r="H468">
            <v>31.935200000000005</v>
          </cell>
        </row>
        <row r="469">
          <cell r="E469">
            <v>22.392400000000006</v>
          </cell>
          <cell r="F469">
            <v>26.727599999999995</v>
          </cell>
          <cell r="G469">
            <v>28.618800000000004</v>
          </cell>
          <cell r="H469">
            <v>32.033600000000007</v>
          </cell>
        </row>
        <row r="470">
          <cell r="E470">
            <v>22.471000000000007</v>
          </cell>
          <cell r="F470">
            <v>26.815000000000001</v>
          </cell>
          <cell r="G470">
            <v>28.71</v>
          </cell>
          <cell r="H470">
            <v>32.132000000000005</v>
          </cell>
        </row>
        <row r="471">
          <cell r="E471">
            <v>22.549600000000009</v>
          </cell>
          <cell r="F471">
            <v>26.902399999999993</v>
          </cell>
          <cell r="G471">
            <v>28.801200000000005</v>
          </cell>
          <cell r="H471">
            <v>32.230400000000003</v>
          </cell>
        </row>
        <row r="472">
          <cell r="E472">
            <v>22.62820000000001</v>
          </cell>
          <cell r="F472">
            <v>26.989799999999992</v>
          </cell>
          <cell r="G472">
            <v>28.892400000000006</v>
          </cell>
          <cell r="H472">
            <v>32.328800000000001</v>
          </cell>
        </row>
        <row r="473">
          <cell r="E473">
            <v>22.706800000000012</v>
          </cell>
          <cell r="F473">
            <v>27.077199999999991</v>
          </cell>
          <cell r="G473">
            <v>28.983600000000006</v>
          </cell>
          <cell r="H473">
            <v>32.427199999999999</v>
          </cell>
        </row>
        <row r="474">
          <cell r="E474">
            <v>22.785400000000013</v>
          </cell>
          <cell r="F474">
            <v>27.164599999999989</v>
          </cell>
          <cell r="G474">
            <v>29.074800000000007</v>
          </cell>
          <cell r="H474">
            <v>32.525599999999997</v>
          </cell>
        </row>
        <row r="475">
          <cell r="E475">
            <v>22.864000000000001</v>
          </cell>
          <cell r="F475">
            <v>27.251999999999999</v>
          </cell>
          <cell r="G475">
            <v>29.166</v>
          </cell>
          <cell r="H475">
            <v>32.624000000000002</v>
          </cell>
        </row>
        <row r="476">
          <cell r="E476">
            <v>22.942800000000002</v>
          </cell>
          <cell r="F476">
            <v>27.339700000000001</v>
          </cell>
          <cell r="G476">
            <v>29.2575</v>
          </cell>
          <cell r="H476">
            <v>32.722499999999997</v>
          </cell>
        </row>
        <row r="477">
          <cell r="E477">
            <v>23.021600000000003</v>
          </cell>
          <cell r="F477">
            <v>27.427400000000002</v>
          </cell>
          <cell r="G477">
            <v>29.349</v>
          </cell>
          <cell r="H477">
            <v>32.821000000000005</v>
          </cell>
        </row>
        <row r="478">
          <cell r="E478">
            <v>23.100400000000004</v>
          </cell>
          <cell r="F478">
            <v>27.515100000000004</v>
          </cell>
          <cell r="G478">
            <v>29.4405</v>
          </cell>
          <cell r="H478">
            <v>32.919500000000006</v>
          </cell>
        </row>
        <row r="479">
          <cell r="E479">
            <v>23.179200000000005</v>
          </cell>
          <cell r="F479">
            <v>27.602800000000006</v>
          </cell>
          <cell r="G479">
            <v>29.532</v>
          </cell>
          <cell r="H479">
            <v>33.018000000000008</v>
          </cell>
        </row>
        <row r="480">
          <cell r="E480">
            <v>23.258000000000006</v>
          </cell>
          <cell r="F480">
            <v>27.690500000000007</v>
          </cell>
          <cell r="G480">
            <v>29.6235</v>
          </cell>
          <cell r="H480">
            <v>33.116500000000009</v>
          </cell>
        </row>
        <row r="481">
          <cell r="E481">
            <v>23.336800000000007</v>
          </cell>
          <cell r="F481">
            <v>27.778200000000009</v>
          </cell>
          <cell r="G481">
            <v>29.715</v>
          </cell>
          <cell r="H481">
            <v>33.215000000000003</v>
          </cell>
        </row>
        <row r="482">
          <cell r="E482">
            <v>23.415600000000008</v>
          </cell>
          <cell r="F482">
            <v>27.865900000000011</v>
          </cell>
          <cell r="G482">
            <v>29.8065</v>
          </cell>
          <cell r="H482">
            <v>33.313500000000012</v>
          </cell>
        </row>
        <row r="483">
          <cell r="E483">
            <v>23.494400000000009</v>
          </cell>
          <cell r="F483">
            <v>27.953600000000012</v>
          </cell>
          <cell r="G483">
            <v>29.898</v>
          </cell>
          <cell r="H483">
            <v>33.412000000000013</v>
          </cell>
        </row>
        <row r="484">
          <cell r="E484">
            <v>23.573200000000011</v>
          </cell>
          <cell r="F484">
            <v>28.041300000000014</v>
          </cell>
          <cell r="G484">
            <v>29.9895</v>
          </cell>
          <cell r="H484">
            <v>33.510500000000015</v>
          </cell>
        </row>
        <row r="485">
          <cell r="E485">
            <v>23.652000000000001</v>
          </cell>
          <cell r="F485">
            <v>28.129000000000001</v>
          </cell>
          <cell r="G485">
            <v>30.081</v>
          </cell>
          <cell r="H485">
            <v>33.609000000000002</v>
          </cell>
        </row>
        <row r="486">
          <cell r="E486">
            <v>23.731200000000001</v>
          </cell>
          <cell r="F486">
            <v>28.216800000000003</v>
          </cell>
          <cell r="G486">
            <v>30.172599999999999</v>
          </cell>
          <cell r="H486">
            <v>33.707700000000003</v>
          </cell>
        </row>
        <row r="487">
          <cell r="E487">
            <v>23.810400000000001</v>
          </cell>
          <cell r="F487">
            <v>28.304600000000004</v>
          </cell>
          <cell r="G487">
            <v>30.264199999999999</v>
          </cell>
          <cell r="H487">
            <v>33.806400000000004</v>
          </cell>
        </row>
        <row r="488">
          <cell r="E488">
            <v>23.889600000000002</v>
          </cell>
          <cell r="F488">
            <v>28.392400000000006</v>
          </cell>
          <cell r="G488">
            <v>30.355799999999999</v>
          </cell>
          <cell r="H488">
            <v>33.905100000000004</v>
          </cell>
        </row>
        <row r="489">
          <cell r="E489">
            <v>23.968800000000002</v>
          </cell>
          <cell r="F489">
            <v>28.480200000000007</v>
          </cell>
          <cell r="G489">
            <v>30.447399999999998</v>
          </cell>
          <cell r="H489">
            <v>34.003800000000005</v>
          </cell>
        </row>
        <row r="490">
          <cell r="E490">
            <v>24.048000000000002</v>
          </cell>
          <cell r="F490">
            <v>28.568000000000008</v>
          </cell>
          <cell r="G490">
            <v>30.538999999999998</v>
          </cell>
          <cell r="H490">
            <v>34.102499999999999</v>
          </cell>
        </row>
        <row r="491">
          <cell r="E491">
            <v>24.127200000000002</v>
          </cell>
          <cell r="F491">
            <v>28.65580000000001</v>
          </cell>
          <cell r="G491">
            <v>30.630599999999998</v>
          </cell>
          <cell r="H491">
            <v>34.201200000000007</v>
          </cell>
        </row>
        <row r="492">
          <cell r="E492">
            <v>24.206400000000002</v>
          </cell>
          <cell r="F492">
            <v>28.743600000000011</v>
          </cell>
          <cell r="G492">
            <v>30.722199999999997</v>
          </cell>
          <cell r="H492">
            <v>34.299900000000008</v>
          </cell>
        </row>
        <row r="493">
          <cell r="E493">
            <v>24.285600000000002</v>
          </cell>
          <cell r="F493">
            <v>28.831400000000013</v>
          </cell>
          <cell r="G493">
            <v>30.813799999999997</v>
          </cell>
          <cell r="H493">
            <v>34.398600000000009</v>
          </cell>
        </row>
        <row r="494">
          <cell r="E494">
            <v>24.364800000000002</v>
          </cell>
          <cell r="F494">
            <v>28.919200000000014</v>
          </cell>
          <cell r="G494">
            <v>30.905399999999997</v>
          </cell>
          <cell r="H494">
            <v>34.49730000000001</v>
          </cell>
        </row>
        <row r="495">
          <cell r="E495">
            <v>24.443999999999999</v>
          </cell>
          <cell r="F495">
            <v>29.007000000000001</v>
          </cell>
          <cell r="G495">
            <v>30.997</v>
          </cell>
          <cell r="H495">
            <v>34.595999999999997</v>
          </cell>
        </row>
        <row r="496">
          <cell r="E496">
            <v>24.523499999999999</v>
          </cell>
          <cell r="F496">
            <v>29.095100000000002</v>
          </cell>
          <cell r="G496">
            <v>31.088899999999999</v>
          </cell>
          <cell r="H496">
            <v>34.694800000000001</v>
          </cell>
        </row>
        <row r="497">
          <cell r="E497">
            <v>24.602999999999998</v>
          </cell>
          <cell r="F497">
            <v>29.183200000000003</v>
          </cell>
          <cell r="G497">
            <v>31.180799999999998</v>
          </cell>
          <cell r="H497">
            <v>34.793599999999998</v>
          </cell>
        </row>
        <row r="498">
          <cell r="E498">
            <v>24.682500000000001</v>
          </cell>
          <cell r="F498">
            <v>29.271300000000004</v>
          </cell>
          <cell r="G498">
            <v>31.272699999999997</v>
          </cell>
          <cell r="H498">
            <v>34.892399999999995</v>
          </cell>
        </row>
        <row r="499">
          <cell r="E499">
            <v>24.761999999999997</v>
          </cell>
          <cell r="F499">
            <v>29.359400000000004</v>
          </cell>
          <cell r="G499">
            <v>31.364599999999996</v>
          </cell>
          <cell r="H499">
            <v>34.991199999999992</v>
          </cell>
        </row>
        <row r="500">
          <cell r="E500">
            <v>24.841499999999996</v>
          </cell>
          <cell r="F500">
            <v>29.447500000000002</v>
          </cell>
          <cell r="G500">
            <v>31.456499999999995</v>
          </cell>
          <cell r="H500">
            <v>35.090000000000003</v>
          </cell>
        </row>
        <row r="501">
          <cell r="E501">
            <v>24.920999999999996</v>
          </cell>
          <cell r="F501">
            <v>29.535600000000006</v>
          </cell>
          <cell r="G501">
            <v>31.548399999999994</v>
          </cell>
          <cell r="H501">
            <v>35.188799999999986</v>
          </cell>
        </row>
        <row r="502">
          <cell r="E502">
            <v>25.000499999999995</v>
          </cell>
          <cell r="F502">
            <v>29.623700000000007</v>
          </cell>
          <cell r="G502">
            <v>31.640299999999993</v>
          </cell>
          <cell r="H502">
            <v>35.287599999999983</v>
          </cell>
        </row>
        <row r="503">
          <cell r="E503">
            <v>25.08</v>
          </cell>
          <cell r="F503">
            <v>29.711800000000007</v>
          </cell>
          <cell r="G503">
            <v>31.732199999999992</v>
          </cell>
          <cell r="H503">
            <v>35.386399999999981</v>
          </cell>
        </row>
        <row r="504">
          <cell r="E504">
            <v>25.159499999999994</v>
          </cell>
          <cell r="F504">
            <v>29.799900000000008</v>
          </cell>
          <cell r="G504">
            <v>31.824099999999991</v>
          </cell>
          <cell r="H504">
            <v>35.485199999999978</v>
          </cell>
        </row>
        <row r="505">
          <cell r="E505">
            <v>25.239000000000001</v>
          </cell>
          <cell r="F505">
            <v>29.888000000000002</v>
          </cell>
          <cell r="G505">
            <v>31.916</v>
          </cell>
          <cell r="H505">
            <v>35.584000000000003</v>
          </cell>
        </row>
        <row r="506">
          <cell r="E506">
            <v>25.3188</v>
          </cell>
          <cell r="F506">
            <v>29.976300000000002</v>
          </cell>
          <cell r="G506">
            <v>32.008000000000003</v>
          </cell>
          <cell r="H506">
            <v>35.683</v>
          </cell>
        </row>
        <row r="507">
          <cell r="E507">
            <v>25.398599999999998</v>
          </cell>
          <cell r="F507">
            <v>30.064600000000002</v>
          </cell>
          <cell r="G507">
            <v>32.1</v>
          </cell>
          <cell r="H507">
            <v>35.781999999999996</v>
          </cell>
        </row>
        <row r="508">
          <cell r="E508">
            <v>25.478399999999997</v>
          </cell>
          <cell r="F508">
            <v>30.152900000000002</v>
          </cell>
          <cell r="G508">
            <v>32.192</v>
          </cell>
          <cell r="H508">
            <v>35.880999999999993</v>
          </cell>
        </row>
        <row r="509">
          <cell r="E509">
            <v>25.558199999999996</v>
          </cell>
          <cell r="F509">
            <v>30.241200000000003</v>
          </cell>
          <cell r="G509">
            <v>32.283999999999999</v>
          </cell>
          <cell r="H509">
            <v>35.979999999999997</v>
          </cell>
        </row>
        <row r="510">
          <cell r="E510">
            <v>25.637999999999995</v>
          </cell>
          <cell r="F510">
            <v>30.329500000000003</v>
          </cell>
          <cell r="G510">
            <v>32.375999999999998</v>
          </cell>
          <cell r="H510">
            <v>36.078999999999986</v>
          </cell>
        </row>
        <row r="511">
          <cell r="E511">
            <v>25.717799999999993</v>
          </cell>
          <cell r="F511">
            <v>30.417800000000003</v>
          </cell>
          <cell r="G511">
            <v>32.467999999999996</v>
          </cell>
          <cell r="H511">
            <v>36.177999999999983</v>
          </cell>
        </row>
        <row r="512">
          <cell r="E512">
            <v>25.797599999999992</v>
          </cell>
          <cell r="F512">
            <v>30.506100000000004</v>
          </cell>
          <cell r="G512">
            <v>32.56</v>
          </cell>
          <cell r="H512">
            <v>36.27699999999998</v>
          </cell>
        </row>
        <row r="513">
          <cell r="E513">
            <v>25.877399999999991</v>
          </cell>
          <cell r="F513">
            <v>30.594400000000004</v>
          </cell>
          <cell r="G513">
            <v>32.651999999999994</v>
          </cell>
          <cell r="H513">
            <v>36.375999999999976</v>
          </cell>
        </row>
        <row r="514">
          <cell r="E514">
            <v>25.95719999999999</v>
          </cell>
          <cell r="F514">
            <v>30.682700000000004</v>
          </cell>
          <cell r="G514">
            <v>32.743999999999993</v>
          </cell>
          <cell r="H514">
            <v>36.475000000000001</v>
          </cell>
        </row>
        <row r="515">
          <cell r="E515">
            <v>26.036999999999999</v>
          </cell>
          <cell r="F515">
            <v>30.771000000000001</v>
          </cell>
          <cell r="G515">
            <v>32.835999999999999</v>
          </cell>
          <cell r="H515">
            <v>36.573999999999998</v>
          </cell>
        </row>
        <row r="516">
          <cell r="E516">
            <v>26.116999999999997</v>
          </cell>
          <cell r="F516">
            <v>30.859500000000001</v>
          </cell>
          <cell r="G516">
            <v>32.928199999999997</v>
          </cell>
          <cell r="H516">
            <v>36.673099999999998</v>
          </cell>
        </row>
        <row r="517">
          <cell r="E517">
            <v>26.196999999999996</v>
          </cell>
          <cell r="F517">
            <v>30.948</v>
          </cell>
          <cell r="G517">
            <v>33.020399999999995</v>
          </cell>
          <cell r="H517">
            <v>36.772199999999998</v>
          </cell>
        </row>
        <row r="518">
          <cell r="E518">
            <v>26.276999999999994</v>
          </cell>
          <cell r="F518">
            <v>31.0365</v>
          </cell>
          <cell r="G518">
            <v>33.112599999999993</v>
          </cell>
          <cell r="H518">
            <v>36.871299999999998</v>
          </cell>
        </row>
        <row r="519">
          <cell r="E519">
            <v>26.356999999999992</v>
          </cell>
          <cell r="F519">
            <v>31.125</v>
          </cell>
          <cell r="G519">
            <v>33.204799999999992</v>
          </cell>
          <cell r="H519">
            <v>36.970399999999998</v>
          </cell>
        </row>
        <row r="520">
          <cell r="E520">
            <v>26.436999999999991</v>
          </cell>
          <cell r="F520">
            <v>31.2135</v>
          </cell>
          <cell r="G520">
            <v>33.29699999999999</v>
          </cell>
          <cell r="H520">
            <v>37.069499999999998</v>
          </cell>
        </row>
        <row r="521">
          <cell r="E521">
            <v>26.516999999999989</v>
          </cell>
          <cell r="F521">
            <v>31.302</v>
          </cell>
          <cell r="G521">
            <v>33.389199999999988</v>
          </cell>
          <cell r="H521">
            <v>37.168599999999998</v>
          </cell>
        </row>
        <row r="522">
          <cell r="E522">
            <v>26.596999999999987</v>
          </cell>
          <cell r="F522">
            <v>31.390499999999999</v>
          </cell>
          <cell r="G522">
            <v>33.481399999999987</v>
          </cell>
          <cell r="H522">
            <v>37.267699999999998</v>
          </cell>
        </row>
        <row r="523">
          <cell r="E523">
            <v>26.676999999999985</v>
          </cell>
          <cell r="F523">
            <v>31.478999999999999</v>
          </cell>
          <cell r="G523">
            <v>33.573599999999985</v>
          </cell>
          <cell r="H523">
            <v>37.366799999999998</v>
          </cell>
        </row>
        <row r="524">
          <cell r="E524">
            <v>26.756999999999984</v>
          </cell>
          <cell r="F524">
            <v>31.567499999999999</v>
          </cell>
          <cell r="G524">
            <v>33.665799999999983</v>
          </cell>
          <cell r="H524">
            <v>37.465899999999998</v>
          </cell>
        </row>
        <row r="525">
          <cell r="E525">
            <v>26.837</v>
          </cell>
          <cell r="F525">
            <v>31.655999999999999</v>
          </cell>
          <cell r="G525">
            <v>33.758000000000003</v>
          </cell>
          <cell r="H525">
            <v>37.564999999999998</v>
          </cell>
        </row>
        <row r="526">
          <cell r="E526">
            <v>26.917400000000001</v>
          </cell>
          <cell r="F526">
            <v>31.744699999999998</v>
          </cell>
          <cell r="G526">
            <v>33.8504</v>
          </cell>
          <cell r="H526">
            <v>37.664200000000001</v>
          </cell>
        </row>
        <row r="527">
          <cell r="E527">
            <v>26.997800000000002</v>
          </cell>
          <cell r="F527">
            <v>31.833399999999997</v>
          </cell>
          <cell r="G527">
            <v>33.942799999999998</v>
          </cell>
          <cell r="H527">
            <v>37.763400000000004</v>
          </cell>
        </row>
        <row r="528">
          <cell r="E528">
            <v>27.078200000000002</v>
          </cell>
          <cell r="F528">
            <v>31.922099999999997</v>
          </cell>
          <cell r="G528">
            <v>34.035199999999996</v>
          </cell>
          <cell r="H528">
            <v>37.862600000000008</v>
          </cell>
        </row>
        <row r="529">
          <cell r="E529">
            <v>27.158600000000003</v>
          </cell>
          <cell r="F529">
            <v>32.010799999999996</v>
          </cell>
          <cell r="G529">
            <v>34.127599999999994</v>
          </cell>
          <cell r="H529">
            <v>37.961800000000011</v>
          </cell>
        </row>
        <row r="530">
          <cell r="E530">
            <v>27.239000000000004</v>
          </cell>
          <cell r="F530">
            <v>32.099499999999999</v>
          </cell>
          <cell r="G530">
            <v>34.22</v>
          </cell>
          <cell r="H530">
            <v>38.061000000000014</v>
          </cell>
        </row>
        <row r="531">
          <cell r="E531">
            <v>27.319400000000005</v>
          </cell>
          <cell r="F531">
            <v>32.188200000000002</v>
          </cell>
          <cell r="G531">
            <v>34.31239999999999</v>
          </cell>
          <cell r="H531">
            <v>38.160200000000017</v>
          </cell>
        </row>
        <row r="532">
          <cell r="E532">
            <v>27.399800000000006</v>
          </cell>
          <cell r="F532">
            <v>32.276900000000005</v>
          </cell>
          <cell r="G532">
            <v>34.404799999999987</v>
          </cell>
          <cell r="H532">
            <v>38.259400000000021</v>
          </cell>
        </row>
        <row r="533">
          <cell r="E533">
            <v>27.480200000000007</v>
          </cell>
          <cell r="F533">
            <v>32.365600000000008</v>
          </cell>
          <cell r="G533">
            <v>34.497199999999985</v>
          </cell>
          <cell r="H533">
            <v>38.358600000000024</v>
          </cell>
        </row>
        <row r="534">
          <cell r="E534">
            <v>27.560600000000008</v>
          </cell>
          <cell r="F534">
            <v>32.454300000000011</v>
          </cell>
          <cell r="G534">
            <v>34.589599999999983</v>
          </cell>
          <cell r="H534">
            <v>38.457800000000027</v>
          </cell>
        </row>
        <row r="535">
          <cell r="E535">
            <v>27.640999999999998</v>
          </cell>
          <cell r="F535">
            <v>32.542999999999999</v>
          </cell>
          <cell r="G535">
            <v>34.682000000000002</v>
          </cell>
          <cell r="H535">
            <v>38.557000000000002</v>
          </cell>
        </row>
        <row r="536">
          <cell r="E536">
            <v>27.721599999999999</v>
          </cell>
          <cell r="F536">
            <v>32.631900000000002</v>
          </cell>
          <cell r="G536">
            <v>34.774500000000003</v>
          </cell>
          <cell r="H536">
            <v>38.656300000000002</v>
          </cell>
        </row>
        <row r="537">
          <cell r="E537">
            <v>27.802199999999999</v>
          </cell>
          <cell r="F537">
            <v>32.720800000000004</v>
          </cell>
          <cell r="G537">
            <v>34.867000000000004</v>
          </cell>
          <cell r="H537">
            <v>38.755600000000001</v>
          </cell>
        </row>
        <row r="538">
          <cell r="E538">
            <v>27.8828</v>
          </cell>
          <cell r="F538">
            <v>32.809700000000007</v>
          </cell>
          <cell r="G538">
            <v>34.959500000000006</v>
          </cell>
          <cell r="H538">
            <v>38.854900000000001</v>
          </cell>
        </row>
        <row r="539">
          <cell r="E539">
            <v>27.9634</v>
          </cell>
          <cell r="F539">
            <v>32.898600000000009</v>
          </cell>
          <cell r="G539">
            <v>35.052000000000007</v>
          </cell>
          <cell r="H539">
            <v>38.9542</v>
          </cell>
        </row>
        <row r="540">
          <cell r="E540">
            <v>28.044</v>
          </cell>
          <cell r="F540">
            <v>32.987499999999997</v>
          </cell>
          <cell r="G540">
            <v>35.144500000000008</v>
          </cell>
          <cell r="H540">
            <v>39.0535</v>
          </cell>
        </row>
        <row r="541">
          <cell r="E541">
            <v>28.124600000000001</v>
          </cell>
          <cell r="F541">
            <v>33.076400000000014</v>
          </cell>
          <cell r="G541">
            <v>35.237000000000009</v>
          </cell>
          <cell r="H541">
            <v>39.152799999999999</v>
          </cell>
        </row>
        <row r="542">
          <cell r="E542">
            <v>28.205200000000001</v>
          </cell>
          <cell r="F542">
            <v>33.165300000000016</v>
          </cell>
          <cell r="G542">
            <v>35.32950000000001</v>
          </cell>
          <cell r="H542">
            <v>39.252099999999999</v>
          </cell>
        </row>
        <row r="543">
          <cell r="E543">
            <v>28.285800000000002</v>
          </cell>
          <cell r="F543">
            <v>33.254200000000019</v>
          </cell>
          <cell r="G543">
            <v>35.422000000000011</v>
          </cell>
          <cell r="H543">
            <v>39.351399999999998</v>
          </cell>
        </row>
        <row r="544">
          <cell r="E544">
            <v>28.366400000000002</v>
          </cell>
          <cell r="F544">
            <v>33.343100000000021</v>
          </cell>
          <cell r="G544">
            <v>35.514500000000012</v>
          </cell>
          <cell r="H544">
            <v>39.450699999999998</v>
          </cell>
        </row>
        <row r="545">
          <cell r="E545">
            <v>28.446999999999999</v>
          </cell>
          <cell r="F545">
            <v>33.432000000000002</v>
          </cell>
          <cell r="G545">
            <v>35.606999999999999</v>
          </cell>
          <cell r="H545">
            <v>39.549999999999997</v>
          </cell>
        </row>
        <row r="546">
          <cell r="E546">
            <v>28.527799999999999</v>
          </cell>
          <cell r="F546">
            <v>33.521000000000001</v>
          </cell>
          <cell r="G546">
            <v>35.6997</v>
          </cell>
          <cell r="H546">
            <v>39.649499999999996</v>
          </cell>
        </row>
        <row r="547">
          <cell r="E547">
            <v>28.608599999999999</v>
          </cell>
          <cell r="F547">
            <v>33.61</v>
          </cell>
          <cell r="G547">
            <v>35.792400000000001</v>
          </cell>
          <cell r="H547">
            <v>39.748999999999995</v>
          </cell>
        </row>
        <row r="548">
          <cell r="E548">
            <v>28.689399999999999</v>
          </cell>
          <cell r="F548">
            <v>33.698999999999998</v>
          </cell>
          <cell r="G548">
            <v>35.885100000000001</v>
          </cell>
          <cell r="H548">
            <v>39.848499999999994</v>
          </cell>
        </row>
        <row r="549">
          <cell r="E549">
            <v>28.770199999999999</v>
          </cell>
          <cell r="F549">
            <v>33.787999999999997</v>
          </cell>
          <cell r="G549">
            <v>35.977800000000002</v>
          </cell>
          <cell r="H549">
            <v>39.947999999999993</v>
          </cell>
        </row>
        <row r="550">
          <cell r="E550">
            <v>28.850999999999999</v>
          </cell>
          <cell r="F550">
            <v>33.876999999999995</v>
          </cell>
          <cell r="G550">
            <v>36.070500000000003</v>
          </cell>
          <cell r="H550">
            <v>40.047499999999999</v>
          </cell>
        </row>
        <row r="551">
          <cell r="E551">
            <v>28.931799999999999</v>
          </cell>
          <cell r="F551">
            <v>33.965999999999994</v>
          </cell>
          <cell r="G551">
            <v>36.163200000000003</v>
          </cell>
          <cell r="H551">
            <v>40.146999999999991</v>
          </cell>
        </row>
        <row r="552">
          <cell r="E552">
            <v>29.012599999999999</v>
          </cell>
          <cell r="F552">
            <v>34.055</v>
          </cell>
          <cell r="G552">
            <v>36.255900000000004</v>
          </cell>
          <cell r="H552">
            <v>40.24649999999999</v>
          </cell>
        </row>
        <row r="553">
          <cell r="E553">
            <v>29.093399999999999</v>
          </cell>
          <cell r="F553">
            <v>34.143999999999991</v>
          </cell>
          <cell r="G553">
            <v>36.348600000000005</v>
          </cell>
          <cell r="H553">
            <v>40.345999999999989</v>
          </cell>
        </row>
        <row r="554">
          <cell r="E554">
            <v>29.174199999999999</v>
          </cell>
          <cell r="F554">
            <v>34.23299999999999</v>
          </cell>
          <cell r="G554">
            <v>36.441300000000005</v>
          </cell>
          <cell r="H554">
            <v>40.445499999999988</v>
          </cell>
        </row>
        <row r="555">
          <cell r="E555">
            <v>29.254999999999999</v>
          </cell>
          <cell r="F555">
            <v>34.322000000000003</v>
          </cell>
          <cell r="G555">
            <v>36.533999999999999</v>
          </cell>
          <cell r="H555">
            <v>40.545000000000002</v>
          </cell>
        </row>
        <row r="556">
          <cell r="E556">
            <v>29.336099999999998</v>
          </cell>
          <cell r="F556">
            <v>34.411300000000004</v>
          </cell>
          <cell r="G556">
            <v>36.626800000000003</v>
          </cell>
          <cell r="H556">
            <v>40.644500000000001</v>
          </cell>
        </row>
        <row r="557">
          <cell r="E557">
            <v>29.417199999999998</v>
          </cell>
          <cell r="F557">
            <v>34.500600000000006</v>
          </cell>
          <cell r="G557">
            <v>36.7196</v>
          </cell>
          <cell r="H557">
            <v>40.744</v>
          </cell>
        </row>
        <row r="558">
          <cell r="E558">
            <v>29.498299999999997</v>
          </cell>
          <cell r="F558">
            <v>34.589900000000007</v>
          </cell>
          <cell r="G558">
            <v>36.812399999999997</v>
          </cell>
          <cell r="H558">
            <v>40.843499999999999</v>
          </cell>
        </row>
        <row r="559">
          <cell r="E559">
            <v>29.579399999999996</v>
          </cell>
          <cell r="F559">
            <v>34.679200000000009</v>
          </cell>
          <cell r="G559">
            <v>36.905199999999994</v>
          </cell>
          <cell r="H559">
            <v>40.942999999999998</v>
          </cell>
        </row>
        <row r="560">
          <cell r="E560">
            <v>29.660499999999995</v>
          </cell>
          <cell r="F560">
            <v>34.76850000000001</v>
          </cell>
          <cell r="G560">
            <v>36.99799999999999</v>
          </cell>
          <cell r="H560">
            <v>41.042499999999997</v>
          </cell>
        </row>
        <row r="561">
          <cell r="E561">
            <v>29.741599999999995</v>
          </cell>
          <cell r="F561">
            <v>34.857800000000012</v>
          </cell>
          <cell r="G561">
            <v>37.090799999999987</v>
          </cell>
          <cell r="H561">
            <v>41.141999999999996</v>
          </cell>
        </row>
        <row r="562">
          <cell r="E562">
            <v>29.822699999999994</v>
          </cell>
          <cell r="F562">
            <v>34.947100000000013</v>
          </cell>
          <cell r="G562">
            <v>37.183599999999984</v>
          </cell>
          <cell r="H562">
            <v>41.241499999999995</v>
          </cell>
        </row>
        <row r="563">
          <cell r="E563">
            <v>29.903799999999993</v>
          </cell>
          <cell r="F563">
            <v>35.036400000000015</v>
          </cell>
          <cell r="G563">
            <v>37.276399999999981</v>
          </cell>
          <cell r="H563">
            <v>41.340999999999994</v>
          </cell>
        </row>
        <row r="564">
          <cell r="E564">
            <v>29.984899999999993</v>
          </cell>
          <cell r="F564">
            <v>35.125700000000016</v>
          </cell>
          <cell r="G564">
            <v>37.369199999999978</v>
          </cell>
          <cell r="H564">
            <v>41.440499999999993</v>
          </cell>
        </row>
        <row r="565">
          <cell r="E565">
            <v>30.065999999999999</v>
          </cell>
          <cell r="F565">
            <v>35.215000000000003</v>
          </cell>
          <cell r="G565">
            <v>37.462000000000003</v>
          </cell>
          <cell r="H565">
            <v>41.54</v>
          </cell>
        </row>
        <row r="566">
          <cell r="E566">
            <v>30.147299999999998</v>
          </cell>
          <cell r="F566">
            <v>35.304400000000001</v>
          </cell>
          <cell r="G566">
            <v>37.555</v>
          </cell>
          <cell r="H566">
            <v>41.639699999999998</v>
          </cell>
        </row>
        <row r="567">
          <cell r="E567">
            <v>30.228599999999997</v>
          </cell>
          <cell r="F567">
            <v>35.393799999999999</v>
          </cell>
          <cell r="G567">
            <v>37.64800000000001</v>
          </cell>
          <cell r="H567">
            <v>41.739399999999996</v>
          </cell>
        </row>
        <row r="568">
          <cell r="E568">
            <v>30.309899999999995</v>
          </cell>
          <cell r="F568">
            <v>35.483199999999997</v>
          </cell>
          <cell r="G568">
            <v>37.741000000000014</v>
          </cell>
          <cell r="H568">
            <v>41.839099999999995</v>
          </cell>
        </row>
        <row r="569">
          <cell r="E569">
            <v>30.391199999999994</v>
          </cell>
          <cell r="F569">
            <v>35.572599999999994</v>
          </cell>
          <cell r="G569">
            <v>37.834000000000017</v>
          </cell>
          <cell r="H569">
            <v>41.938799999999993</v>
          </cell>
        </row>
        <row r="570">
          <cell r="E570">
            <v>30.4725</v>
          </cell>
          <cell r="F570">
            <v>35.661999999999992</v>
          </cell>
          <cell r="G570">
            <v>37.927000000000021</v>
          </cell>
          <cell r="H570">
            <v>42.038499999999992</v>
          </cell>
        </row>
        <row r="571">
          <cell r="E571">
            <v>30.553799999999992</v>
          </cell>
          <cell r="F571">
            <v>35.75139999999999</v>
          </cell>
          <cell r="G571">
            <v>38.020000000000003</v>
          </cell>
          <cell r="H571">
            <v>42.138199999999991</v>
          </cell>
        </row>
        <row r="572">
          <cell r="E572">
            <v>30.635099999999991</v>
          </cell>
          <cell r="F572">
            <v>35.840799999999987</v>
          </cell>
          <cell r="G572">
            <v>38.113000000000028</v>
          </cell>
          <cell r="H572">
            <v>42.237899999999989</v>
          </cell>
        </row>
        <row r="573">
          <cell r="E573">
            <v>30.716399999999989</v>
          </cell>
          <cell r="F573">
            <v>35.930199999999985</v>
          </cell>
          <cell r="G573">
            <v>38.206000000000031</v>
          </cell>
          <cell r="H573">
            <v>42.337599999999988</v>
          </cell>
        </row>
        <row r="574">
          <cell r="E574">
            <v>30.797699999999988</v>
          </cell>
          <cell r="F574">
            <v>36.019599999999983</v>
          </cell>
          <cell r="G574">
            <v>38.299000000000035</v>
          </cell>
          <cell r="H574">
            <v>42.437299999999986</v>
          </cell>
        </row>
        <row r="575">
          <cell r="E575">
            <v>30.879000000000001</v>
          </cell>
          <cell r="F575">
            <v>36.109000000000002</v>
          </cell>
          <cell r="G575">
            <v>38.392000000000003</v>
          </cell>
          <cell r="H575">
            <v>42.536999999999999</v>
          </cell>
        </row>
        <row r="576">
          <cell r="E576">
            <v>30.9605</v>
          </cell>
          <cell r="F576">
            <v>36.198500000000003</v>
          </cell>
          <cell r="G576">
            <v>38.485100000000003</v>
          </cell>
          <cell r="H576">
            <v>42.636699999999998</v>
          </cell>
        </row>
        <row r="577">
          <cell r="E577">
            <v>31.041999999999998</v>
          </cell>
          <cell r="F577">
            <v>36.288000000000004</v>
          </cell>
          <cell r="G577">
            <v>38.578200000000002</v>
          </cell>
          <cell r="H577">
            <v>42.736399999999996</v>
          </cell>
        </row>
        <row r="578">
          <cell r="E578">
            <v>31.123499999999996</v>
          </cell>
          <cell r="F578">
            <v>36.377499999999998</v>
          </cell>
          <cell r="G578">
            <v>38.671300000000002</v>
          </cell>
          <cell r="H578">
            <v>42.836099999999995</v>
          </cell>
        </row>
        <row r="579">
          <cell r="E579">
            <v>31.204999999999998</v>
          </cell>
          <cell r="F579">
            <v>36.467000000000006</v>
          </cell>
          <cell r="G579">
            <v>38.764400000000002</v>
          </cell>
          <cell r="H579">
            <v>42.935799999999993</v>
          </cell>
        </row>
        <row r="580">
          <cell r="E580">
            <v>31.286499999999993</v>
          </cell>
          <cell r="F580">
            <v>36.556500000000007</v>
          </cell>
          <cell r="G580">
            <v>38.857500000000002</v>
          </cell>
          <cell r="H580">
            <v>43.035499999999992</v>
          </cell>
        </row>
        <row r="581">
          <cell r="E581">
            <v>31.367999999999991</v>
          </cell>
          <cell r="F581">
            <v>36.646000000000008</v>
          </cell>
          <cell r="G581">
            <v>38.950600000000001</v>
          </cell>
          <cell r="H581">
            <v>43.13519999999999</v>
          </cell>
        </row>
        <row r="582">
          <cell r="E582">
            <v>31.44949999999999</v>
          </cell>
          <cell r="F582">
            <v>36.735500000000009</v>
          </cell>
          <cell r="G582">
            <v>39.043700000000001</v>
          </cell>
          <cell r="H582">
            <v>43.234899999999989</v>
          </cell>
        </row>
        <row r="583">
          <cell r="E583">
            <v>31.530999999999988</v>
          </cell>
          <cell r="F583">
            <v>36.825000000000003</v>
          </cell>
          <cell r="G583">
            <v>39.136800000000001</v>
          </cell>
          <cell r="H583">
            <v>43.334599999999988</v>
          </cell>
        </row>
        <row r="584">
          <cell r="E584">
            <v>31.612500000000001</v>
          </cell>
          <cell r="F584">
            <v>36.914500000000011</v>
          </cell>
          <cell r="G584">
            <v>39.229900000000001</v>
          </cell>
          <cell r="H584">
            <v>43.434299999999986</v>
          </cell>
        </row>
        <row r="585">
          <cell r="E585">
            <v>31.693999999999999</v>
          </cell>
          <cell r="F585">
            <v>37.003999999999998</v>
          </cell>
          <cell r="G585">
            <v>39.323</v>
          </cell>
          <cell r="H585">
            <v>43.533999999999999</v>
          </cell>
        </row>
        <row r="586">
          <cell r="E586">
            <v>31.7758</v>
          </cell>
          <cell r="F586">
            <v>37.093699999999998</v>
          </cell>
          <cell r="G586">
            <v>39.416200000000003</v>
          </cell>
          <cell r="H586">
            <v>43.633899999999997</v>
          </cell>
        </row>
        <row r="587">
          <cell r="E587">
            <v>31.857600000000001</v>
          </cell>
          <cell r="F587">
            <v>37.183399999999999</v>
          </cell>
          <cell r="G587">
            <v>39.509400000000007</v>
          </cell>
          <cell r="H587">
            <v>43.733799999999995</v>
          </cell>
        </row>
        <row r="588">
          <cell r="E588">
            <v>31.939400000000003</v>
          </cell>
          <cell r="F588">
            <v>37.273099999999999</v>
          </cell>
          <cell r="G588">
            <v>39.60260000000001</v>
          </cell>
          <cell r="H588">
            <v>43.833699999999993</v>
          </cell>
        </row>
        <row r="589">
          <cell r="E589">
            <v>32.0212</v>
          </cell>
          <cell r="F589">
            <v>37.3628</v>
          </cell>
          <cell r="G589">
            <v>39.695800000000013</v>
          </cell>
          <cell r="H589">
            <v>43.933599999999991</v>
          </cell>
        </row>
        <row r="590">
          <cell r="E590">
            <v>32.103000000000002</v>
          </cell>
          <cell r="F590">
            <v>37.452500000000001</v>
          </cell>
          <cell r="G590">
            <v>39.789000000000016</v>
          </cell>
          <cell r="H590">
            <v>44.033499999999989</v>
          </cell>
        </row>
        <row r="591">
          <cell r="E591">
            <v>32.184800000000003</v>
          </cell>
          <cell r="F591">
            <v>37.542200000000001</v>
          </cell>
          <cell r="G591">
            <v>39.882200000000019</v>
          </cell>
          <cell r="H591">
            <v>44.133399999999988</v>
          </cell>
        </row>
        <row r="592">
          <cell r="E592">
            <v>32.266600000000004</v>
          </cell>
          <cell r="F592">
            <v>37.631900000000002</v>
          </cell>
          <cell r="G592">
            <v>39.975400000000022</v>
          </cell>
          <cell r="H592">
            <v>44.233299999999986</v>
          </cell>
        </row>
        <row r="593">
          <cell r="E593">
            <v>32.348400000000005</v>
          </cell>
          <cell r="F593">
            <v>37.721600000000002</v>
          </cell>
          <cell r="G593">
            <v>40.068600000000025</v>
          </cell>
          <cell r="H593">
            <v>44.333199999999984</v>
          </cell>
        </row>
        <row r="594">
          <cell r="E594">
            <v>32.430200000000006</v>
          </cell>
          <cell r="F594">
            <v>37.811300000000003</v>
          </cell>
          <cell r="G594">
            <v>40.161800000000028</v>
          </cell>
          <cell r="H594">
            <v>44.433099999999982</v>
          </cell>
        </row>
        <row r="595">
          <cell r="E595">
            <v>32.512</v>
          </cell>
          <cell r="F595">
            <v>37.901000000000003</v>
          </cell>
          <cell r="G595">
            <v>40.255000000000003</v>
          </cell>
          <cell r="H595">
            <v>44.533000000000001</v>
          </cell>
        </row>
        <row r="596">
          <cell r="E596">
            <v>32.594000000000001</v>
          </cell>
          <cell r="F596">
            <v>37.990900000000003</v>
          </cell>
          <cell r="G596">
            <v>40.348400000000005</v>
          </cell>
          <cell r="H596">
            <v>44.633000000000003</v>
          </cell>
        </row>
        <row r="597">
          <cell r="E597">
            <v>32.676000000000002</v>
          </cell>
          <cell r="F597">
            <v>38.080800000000004</v>
          </cell>
          <cell r="G597">
            <v>40.441800000000008</v>
          </cell>
          <cell r="H597">
            <v>44.733000000000004</v>
          </cell>
        </row>
        <row r="598">
          <cell r="E598">
            <v>32.758000000000003</v>
          </cell>
          <cell r="F598">
            <v>38.170700000000004</v>
          </cell>
          <cell r="G598">
            <v>40.53520000000001</v>
          </cell>
          <cell r="H598">
            <v>44.833000000000006</v>
          </cell>
        </row>
        <row r="599">
          <cell r="E599">
            <v>32.840000000000003</v>
          </cell>
          <cell r="F599">
            <v>38.260600000000004</v>
          </cell>
          <cell r="G599">
            <v>40.628600000000013</v>
          </cell>
          <cell r="H599">
            <v>44.933000000000007</v>
          </cell>
        </row>
        <row r="600">
          <cell r="E600">
            <v>32.922000000000004</v>
          </cell>
          <cell r="F600">
            <v>38.350500000000004</v>
          </cell>
          <cell r="G600">
            <v>40.722000000000016</v>
          </cell>
          <cell r="H600">
            <v>45.033000000000008</v>
          </cell>
        </row>
        <row r="601">
          <cell r="E601">
            <v>33.004000000000005</v>
          </cell>
          <cell r="F601">
            <v>38.440400000000004</v>
          </cell>
          <cell r="G601">
            <v>40.815400000000018</v>
          </cell>
          <cell r="H601">
            <v>45.13300000000001</v>
          </cell>
        </row>
        <row r="602">
          <cell r="E602">
            <v>33.086000000000006</v>
          </cell>
          <cell r="F602">
            <v>38.530300000000004</v>
          </cell>
          <cell r="G602">
            <v>40.908800000000021</v>
          </cell>
          <cell r="H602">
            <v>45.233000000000011</v>
          </cell>
        </row>
        <row r="603">
          <cell r="E603">
            <v>33.168000000000006</v>
          </cell>
          <cell r="F603">
            <v>38.620200000000004</v>
          </cell>
          <cell r="G603">
            <v>41.002200000000023</v>
          </cell>
          <cell r="H603">
            <v>45.333000000000013</v>
          </cell>
        </row>
        <row r="604">
          <cell r="E604">
            <v>33.25</v>
          </cell>
          <cell r="F604">
            <v>38.710100000000004</v>
          </cell>
          <cell r="G604">
            <v>41.095600000000026</v>
          </cell>
          <cell r="H604">
            <v>45.433000000000014</v>
          </cell>
        </row>
        <row r="605">
          <cell r="E605">
            <v>33.332000000000001</v>
          </cell>
          <cell r="F605">
            <v>38.799999999999997</v>
          </cell>
          <cell r="G605">
            <v>41.189</v>
          </cell>
          <cell r="H605">
            <v>45.533000000000001</v>
          </cell>
        </row>
        <row r="606">
          <cell r="E606">
            <v>33.414099999999998</v>
          </cell>
          <cell r="F606">
            <v>38.89</v>
          </cell>
          <cell r="G606">
            <v>41.282499999999999</v>
          </cell>
          <cell r="H606">
            <v>45.633000000000003</v>
          </cell>
        </row>
        <row r="607">
          <cell r="E607">
            <v>33.496199999999995</v>
          </cell>
          <cell r="F607">
            <v>38.979999999999997</v>
          </cell>
          <cell r="G607">
            <v>41.375999999999998</v>
          </cell>
          <cell r="H607">
            <v>45.733000000000004</v>
          </cell>
        </row>
        <row r="608">
          <cell r="E608">
            <v>33.578299999999992</v>
          </cell>
          <cell r="F608">
            <v>39.07</v>
          </cell>
          <cell r="G608">
            <v>41.469499999999996</v>
          </cell>
          <cell r="H608">
            <v>45.833000000000006</v>
          </cell>
        </row>
        <row r="609">
          <cell r="E609">
            <v>33.660399999999989</v>
          </cell>
          <cell r="F609">
            <v>39.159999999999997</v>
          </cell>
          <cell r="G609">
            <v>41.562999999999995</v>
          </cell>
          <cell r="H609">
            <v>45.933000000000007</v>
          </cell>
        </row>
        <row r="610">
          <cell r="E610">
            <v>33.7425</v>
          </cell>
          <cell r="F610">
            <v>39.25</v>
          </cell>
          <cell r="G610">
            <v>41.656499999999994</v>
          </cell>
          <cell r="H610">
            <v>46.033000000000008</v>
          </cell>
        </row>
        <row r="611">
          <cell r="E611">
            <v>33.824599999999982</v>
          </cell>
          <cell r="F611">
            <v>39.340000000000003</v>
          </cell>
          <cell r="G611">
            <v>41.75</v>
          </cell>
          <cell r="H611">
            <v>46.13300000000001</v>
          </cell>
        </row>
        <row r="612">
          <cell r="E612">
            <v>33.906699999999979</v>
          </cell>
          <cell r="F612">
            <v>39.43</v>
          </cell>
          <cell r="G612">
            <v>41.843499999999992</v>
          </cell>
          <cell r="H612">
            <v>46.233000000000011</v>
          </cell>
        </row>
        <row r="613">
          <cell r="E613">
            <v>33.988799999999976</v>
          </cell>
          <cell r="F613">
            <v>39.520000000000003</v>
          </cell>
          <cell r="G613">
            <v>41.936999999999991</v>
          </cell>
          <cell r="H613">
            <v>46.333000000000013</v>
          </cell>
        </row>
        <row r="614">
          <cell r="E614">
            <v>34.070899999999973</v>
          </cell>
          <cell r="F614">
            <v>39.61</v>
          </cell>
          <cell r="G614">
            <v>42.030499999999989</v>
          </cell>
          <cell r="H614">
            <v>46.433000000000014</v>
          </cell>
        </row>
        <row r="615">
          <cell r="E615">
            <v>34.152999999999999</v>
          </cell>
          <cell r="F615">
            <v>39.700000000000003</v>
          </cell>
          <cell r="G615">
            <v>42.124000000000002</v>
          </cell>
          <cell r="H615">
            <v>46.533000000000001</v>
          </cell>
        </row>
        <row r="616">
          <cell r="E616">
            <v>34.235399999999998</v>
          </cell>
          <cell r="F616">
            <v>39.790199999999999</v>
          </cell>
          <cell r="G616">
            <v>42.217600000000004</v>
          </cell>
          <cell r="H616">
            <v>46.633099999999999</v>
          </cell>
        </row>
        <row r="617">
          <cell r="E617">
            <v>34.317799999999998</v>
          </cell>
          <cell r="F617">
            <v>39.880399999999995</v>
          </cell>
          <cell r="G617">
            <v>42.311200000000007</v>
          </cell>
          <cell r="H617">
            <v>46.733199999999997</v>
          </cell>
        </row>
        <row r="618">
          <cell r="E618">
            <v>34.400199999999998</v>
          </cell>
          <cell r="F618">
            <v>39.97059999999999</v>
          </cell>
          <cell r="G618">
            <v>42.404800000000009</v>
          </cell>
          <cell r="H618">
            <v>46.833299999999994</v>
          </cell>
        </row>
        <row r="619">
          <cell r="E619">
            <v>34.482599999999998</v>
          </cell>
          <cell r="F619">
            <v>40.060799999999986</v>
          </cell>
          <cell r="G619">
            <v>42.498400000000011</v>
          </cell>
          <cell r="H619">
            <v>46.933399999999992</v>
          </cell>
        </row>
        <row r="620">
          <cell r="E620">
            <v>34.564999999999998</v>
          </cell>
          <cell r="F620">
            <v>40.150999999999982</v>
          </cell>
          <cell r="G620">
            <v>42.592000000000013</v>
          </cell>
          <cell r="H620">
            <v>47.033499999999989</v>
          </cell>
        </row>
        <row r="621">
          <cell r="E621">
            <v>34.647399999999998</v>
          </cell>
          <cell r="F621">
            <v>40.241199999999978</v>
          </cell>
          <cell r="G621">
            <v>42.685600000000015</v>
          </cell>
          <cell r="H621">
            <v>47.133599999999987</v>
          </cell>
        </row>
        <row r="622">
          <cell r="E622">
            <v>34.729799999999997</v>
          </cell>
          <cell r="F622">
            <v>40.331399999999974</v>
          </cell>
          <cell r="G622">
            <v>42.779200000000017</v>
          </cell>
          <cell r="H622">
            <v>47.233699999999985</v>
          </cell>
        </row>
        <row r="623">
          <cell r="E623">
            <v>34.812199999999997</v>
          </cell>
          <cell r="F623">
            <v>40.42159999999997</v>
          </cell>
          <cell r="G623">
            <v>42.872800000000019</v>
          </cell>
          <cell r="H623">
            <v>47.333799999999982</v>
          </cell>
        </row>
        <row r="624">
          <cell r="E624">
            <v>34.894599999999997</v>
          </cell>
          <cell r="F624">
            <v>40.511799999999965</v>
          </cell>
          <cell r="G624">
            <v>42.966400000000021</v>
          </cell>
          <cell r="H624">
            <v>47.43389999999998</v>
          </cell>
        </row>
        <row r="625">
          <cell r="E625">
            <v>34.976999999999997</v>
          </cell>
          <cell r="F625">
            <v>40.601999999999997</v>
          </cell>
          <cell r="G625">
            <v>43.06</v>
          </cell>
          <cell r="H625">
            <v>47.533999999999999</v>
          </cell>
        </row>
        <row r="626">
          <cell r="E626">
            <v>35.059599999999996</v>
          </cell>
          <cell r="F626">
            <v>40.692299999999996</v>
          </cell>
          <cell r="G626">
            <v>43.153700000000001</v>
          </cell>
          <cell r="H626">
            <v>47.6342</v>
          </cell>
        </row>
        <row r="627">
          <cell r="E627">
            <v>35.142199999999995</v>
          </cell>
          <cell r="F627">
            <v>40.782599999999995</v>
          </cell>
          <cell r="G627">
            <v>43.247399999999999</v>
          </cell>
          <cell r="H627">
            <v>47.734400000000001</v>
          </cell>
        </row>
        <row r="628">
          <cell r="E628">
            <v>35.224799999999995</v>
          </cell>
          <cell r="F628">
            <v>40.872899999999994</v>
          </cell>
          <cell r="G628">
            <v>43.341099999999997</v>
          </cell>
          <cell r="H628">
            <v>47.834600000000002</v>
          </cell>
        </row>
        <row r="629">
          <cell r="E629">
            <v>35.307399999999994</v>
          </cell>
          <cell r="F629">
            <v>40.963199999999993</v>
          </cell>
          <cell r="G629">
            <v>43.434799999999996</v>
          </cell>
          <cell r="H629">
            <v>47.934800000000003</v>
          </cell>
        </row>
        <row r="630">
          <cell r="E630">
            <v>35.39</v>
          </cell>
          <cell r="F630">
            <v>41.053499999999993</v>
          </cell>
          <cell r="G630">
            <v>43.528499999999994</v>
          </cell>
          <cell r="H630">
            <v>48.034999999999997</v>
          </cell>
        </row>
        <row r="631">
          <cell r="E631">
            <v>35.472599999999993</v>
          </cell>
          <cell r="F631">
            <v>41.143799999999992</v>
          </cell>
          <cell r="G631">
            <v>43.622199999999992</v>
          </cell>
          <cell r="H631">
            <v>48.135200000000005</v>
          </cell>
        </row>
        <row r="632">
          <cell r="E632">
            <v>35.555199999999992</v>
          </cell>
          <cell r="F632">
            <v>41.234099999999991</v>
          </cell>
          <cell r="G632">
            <v>43.715899999999991</v>
          </cell>
          <cell r="H632">
            <v>48.235400000000006</v>
          </cell>
        </row>
        <row r="633">
          <cell r="E633">
            <v>35.637799999999991</v>
          </cell>
          <cell r="F633">
            <v>41.32439999999999</v>
          </cell>
          <cell r="G633">
            <v>43.809599999999989</v>
          </cell>
          <cell r="H633">
            <v>48.335600000000007</v>
          </cell>
        </row>
        <row r="634">
          <cell r="E634">
            <v>35.720399999999991</v>
          </cell>
          <cell r="F634">
            <v>41.414699999999989</v>
          </cell>
          <cell r="G634">
            <v>43.903299999999987</v>
          </cell>
          <cell r="H634">
            <v>48.435800000000008</v>
          </cell>
        </row>
        <row r="635">
          <cell r="E635">
            <v>35.802999999999997</v>
          </cell>
          <cell r="F635">
            <v>41.505000000000003</v>
          </cell>
          <cell r="G635">
            <v>43.997</v>
          </cell>
          <cell r="H635">
            <v>48.536000000000001</v>
          </cell>
        </row>
        <row r="636">
          <cell r="E636">
            <v>35.885799999999996</v>
          </cell>
          <cell r="F636">
            <v>41.595400000000005</v>
          </cell>
          <cell r="G636">
            <v>44.090899999999998</v>
          </cell>
          <cell r="H636">
            <v>48.636299999999999</v>
          </cell>
        </row>
        <row r="637">
          <cell r="E637">
            <v>35.968599999999995</v>
          </cell>
          <cell r="F637">
            <v>41.685800000000008</v>
          </cell>
          <cell r="G637">
            <v>44.184799999999996</v>
          </cell>
          <cell r="H637">
            <v>48.736599999999996</v>
          </cell>
        </row>
        <row r="638">
          <cell r="E638">
            <v>36.051399999999994</v>
          </cell>
          <cell r="F638">
            <v>41.77620000000001</v>
          </cell>
          <cell r="G638">
            <v>44.278699999999994</v>
          </cell>
          <cell r="H638">
            <v>48.836899999999993</v>
          </cell>
        </row>
        <row r="639">
          <cell r="E639">
            <v>36.134199999999993</v>
          </cell>
          <cell r="F639">
            <v>41.866600000000012</v>
          </cell>
          <cell r="G639">
            <v>44.372599999999991</v>
          </cell>
          <cell r="H639">
            <v>48.93719999999999</v>
          </cell>
        </row>
        <row r="640">
          <cell r="E640">
            <v>36.216999999999992</v>
          </cell>
          <cell r="F640">
            <v>41.957000000000015</v>
          </cell>
          <cell r="G640">
            <v>44.466499999999989</v>
          </cell>
          <cell r="H640">
            <v>49.037500000000001</v>
          </cell>
        </row>
        <row r="641">
          <cell r="E641">
            <v>36.299799999999991</v>
          </cell>
          <cell r="F641">
            <v>42.047400000000017</v>
          </cell>
          <cell r="G641">
            <v>44.560399999999987</v>
          </cell>
          <cell r="H641">
            <v>49.137799999999984</v>
          </cell>
        </row>
        <row r="642">
          <cell r="E642">
            <v>36.382599999999989</v>
          </cell>
          <cell r="F642">
            <v>42.13780000000002</v>
          </cell>
          <cell r="G642">
            <v>44.654299999999985</v>
          </cell>
          <cell r="H642">
            <v>49.238099999999982</v>
          </cell>
        </row>
        <row r="643">
          <cell r="E643">
            <v>36.465399999999988</v>
          </cell>
          <cell r="F643">
            <v>42.228200000000022</v>
          </cell>
          <cell r="G643">
            <v>44.748199999999983</v>
          </cell>
          <cell r="H643">
            <v>49.338399999999979</v>
          </cell>
        </row>
        <row r="644">
          <cell r="E644">
            <v>36.548199999999987</v>
          </cell>
          <cell r="F644">
            <v>42.318600000000025</v>
          </cell>
          <cell r="G644">
            <v>44.842099999999981</v>
          </cell>
          <cell r="H644">
            <v>49.438699999999976</v>
          </cell>
        </row>
        <row r="645">
          <cell r="E645">
            <v>36.631</v>
          </cell>
          <cell r="F645">
            <v>42.408999999999999</v>
          </cell>
          <cell r="G645">
            <v>44.936</v>
          </cell>
          <cell r="H645">
            <v>49.539000000000001</v>
          </cell>
        </row>
        <row r="646">
          <cell r="E646">
            <v>36.713900000000002</v>
          </cell>
          <cell r="F646">
            <v>42.499600000000001</v>
          </cell>
          <cell r="G646">
            <v>45.029899999999998</v>
          </cell>
          <cell r="H646">
            <v>49.639400000000002</v>
          </cell>
        </row>
        <row r="647">
          <cell r="E647">
            <v>36.796800000000005</v>
          </cell>
          <cell r="F647">
            <v>42.590200000000003</v>
          </cell>
          <cell r="G647">
            <v>45.123799999999996</v>
          </cell>
          <cell r="H647">
            <v>49.739800000000002</v>
          </cell>
        </row>
        <row r="648">
          <cell r="E648">
            <v>36.879700000000007</v>
          </cell>
          <cell r="F648">
            <v>42.680800000000005</v>
          </cell>
          <cell r="G648">
            <v>45.217699999999994</v>
          </cell>
          <cell r="H648">
            <v>49.840200000000003</v>
          </cell>
        </row>
        <row r="649">
          <cell r="E649">
            <v>36.962600000000009</v>
          </cell>
          <cell r="F649">
            <v>42.771400000000007</v>
          </cell>
          <cell r="G649">
            <v>45.311599999999991</v>
          </cell>
          <cell r="H649">
            <v>49.940600000000003</v>
          </cell>
        </row>
        <row r="650">
          <cell r="E650">
            <v>37.045500000000011</v>
          </cell>
          <cell r="F650">
            <v>42.862000000000009</v>
          </cell>
          <cell r="G650">
            <v>45.405499999999989</v>
          </cell>
          <cell r="H650">
            <v>50.041000000000004</v>
          </cell>
        </row>
        <row r="651">
          <cell r="E651">
            <v>37.128400000000013</v>
          </cell>
          <cell r="F651">
            <v>42.952600000000011</v>
          </cell>
          <cell r="G651">
            <v>45.499399999999987</v>
          </cell>
          <cell r="H651">
            <v>50.141400000000004</v>
          </cell>
        </row>
        <row r="652">
          <cell r="E652">
            <v>37.211300000000016</v>
          </cell>
          <cell r="F652">
            <v>43.043200000000013</v>
          </cell>
          <cell r="G652">
            <v>45.593299999999985</v>
          </cell>
          <cell r="H652">
            <v>50.241800000000005</v>
          </cell>
        </row>
        <row r="653">
          <cell r="E653">
            <v>37.294200000000018</v>
          </cell>
          <cell r="F653">
            <v>43.133800000000015</v>
          </cell>
          <cell r="G653">
            <v>45.687199999999983</v>
          </cell>
          <cell r="H653">
            <v>50.342200000000005</v>
          </cell>
        </row>
        <row r="654">
          <cell r="E654">
            <v>37.37710000000002</v>
          </cell>
          <cell r="F654">
            <v>43.224400000000017</v>
          </cell>
          <cell r="G654">
            <v>45.781099999999981</v>
          </cell>
          <cell r="H654">
            <v>50.442600000000006</v>
          </cell>
        </row>
        <row r="655">
          <cell r="E655">
            <v>37.46</v>
          </cell>
          <cell r="F655">
            <v>43.314999999999998</v>
          </cell>
          <cell r="G655">
            <v>45.875</v>
          </cell>
          <cell r="H655">
            <v>50.542999999999999</v>
          </cell>
        </row>
        <row r="656">
          <cell r="E656">
            <v>37.543100000000003</v>
          </cell>
          <cell r="F656">
            <v>43.405699999999996</v>
          </cell>
          <cell r="G656">
            <v>45.969099999999997</v>
          </cell>
          <cell r="H656">
            <v>50.643500000000003</v>
          </cell>
        </row>
        <row r="657">
          <cell r="E657">
            <v>37.626200000000004</v>
          </cell>
          <cell r="F657">
            <v>43.496399999999994</v>
          </cell>
          <cell r="G657">
            <v>46.063199999999995</v>
          </cell>
          <cell r="H657">
            <v>50.744</v>
          </cell>
        </row>
        <row r="658">
          <cell r="E658">
            <v>37.709300000000006</v>
          </cell>
          <cell r="F658">
            <v>43.587099999999992</v>
          </cell>
          <cell r="G658">
            <v>46.157299999999992</v>
          </cell>
          <cell r="H658">
            <v>50.844499999999996</v>
          </cell>
        </row>
        <row r="659">
          <cell r="E659">
            <v>37.792400000000008</v>
          </cell>
          <cell r="F659">
            <v>43.677799999999991</v>
          </cell>
          <cell r="G659">
            <v>46.25139999999999</v>
          </cell>
          <cell r="H659">
            <v>50.945</v>
          </cell>
        </row>
        <row r="660">
          <cell r="E660">
            <v>37.875500000000009</v>
          </cell>
          <cell r="F660">
            <v>43.768499999999989</v>
          </cell>
          <cell r="G660">
            <v>46.345499999999987</v>
          </cell>
          <cell r="H660">
            <v>51.04549999999999</v>
          </cell>
        </row>
        <row r="661">
          <cell r="E661">
            <v>37.958600000000011</v>
          </cell>
          <cell r="F661">
            <v>43.859199999999987</v>
          </cell>
          <cell r="G661">
            <v>46.439599999999984</v>
          </cell>
          <cell r="H661">
            <v>51.145999999999987</v>
          </cell>
        </row>
        <row r="662">
          <cell r="E662">
            <v>38.041700000000013</v>
          </cell>
          <cell r="F662">
            <v>43.949899999999985</v>
          </cell>
          <cell r="G662">
            <v>46.533699999999982</v>
          </cell>
          <cell r="H662">
            <v>51.246499999999983</v>
          </cell>
        </row>
        <row r="663">
          <cell r="E663">
            <v>38.124800000000015</v>
          </cell>
          <cell r="F663">
            <v>44.040599999999984</v>
          </cell>
          <cell r="G663">
            <v>46.627799999999979</v>
          </cell>
          <cell r="H663">
            <v>51.34699999999998</v>
          </cell>
        </row>
        <row r="664">
          <cell r="E664">
            <v>38.207900000000016</v>
          </cell>
          <cell r="F664">
            <v>44.131299999999982</v>
          </cell>
          <cell r="G664">
            <v>46.721899999999977</v>
          </cell>
          <cell r="H664">
            <v>51.447499999999998</v>
          </cell>
        </row>
        <row r="665">
          <cell r="E665">
            <v>38.290999999999997</v>
          </cell>
          <cell r="F665">
            <v>44.222000000000001</v>
          </cell>
          <cell r="G665">
            <v>46.816000000000003</v>
          </cell>
          <cell r="H665">
            <v>51.548000000000002</v>
          </cell>
        </row>
        <row r="666">
          <cell r="E666">
            <v>38.374299999999998</v>
          </cell>
          <cell r="F666">
            <v>44.312800000000003</v>
          </cell>
          <cell r="G666">
            <v>46.910200000000003</v>
          </cell>
          <cell r="H666">
            <v>51.648499999999999</v>
          </cell>
        </row>
        <row r="667">
          <cell r="E667">
            <v>38.457599999999999</v>
          </cell>
          <cell r="F667">
            <v>44.403600000000004</v>
          </cell>
          <cell r="G667">
            <v>47.004400000000004</v>
          </cell>
          <cell r="H667">
            <v>51.748999999999995</v>
          </cell>
        </row>
        <row r="668">
          <cell r="E668">
            <v>38.540900000000001</v>
          </cell>
          <cell r="F668">
            <v>44.494400000000006</v>
          </cell>
          <cell r="G668">
            <v>47.098600000000005</v>
          </cell>
          <cell r="H668">
            <v>51.849499999999992</v>
          </cell>
        </row>
        <row r="669">
          <cell r="E669">
            <v>38.624200000000002</v>
          </cell>
          <cell r="F669">
            <v>44.585200000000007</v>
          </cell>
          <cell r="G669">
            <v>47.192800000000005</v>
          </cell>
          <cell r="H669">
            <v>51.95</v>
          </cell>
        </row>
        <row r="670">
          <cell r="E670">
            <v>38.707500000000003</v>
          </cell>
          <cell r="F670">
            <v>44.676000000000009</v>
          </cell>
          <cell r="G670">
            <v>47.287000000000006</v>
          </cell>
          <cell r="H670">
            <v>52.050499999999985</v>
          </cell>
        </row>
        <row r="671">
          <cell r="E671">
            <v>38.790800000000004</v>
          </cell>
          <cell r="F671">
            <v>44.766800000000011</v>
          </cell>
          <cell r="G671">
            <v>47.381200000000007</v>
          </cell>
          <cell r="H671">
            <v>52.150999999999982</v>
          </cell>
        </row>
        <row r="672">
          <cell r="E672">
            <v>38.874100000000006</v>
          </cell>
          <cell r="F672">
            <v>44.857600000000012</v>
          </cell>
          <cell r="G672">
            <v>47.475400000000008</v>
          </cell>
          <cell r="H672">
            <v>52.251499999999979</v>
          </cell>
        </row>
        <row r="673">
          <cell r="E673">
            <v>38.957400000000007</v>
          </cell>
          <cell r="F673">
            <v>44.948400000000014</v>
          </cell>
          <cell r="G673">
            <v>47.569600000000008</v>
          </cell>
          <cell r="H673">
            <v>52.351999999999975</v>
          </cell>
        </row>
        <row r="674">
          <cell r="E674">
            <v>39.040700000000008</v>
          </cell>
          <cell r="F674">
            <v>45.039200000000015</v>
          </cell>
          <cell r="G674">
            <v>47.663800000000009</v>
          </cell>
          <cell r="H674">
            <v>52.452500000000001</v>
          </cell>
        </row>
        <row r="675">
          <cell r="E675">
            <v>39.124000000000002</v>
          </cell>
          <cell r="F675">
            <v>45.13</v>
          </cell>
          <cell r="G675">
            <v>47.758000000000003</v>
          </cell>
          <cell r="H675">
            <v>52.552999999999997</v>
          </cell>
        </row>
        <row r="676">
          <cell r="E676">
            <v>39.207500000000003</v>
          </cell>
          <cell r="F676">
            <v>45.2209</v>
          </cell>
          <cell r="G676">
            <v>47.852200000000003</v>
          </cell>
          <cell r="H676">
            <v>52.653599999999997</v>
          </cell>
        </row>
        <row r="677">
          <cell r="E677">
            <v>39.291000000000004</v>
          </cell>
          <cell r="F677">
            <v>45.311799999999998</v>
          </cell>
          <cell r="G677">
            <v>47.946400000000004</v>
          </cell>
          <cell r="H677">
            <v>52.754199999999997</v>
          </cell>
        </row>
        <row r="678">
          <cell r="E678">
            <v>39.374500000000005</v>
          </cell>
          <cell r="F678">
            <v>45.402699999999996</v>
          </cell>
          <cell r="G678">
            <v>48.040600000000005</v>
          </cell>
          <cell r="H678">
            <v>52.854799999999997</v>
          </cell>
        </row>
        <row r="679">
          <cell r="E679">
            <v>39.458000000000006</v>
          </cell>
          <cell r="F679">
            <v>45.493599999999994</v>
          </cell>
          <cell r="G679">
            <v>48.134800000000006</v>
          </cell>
          <cell r="H679">
            <v>52.955399999999997</v>
          </cell>
        </row>
        <row r="680">
          <cell r="E680">
            <v>39.541500000000006</v>
          </cell>
          <cell r="F680">
            <v>45.584499999999991</v>
          </cell>
          <cell r="G680">
            <v>48.229000000000006</v>
          </cell>
          <cell r="H680">
            <v>53.055999999999997</v>
          </cell>
        </row>
        <row r="681">
          <cell r="E681">
            <v>39.625</v>
          </cell>
          <cell r="F681">
            <v>45.675399999999989</v>
          </cell>
          <cell r="G681">
            <v>48.323200000000007</v>
          </cell>
          <cell r="H681">
            <v>53.156599999999997</v>
          </cell>
        </row>
        <row r="682">
          <cell r="E682">
            <v>39.708500000000008</v>
          </cell>
          <cell r="F682">
            <v>45.766299999999987</v>
          </cell>
          <cell r="G682">
            <v>48.417400000000008</v>
          </cell>
          <cell r="H682">
            <v>53.257199999999997</v>
          </cell>
        </row>
        <row r="683">
          <cell r="E683">
            <v>39.792000000000009</v>
          </cell>
          <cell r="F683">
            <v>45.857199999999985</v>
          </cell>
          <cell r="G683">
            <v>48.511600000000008</v>
          </cell>
          <cell r="H683">
            <v>53.357799999999997</v>
          </cell>
        </row>
        <row r="684">
          <cell r="E684">
            <v>39.875500000000009</v>
          </cell>
          <cell r="F684">
            <v>45.948099999999982</v>
          </cell>
          <cell r="G684">
            <v>48.605800000000009</v>
          </cell>
          <cell r="H684">
            <v>53.458399999999997</v>
          </cell>
        </row>
        <row r="685">
          <cell r="E685">
            <v>39.959000000000003</v>
          </cell>
          <cell r="F685">
            <v>46.039000000000001</v>
          </cell>
          <cell r="G685">
            <v>48.7</v>
          </cell>
          <cell r="H685">
            <v>53.558999999999997</v>
          </cell>
        </row>
        <row r="686">
          <cell r="E686">
            <v>40.0426</v>
          </cell>
          <cell r="F686">
            <v>46.130099999999999</v>
          </cell>
          <cell r="G686">
            <v>48.794400000000003</v>
          </cell>
          <cell r="H686">
            <v>53.659700000000001</v>
          </cell>
        </row>
        <row r="687">
          <cell r="E687">
            <v>40.126199999999997</v>
          </cell>
          <cell r="F687">
            <v>46.221199999999996</v>
          </cell>
          <cell r="G687">
            <v>48.888800000000003</v>
          </cell>
          <cell r="H687">
            <v>53.760400000000004</v>
          </cell>
        </row>
        <row r="688">
          <cell r="E688">
            <v>40.209799999999994</v>
          </cell>
          <cell r="F688">
            <v>46.312299999999993</v>
          </cell>
          <cell r="G688">
            <v>48.983200000000004</v>
          </cell>
          <cell r="H688">
            <v>53.861100000000008</v>
          </cell>
        </row>
        <row r="689">
          <cell r="E689">
            <v>40.293399999999991</v>
          </cell>
          <cell r="F689">
            <v>46.403399999999991</v>
          </cell>
          <cell r="G689">
            <v>49.077600000000004</v>
          </cell>
          <cell r="H689">
            <v>53.961800000000011</v>
          </cell>
        </row>
        <row r="690">
          <cell r="E690">
            <v>40.376999999999988</v>
          </cell>
          <cell r="F690">
            <v>46.494499999999988</v>
          </cell>
          <cell r="G690">
            <v>49.172000000000004</v>
          </cell>
          <cell r="H690">
            <v>54.0625</v>
          </cell>
        </row>
        <row r="691">
          <cell r="E691">
            <v>40.460599999999985</v>
          </cell>
          <cell r="F691">
            <v>46.585599999999985</v>
          </cell>
          <cell r="G691">
            <v>49.266400000000004</v>
          </cell>
          <cell r="H691">
            <v>54.163200000000018</v>
          </cell>
        </row>
        <row r="692">
          <cell r="E692">
            <v>40.544199999999982</v>
          </cell>
          <cell r="F692">
            <v>46.676699999999983</v>
          </cell>
          <cell r="G692">
            <v>49.360800000000005</v>
          </cell>
          <cell r="H692">
            <v>54.263900000000021</v>
          </cell>
        </row>
        <row r="693">
          <cell r="E693">
            <v>40.627799999999979</v>
          </cell>
          <cell r="F693">
            <v>46.76779999999998</v>
          </cell>
          <cell r="G693">
            <v>49.455200000000005</v>
          </cell>
          <cell r="H693">
            <v>54.364600000000024</v>
          </cell>
        </row>
        <row r="694">
          <cell r="E694">
            <v>40.711399999999976</v>
          </cell>
          <cell r="F694">
            <v>46.858899999999977</v>
          </cell>
          <cell r="G694">
            <v>49.549600000000005</v>
          </cell>
          <cell r="H694">
            <v>54.465300000000028</v>
          </cell>
        </row>
        <row r="695">
          <cell r="E695">
            <v>40.795000000000002</v>
          </cell>
          <cell r="F695">
            <v>46.95</v>
          </cell>
          <cell r="G695">
            <v>49.643999999999998</v>
          </cell>
          <cell r="H695">
            <v>54.566000000000003</v>
          </cell>
        </row>
        <row r="696">
          <cell r="E696">
            <v>40.878799999999998</v>
          </cell>
          <cell r="F696">
            <v>47.0411</v>
          </cell>
          <cell r="G696">
            <v>49.738500000000002</v>
          </cell>
          <cell r="H696">
            <v>54.666700000000006</v>
          </cell>
        </row>
        <row r="697">
          <cell r="E697">
            <v>40.962599999999995</v>
          </cell>
          <cell r="F697">
            <v>47.132199999999997</v>
          </cell>
          <cell r="G697">
            <v>49.832999999999998</v>
          </cell>
          <cell r="H697">
            <v>54.767400000000009</v>
          </cell>
        </row>
        <row r="698">
          <cell r="E698">
            <v>41.046399999999991</v>
          </cell>
          <cell r="F698">
            <v>47.223299999999995</v>
          </cell>
          <cell r="G698">
            <v>49.927500000000002</v>
          </cell>
          <cell r="H698">
            <v>54.868100000000013</v>
          </cell>
        </row>
        <row r="699">
          <cell r="E699">
            <v>41.130199999999988</v>
          </cell>
          <cell r="F699">
            <v>47.314399999999992</v>
          </cell>
          <cell r="G699">
            <v>50.021999999999991</v>
          </cell>
          <cell r="H699">
            <v>54.968800000000016</v>
          </cell>
        </row>
        <row r="700">
          <cell r="E700">
            <v>41.213999999999984</v>
          </cell>
          <cell r="F700">
            <v>47.405499999999989</v>
          </cell>
          <cell r="G700">
            <v>50.116499999999988</v>
          </cell>
          <cell r="H700">
            <v>55.069500000000019</v>
          </cell>
        </row>
        <row r="701">
          <cell r="E701">
            <v>41.297799999999981</v>
          </cell>
          <cell r="F701">
            <v>47.496599999999987</v>
          </cell>
          <cell r="G701">
            <v>50.210999999999984</v>
          </cell>
          <cell r="H701">
            <v>55.170200000000023</v>
          </cell>
        </row>
        <row r="702">
          <cell r="E702">
            <v>41.381599999999978</v>
          </cell>
          <cell r="F702">
            <v>47.587699999999984</v>
          </cell>
          <cell r="G702">
            <v>50.305499999999981</v>
          </cell>
          <cell r="H702">
            <v>55.270900000000026</v>
          </cell>
        </row>
        <row r="703">
          <cell r="E703">
            <v>41.465399999999974</v>
          </cell>
          <cell r="F703">
            <v>47.678799999999981</v>
          </cell>
          <cell r="G703">
            <v>50.4</v>
          </cell>
          <cell r="H703">
            <v>55.371600000000029</v>
          </cell>
        </row>
        <row r="704">
          <cell r="E704">
            <v>41.549199999999971</v>
          </cell>
          <cell r="F704">
            <v>47.769899999999978</v>
          </cell>
          <cell r="G704">
            <v>50.494499999999974</v>
          </cell>
          <cell r="H704">
            <v>55.472300000000033</v>
          </cell>
        </row>
        <row r="705">
          <cell r="E705">
            <v>41.633000000000003</v>
          </cell>
          <cell r="F705">
            <v>47.860999999999997</v>
          </cell>
          <cell r="G705">
            <v>50.588999999999999</v>
          </cell>
          <cell r="H705">
            <v>55.573</v>
          </cell>
        </row>
        <row r="706">
          <cell r="E706">
            <v>41.716900000000003</v>
          </cell>
          <cell r="F706">
            <v>47.952299999999994</v>
          </cell>
          <cell r="G706">
            <v>50.683499999999995</v>
          </cell>
          <cell r="H706">
            <v>55.6738</v>
          </cell>
        </row>
        <row r="707">
          <cell r="E707">
            <v>41.800800000000002</v>
          </cell>
          <cell r="F707">
            <v>48.043599999999998</v>
          </cell>
          <cell r="G707">
            <v>50.777999999999992</v>
          </cell>
          <cell r="H707">
            <v>55.7746</v>
          </cell>
        </row>
        <row r="708">
          <cell r="E708">
            <v>41.884700000000002</v>
          </cell>
          <cell r="F708">
            <v>48.134900000000002</v>
          </cell>
          <cell r="G708">
            <v>50.872500000000002</v>
          </cell>
          <cell r="H708">
            <v>55.875399999999999</v>
          </cell>
        </row>
        <row r="709">
          <cell r="E709">
            <v>41.968600000000002</v>
          </cell>
          <cell r="F709">
            <v>48.226200000000006</v>
          </cell>
          <cell r="G709">
            <v>50.966999999999985</v>
          </cell>
          <cell r="H709">
            <v>55.976199999999999</v>
          </cell>
        </row>
        <row r="710">
          <cell r="E710">
            <v>42.052500000000002</v>
          </cell>
          <cell r="F710">
            <v>48.317500000000003</v>
          </cell>
          <cell r="G710">
            <v>51.061499999999981</v>
          </cell>
          <cell r="H710">
            <v>56.076999999999998</v>
          </cell>
        </row>
        <row r="711">
          <cell r="E711">
            <v>42.136400000000002</v>
          </cell>
          <cell r="F711">
            <v>48.408800000000014</v>
          </cell>
          <cell r="G711">
            <v>51.155999999999977</v>
          </cell>
          <cell r="H711">
            <v>56.177799999999998</v>
          </cell>
        </row>
        <row r="712">
          <cell r="E712">
            <v>42.220300000000002</v>
          </cell>
          <cell r="F712">
            <v>48.500100000000018</v>
          </cell>
          <cell r="G712">
            <v>51.250499999999974</v>
          </cell>
          <cell r="H712">
            <v>56.278599999999997</v>
          </cell>
        </row>
        <row r="713">
          <cell r="E713">
            <v>42.304200000000002</v>
          </cell>
          <cell r="F713">
            <v>48.591400000000021</v>
          </cell>
          <cell r="G713">
            <v>51.344999999999999</v>
          </cell>
          <cell r="H713">
            <v>56.379399999999997</v>
          </cell>
        </row>
        <row r="714">
          <cell r="E714">
            <v>42.388100000000001</v>
          </cell>
          <cell r="F714">
            <v>48.682700000000025</v>
          </cell>
          <cell r="G714">
            <v>51.439499999999967</v>
          </cell>
          <cell r="H714">
            <v>56.480199999999996</v>
          </cell>
        </row>
        <row r="715">
          <cell r="E715">
            <v>42.472000000000001</v>
          </cell>
          <cell r="F715">
            <v>48.774000000000001</v>
          </cell>
          <cell r="G715">
            <v>51.533999999999999</v>
          </cell>
          <cell r="H715">
            <v>56.581000000000003</v>
          </cell>
        </row>
        <row r="716">
          <cell r="E716">
            <v>42.556100000000001</v>
          </cell>
          <cell r="F716">
            <v>48.866599999999998</v>
          </cell>
          <cell r="G716">
            <v>51.630600000000001</v>
          </cell>
          <cell r="H716">
            <v>56.682900000000004</v>
          </cell>
        </row>
        <row r="717">
          <cell r="E717">
            <v>42.6402</v>
          </cell>
          <cell r="F717">
            <v>48.959199999999996</v>
          </cell>
          <cell r="G717">
            <v>51.727200000000003</v>
          </cell>
          <cell r="H717">
            <v>56.784800000000004</v>
          </cell>
        </row>
        <row r="718">
          <cell r="E718">
            <v>42.724299999999999</v>
          </cell>
          <cell r="F718">
            <v>49.051799999999993</v>
          </cell>
          <cell r="G718">
            <v>51.823800000000006</v>
          </cell>
          <cell r="H718">
            <v>56.886700000000005</v>
          </cell>
        </row>
        <row r="719">
          <cell r="E719">
            <v>42.808399999999999</v>
          </cell>
          <cell r="F719">
            <v>49.14439999999999</v>
          </cell>
          <cell r="G719">
            <v>51.920400000000008</v>
          </cell>
          <cell r="H719">
            <v>56.988600000000005</v>
          </cell>
        </row>
        <row r="720">
          <cell r="E720">
            <v>42.892499999999998</v>
          </cell>
          <cell r="F720">
            <v>49.236999999999988</v>
          </cell>
          <cell r="G720">
            <v>52.01700000000001</v>
          </cell>
          <cell r="H720">
            <v>57.090500000000006</v>
          </cell>
        </row>
        <row r="721">
          <cell r="E721">
            <v>42.976599999999998</v>
          </cell>
          <cell r="F721">
            <v>49.329599999999985</v>
          </cell>
          <cell r="G721">
            <v>52.113600000000012</v>
          </cell>
          <cell r="H721">
            <v>57.192400000000006</v>
          </cell>
        </row>
        <row r="722">
          <cell r="E722">
            <v>43.060699999999997</v>
          </cell>
          <cell r="F722">
            <v>49.422199999999982</v>
          </cell>
          <cell r="G722">
            <v>52.210200000000015</v>
          </cell>
          <cell r="H722">
            <v>57.294300000000007</v>
          </cell>
        </row>
        <row r="723">
          <cell r="E723">
            <v>43.144799999999996</v>
          </cell>
          <cell r="F723">
            <v>49.51479999999998</v>
          </cell>
          <cell r="G723">
            <v>52.306800000000017</v>
          </cell>
          <cell r="H723">
            <v>57.396200000000007</v>
          </cell>
        </row>
        <row r="724">
          <cell r="E724">
            <v>43.228899999999996</v>
          </cell>
          <cell r="F724">
            <v>49.607399999999977</v>
          </cell>
          <cell r="G724">
            <v>52.403400000000019</v>
          </cell>
          <cell r="H724">
            <v>57.498100000000008</v>
          </cell>
        </row>
        <row r="725">
          <cell r="E725">
            <v>43.313000000000002</v>
          </cell>
          <cell r="F725">
            <v>49.7</v>
          </cell>
          <cell r="G725">
            <v>52.5</v>
          </cell>
          <cell r="H725">
            <v>57.6</v>
          </cell>
        </row>
        <row r="726">
          <cell r="E726">
            <v>43.397300000000001</v>
          </cell>
          <cell r="F726">
            <v>49.79</v>
          </cell>
          <cell r="G726">
            <v>52.59</v>
          </cell>
          <cell r="H726">
            <v>57.7</v>
          </cell>
        </row>
        <row r="727">
          <cell r="E727">
            <v>43.4816</v>
          </cell>
          <cell r="F727">
            <v>49.88</v>
          </cell>
          <cell r="G727">
            <v>52.68</v>
          </cell>
          <cell r="H727">
            <v>57.8</v>
          </cell>
        </row>
        <row r="728">
          <cell r="E728">
            <v>43.565899999999999</v>
          </cell>
          <cell r="F728">
            <v>49.97</v>
          </cell>
          <cell r="G728">
            <v>52.77</v>
          </cell>
          <cell r="H728">
            <v>57.9</v>
          </cell>
        </row>
        <row r="729">
          <cell r="E729">
            <v>43.650199999999998</v>
          </cell>
          <cell r="F729">
            <v>50.06</v>
          </cell>
          <cell r="G729">
            <v>52.86</v>
          </cell>
          <cell r="H729">
            <v>58</v>
          </cell>
        </row>
        <row r="730">
          <cell r="E730">
            <v>43.734499999999997</v>
          </cell>
          <cell r="F730">
            <v>50.15</v>
          </cell>
          <cell r="G730">
            <v>52.95</v>
          </cell>
          <cell r="H730">
            <v>58.1</v>
          </cell>
        </row>
        <row r="731">
          <cell r="E731">
            <v>43.818799999999996</v>
          </cell>
          <cell r="F731">
            <v>50.24</v>
          </cell>
          <cell r="G731">
            <v>53.04</v>
          </cell>
          <cell r="H731">
            <v>58.2</v>
          </cell>
        </row>
        <row r="732">
          <cell r="E732">
            <v>43.903099999999995</v>
          </cell>
          <cell r="F732">
            <v>50.33</v>
          </cell>
          <cell r="G732">
            <v>53.13</v>
          </cell>
          <cell r="H732">
            <v>58.3</v>
          </cell>
        </row>
        <row r="733">
          <cell r="E733">
            <v>43.987399999999994</v>
          </cell>
          <cell r="F733">
            <v>50.42</v>
          </cell>
          <cell r="G733">
            <v>53.22</v>
          </cell>
          <cell r="H733">
            <v>58.4</v>
          </cell>
        </row>
        <row r="734">
          <cell r="E734">
            <v>44.071699999999993</v>
          </cell>
          <cell r="F734">
            <v>50.51</v>
          </cell>
          <cell r="G734">
            <v>53.31</v>
          </cell>
          <cell r="H734">
            <v>58.5</v>
          </cell>
        </row>
        <row r="735">
          <cell r="E735">
            <v>44.155999999999999</v>
          </cell>
          <cell r="F735">
            <v>50.6</v>
          </cell>
          <cell r="G735">
            <v>53.4</v>
          </cell>
          <cell r="H735">
            <v>58.6</v>
          </cell>
        </row>
        <row r="736">
          <cell r="E736">
            <v>44.240400000000001</v>
          </cell>
          <cell r="F736">
            <v>50.69</v>
          </cell>
          <cell r="G736">
            <v>53.5</v>
          </cell>
          <cell r="H736">
            <v>58.7</v>
          </cell>
        </row>
        <row r="737">
          <cell r="E737">
            <v>44.324800000000003</v>
          </cell>
          <cell r="F737">
            <v>50.78</v>
          </cell>
          <cell r="G737">
            <v>53.6</v>
          </cell>
          <cell r="H737">
            <v>58.8</v>
          </cell>
        </row>
        <row r="738">
          <cell r="E738">
            <v>44.409200000000006</v>
          </cell>
          <cell r="F738">
            <v>50.87</v>
          </cell>
          <cell r="G738">
            <v>53.7</v>
          </cell>
          <cell r="H738">
            <v>58.9</v>
          </cell>
        </row>
        <row r="739">
          <cell r="E739">
            <v>44.493600000000008</v>
          </cell>
          <cell r="F739">
            <v>50.96</v>
          </cell>
          <cell r="G739">
            <v>53.8</v>
          </cell>
          <cell r="H739">
            <v>59</v>
          </cell>
        </row>
        <row r="740">
          <cell r="E740">
            <v>44.57800000000001</v>
          </cell>
          <cell r="F740">
            <v>51.05</v>
          </cell>
          <cell r="G740">
            <v>53.9</v>
          </cell>
          <cell r="H740">
            <v>59.1</v>
          </cell>
        </row>
        <row r="741">
          <cell r="E741">
            <v>44.662400000000012</v>
          </cell>
          <cell r="F741">
            <v>51.14</v>
          </cell>
          <cell r="G741">
            <v>54</v>
          </cell>
          <cell r="H741">
            <v>59.2</v>
          </cell>
        </row>
        <row r="742">
          <cell r="E742">
            <v>44.746800000000015</v>
          </cell>
          <cell r="F742">
            <v>51.23</v>
          </cell>
          <cell r="G742">
            <v>54.1</v>
          </cell>
          <cell r="H742">
            <v>59.3</v>
          </cell>
        </row>
        <row r="743">
          <cell r="E743">
            <v>44.831200000000017</v>
          </cell>
          <cell r="F743">
            <v>51.32</v>
          </cell>
          <cell r="G743">
            <v>54.2</v>
          </cell>
          <cell r="H743">
            <v>59.4</v>
          </cell>
        </row>
        <row r="744">
          <cell r="E744">
            <v>44.915600000000019</v>
          </cell>
          <cell r="F744">
            <v>51.41</v>
          </cell>
          <cell r="G744">
            <v>54.3</v>
          </cell>
          <cell r="H744">
            <v>59.5</v>
          </cell>
        </row>
        <row r="745">
          <cell r="E745">
            <v>45</v>
          </cell>
          <cell r="F745">
            <v>51.5</v>
          </cell>
          <cell r="G745">
            <v>54.4</v>
          </cell>
          <cell r="H745">
            <v>59.6</v>
          </cell>
        </row>
        <row r="746">
          <cell r="E746">
            <v>45.084499999999998</v>
          </cell>
          <cell r="F746">
            <v>51.59</v>
          </cell>
          <cell r="G746">
            <v>54.49</v>
          </cell>
          <cell r="H746">
            <v>59.7</v>
          </cell>
        </row>
        <row r="747">
          <cell r="E747">
            <v>45.168999999999997</v>
          </cell>
          <cell r="F747">
            <v>51.68</v>
          </cell>
          <cell r="G747">
            <v>54.58</v>
          </cell>
          <cell r="H747">
            <v>59.8</v>
          </cell>
        </row>
        <row r="748">
          <cell r="E748">
            <v>45.253499999999995</v>
          </cell>
          <cell r="F748">
            <v>51.77</v>
          </cell>
          <cell r="G748">
            <v>54.67</v>
          </cell>
          <cell r="H748">
            <v>59.9</v>
          </cell>
        </row>
        <row r="749">
          <cell r="E749">
            <v>45.337999999999994</v>
          </cell>
          <cell r="F749">
            <v>51.86</v>
          </cell>
          <cell r="G749">
            <v>54.76</v>
          </cell>
          <cell r="H749">
            <v>60</v>
          </cell>
        </row>
        <row r="750">
          <cell r="E750">
            <v>45.422499999999999</v>
          </cell>
          <cell r="F750">
            <v>51.95</v>
          </cell>
          <cell r="G750">
            <v>54.85</v>
          </cell>
          <cell r="H750">
            <v>60.1</v>
          </cell>
        </row>
        <row r="751">
          <cell r="E751">
            <v>45.506999999999991</v>
          </cell>
          <cell r="F751">
            <v>52.04</v>
          </cell>
          <cell r="G751">
            <v>54.94</v>
          </cell>
          <cell r="H751">
            <v>60.2</v>
          </cell>
        </row>
        <row r="752">
          <cell r="E752">
            <v>45.591499999999989</v>
          </cell>
          <cell r="F752">
            <v>52.13</v>
          </cell>
          <cell r="G752">
            <v>55.03</v>
          </cell>
          <cell r="H752">
            <v>60.3</v>
          </cell>
        </row>
        <row r="753">
          <cell r="E753">
            <v>45.675999999999988</v>
          </cell>
          <cell r="F753">
            <v>52.22</v>
          </cell>
          <cell r="G753">
            <v>55.12</v>
          </cell>
          <cell r="H753">
            <v>60.4</v>
          </cell>
        </row>
        <row r="754">
          <cell r="E754">
            <v>45.760499999999986</v>
          </cell>
          <cell r="F754">
            <v>52.31</v>
          </cell>
          <cell r="G754">
            <v>55.21</v>
          </cell>
          <cell r="H754">
            <v>60.5</v>
          </cell>
        </row>
        <row r="755">
          <cell r="E755">
            <v>45.844999999999999</v>
          </cell>
          <cell r="F755">
            <v>52.4</v>
          </cell>
          <cell r="G755">
            <v>55.3</v>
          </cell>
          <cell r="H755">
            <v>60.6</v>
          </cell>
        </row>
        <row r="756">
          <cell r="E756">
            <v>45.929699999999997</v>
          </cell>
          <cell r="F756">
            <v>52.5</v>
          </cell>
          <cell r="G756">
            <v>55.4</v>
          </cell>
          <cell r="H756">
            <v>60.7</v>
          </cell>
        </row>
        <row r="757">
          <cell r="E757">
            <v>46.014399999999995</v>
          </cell>
          <cell r="F757">
            <v>52.6</v>
          </cell>
          <cell r="G757">
            <v>55.5</v>
          </cell>
          <cell r="H757">
            <v>60.8</v>
          </cell>
        </row>
        <row r="758">
          <cell r="E758">
            <v>46.099099999999993</v>
          </cell>
          <cell r="F758">
            <v>52.7</v>
          </cell>
          <cell r="G758">
            <v>55.6</v>
          </cell>
          <cell r="H758">
            <v>60.9</v>
          </cell>
        </row>
        <row r="759">
          <cell r="E759">
            <v>46.183799999999991</v>
          </cell>
          <cell r="F759">
            <v>52.8</v>
          </cell>
          <cell r="G759">
            <v>55.7</v>
          </cell>
          <cell r="H759">
            <v>61</v>
          </cell>
        </row>
        <row r="760">
          <cell r="E760">
            <v>46.268499999999989</v>
          </cell>
          <cell r="F760">
            <v>52.9</v>
          </cell>
          <cell r="G760">
            <v>55.8</v>
          </cell>
          <cell r="H760">
            <v>61.1</v>
          </cell>
        </row>
        <row r="761">
          <cell r="E761">
            <v>46.353199999999987</v>
          </cell>
          <cell r="F761">
            <v>53</v>
          </cell>
          <cell r="G761">
            <v>55.9</v>
          </cell>
          <cell r="H761">
            <v>61.2</v>
          </cell>
        </row>
        <row r="762">
          <cell r="E762">
            <v>46.437899999999985</v>
          </cell>
          <cell r="F762">
            <v>53.1</v>
          </cell>
          <cell r="G762">
            <v>56</v>
          </cell>
          <cell r="H762">
            <v>61.3</v>
          </cell>
        </row>
        <row r="763">
          <cell r="E763">
            <v>46.522599999999983</v>
          </cell>
          <cell r="F763">
            <v>53.2</v>
          </cell>
          <cell r="G763">
            <v>56.1</v>
          </cell>
          <cell r="H763">
            <v>61.4</v>
          </cell>
        </row>
        <row r="764">
          <cell r="E764">
            <v>46.607299999999981</v>
          </cell>
          <cell r="F764">
            <v>53.3</v>
          </cell>
          <cell r="G764">
            <v>56.2</v>
          </cell>
          <cell r="H764">
            <v>61.5</v>
          </cell>
        </row>
        <row r="765">
          <cell r="E765">
            <v>46.692</v>
          </cell>
          <cell r="F765">
            <v>53.4</v>
          </cell>
          <cell r="G765">
            <v>56.3</v>
          </cell>
          <cell r="H765">
            <v>61.6</v>
          </cell>
        </row>
        <row r="766">
          <cell r="E766">
            <v>46.776800000000001</v>
          </cell>
          <cell r="F766">
            <v>53.49</v>
          </cell>
          <cell r="G766">
            <v>56.39</v>
          </cell>
          <cell r="H766">
            <v>61.7</v>
          </cell>
        </row>
        <row r="767">
          <cell r="E767">
            <v>46.861600000000003</v>
          </cell>
          <cell r="F767">
            <v>53.58</v>
          </cell>
          <cell r="G767">
            <v>56.48</v>
          </cell>
          <cell r="H767">
            <v>61.8</v>
          </cell>
        </row>
        <row r="768">
          <cell r="E768">
            <v>46.946400000000004</v>
          </cell>
          <cell r="F768">
            <v>53.67</v>
          </cell>
          <cell r="G768">
            <v>56.57</v>
          </cell>
          <cell r="H768">
            <v>61.9</v>
          </cell>
        </row>
        <row r="769">
          <cell r="E769">
            <v>47.031200000000005</v>
          </cell>
          <cell r="F769">
            <v>53.76</v>
          </cell>
          <cell r="G769">
            <v>56.66</v>
          </cell>
          <cell r="H769">
            <v>62</v>
          </cell>
        </row>
        <row r="770">
          <cell r="E770">
            <v>47.116000000000007</v>
          </cell>
          <cell r="F770">
            <v>53.85</v>
          </cell>
          <cell r="G770">
            <v>56.75</v>
          </cell>
          <cell r="H770">
            <v>62.1</v>
          </cell>
        </row>
        <row r="771">
          <cell r="E771">
            <v>47.200800000000008</v>
          </cell>
          <cell r="F771">
            <v>53.94</v>
          </cell>
          <cell r="G771">
            <v>56.84</v>
          </cell>
          <cell r="H771">
            <v>62.2</v>
          </cell>
        </row>
        <row r="772">
          <cell r="E772">
            <v>47.285600000000009</v>
          </cell>
          <cell r="F772">
            <v>54.03</v>
          </cell>
          <cell r="G772">
            <v>56.93</v>
          </cell>
          <cell r="H772">
            <v>62.3</v>
          </cell>
        </row>
        <row r="773">
          <cell r="E773">
            <v>47.370400000000011</v>
          </cell>
          <cell r="F773">
            <v>54.12</v>
          </cell>
          <cell r="G773">
            <v>57.02</v>
          </cell>
          <cell r="H773">
            <v>62.4</v>
          </cell>
        </row>
        <row r="774">
          <cell r="E774">
            <v>47.455200000000012</v>
          </cell>
          <cell r="F774">
            <v>54.21</v>
          </cell>
          <cell r="G774">
            <v>57.11</v>
          </cell>
          <cell r="H774">
            <v>62.5</v>
          </cell>
        </row>
        <row r="775">
          <cell r="E775">
            <v>47.54</v>
          </cell>
          <cell r="F775">
            <v>54.3</v>
          </cell>
          <cell r="G775">
            <v>57.2</v>
          </cell>
          <cell r="H775">
            <v>62.6</v>
          </cell>
        </row>
        <row r="776">
          <cell r="E776">
            <v>47.624899999999997</v>
          </cell>
          <cell r="F776">
            <v>54.39</v>
          </cell>
          <cell r="G776">
            <v>57.3</v>
          </cell>
          <cell r="H776">
            <v>62.71</v>
          </cell>
        </row>
        <row r="777">
          <cell r="E777">
            <v>47.709799999999994</v>
          </cell>
          <cell r="F777">
            <v>54.48</v>
          </cell>
          <cell r="G777">
            <v>57.4</v>
          </cell>
          <cell r="H777">
            <v>62.82</v>
          </cell>
        </row>
        <row r="778">
          <cell r="E778">
            <v>47.794699999999992</v>
          </cell>
          <cell r="F778">
            <v>54.57</v>
          </cell>
          <cell r="G778">
            <v>57.5</v>
          </cell>
          <cell r="H778">
            <v>62.93</v>
          </cell>
        </row>
        <row r="779">
          <cell r="E779">
            <v>47.879599999999989</v>
          </cell>
          <cell r="F779">
            <v>54.66</v>
          </cell>
          <cell r="G779">
            <v>57.6</v>
          </cell>
          <cell r="H779">
            <v>63.04</v>
          </cell>
        </row>
        <row r="780">
          <cell r="E780">
            <v>47.964499999999987</v>
          </cell>
          <cell r="F780">
            <v>54.75</v>
          </cell>
          <cell r="G780">
            <v>57.7</v>
          </cell>
          <cell r="H780">
            <v>63.15</v>
          </cell>
        </row>
        <row r="781">
          <cell r="E781">
            <v>48.049399999999984</v>
          </cell>
          <cell r="F781">
            <v>54.84</v>
          </cell>
          <cell r="G781">
            <v>57.8</v>
          </cell>
          <cell r="H781">
            <v>63.26</v>
          </cell>
        </row>
        <row r="782">
          <cell r="E782">
            <v>48.134299999999982</v>
          </cell>
          <cell r="F782">
            <v>54.93</v>
          </cell>
          <cell r="G782">
            <v>57.9</v>
          </cell>
          <cell r="H782">
            <v>63.37</v>
          </cell>
        </row>
        <row r="783">
          <cell r="E783">
            <v>48.219199999999979</v>
          </cell>
          <cell r="F783">
            <v>55.02</v>
          </cell>
          <cell r="G783">
            <v>58</v>
          </cell>
          <cell r="H783">
            <v>63.48</v>
          </cell>
        </row>
        <row r="784">
          <cell r="E784">
            <v>48.304099999999977</v>
          </cell>
          <cell r="F784">
            <v>55.11</v>
          </cell>
          <cell r="G784">
            <v>58.1</v>
          </cell>
          <cell r="H784">
            <v>63.59</v>
          </cell>
        </row>
        <row r="785">
          <cell r="E785">
            <v>48.389000000000003</v>
          </cell>
          <cell r="F785">
            <v>55.2</v>
          </cell>
          <cell r="G785">
            <v>58.2</v>
          </cell>
          <cell r="H785">
            <v>63.7</v>
          </cell>
        </row>
        <row r="786">
          <cell r="E786">
            <v>48.474000000000004</v>
          </cell>
          <cell r="F786">
            <v>55.29</v>
          </cell>
          <cell r="G786">
            <v>58.29</v>
          </cell>
          <cell r="H786">
            <v>63.8</v>
          </cell>
        </row>
        <row r="787">
          <cell r="E787">
            <v>48.559000000000005</v>
          </cell>
          <cell r="F787">
            <v>55.38</v>
          </cell>
          <cell r="G787">
            <v>58.38</v>
          </cell>
          <cell r="H787">
            <v>63.9</v>
          </cell>
        </row>
        <row r="788">
          <cell r="E788">
            <v>48.644000000000005</v>
          </cell>
          <cell r="F788">
            <v>55.47</v>
          </cell>
          <cell r="G788">
            <v>58.47</v>
          </cell>
          <cell r="H788">
            <v>64</v>
          </cell>
        </row>
        <row r="789">
          <cell r="E789">
            <v>48.729000000000006</v>
          </cell>
          <cell r="F789">
            <v>55.56</v>
          </cell>
          <cell r="G789">
            <v>58.56</v>
          </cell>
          <cell r="H789">
            <v>64.099999999999994</v>
          </cell>
        </row>
        <row r="790">
          <cell r="E790">
            <v>48.814000000000007</v>
          </cell>
          <cell r="F790">
            <v>55.65</v>
          </cell>
          <cell r="G790">
            <v>58.65</v>
          </cell>
          <cell r="H790">
            <v>64.2</v>
          </cell>
        </row>
        <row r="791">
          <cell r="E791">
            <v>48.899000000000008</v>
          </cell>
          <cell r="F791">
            <v>55.74</v>
          </cell>
          <cell r="G791">
            <v>58.74</v>
          </cell>
          <cell r="H791">
            <v>64.3</v>
          </cell>
        </row>
        <row r="792">
          <cell r="E792">
            <v>48.984000000000009</v>
          </cell>
          <cell r="F792">
            <v>55.83</v>
          </cell>
          <cell r="G792">
            <v>58.83</v>
          </cell>
          <cell r="H792">
            <v>64.400000000000006</v>
          </cell>
        </row>
        <row r="793">
          <cell r="E793">
            <v>49.06900000000001</v>
          </cell>
          <cell r="F793">
            <v>55.92</v>
          </cell>
          <cell r="G793">
            <v>58.92</v>
          </cell>
          <cell r="H793">
            <v>64.5</v>
          </cell>
        </row>
        <row r="794">
          <cell r="E794">
            <v>49.154000000000011</v>
          </cell>
          <cell r="F794">
            <v>56.01</v>
          </cell>
          <cell r="G794">
            <v>59.01</v>
          </cell>
          <cell r="H794">
            <v>64.599999999999994</v>
          </cell>
        </row>
        <row r="795">
          <cell r="E795">
            <v>49.238999999999997</v>
          </cell>
          <cell r="F795">
            <v>56.1</v>
          </cell>
          <cell r="G795">
            <v>59.1</v>
          </cell>
          <cell r="H795">
            <v>64.7</v>
          </cell>
        </row>
        <row r="796">
          <cell r="E796">
            <v>49.324199999999998</v>
          </cell>
          <cell r="F796">
            <v>56.19</v>
          </cell>
          <cell r="G796">
            <v>59.2</v>
          </cell>
          <cell r="H796">
            <v>64.8</v>
          </cell>
        </row>
        <row r="797">
          <cell r="E797">
            <v>49.409399999999998</v>
          </cell>
          <cell r="F797">
            <v>56.28</v>
          </cell>
          <cell r="G797">
            <v>59.3</v>
          </cell>
          <cell r="H797">
            <v>64.900000000000006</v>
          </cell>
        </row>
        <row r="798">
          <cell r="E798">
            <v>49.494599999999998</v>
          </cell>
          <cell r="F798">
            <v>56.37</v>
          </cell>
          <cell r="G798">
            <v>59.4</v>
          </cell>
          <cell r="H798">
            <v>65</v>
          </cell>
        </row>
        <row r="799">
          <cell r="E799">
            <v>49.579799999999999</v>
          </cell>
          <cell r="F799">
            <v>56.46</v>
          </cell>
          <cell r="G799">
            <v>59.5</v>
          </cell>
          <cell r="H799">
            <v>65.099999999999994</v>
          </cell>
        </row>
        <row r="800">
          <cell r="E800">
            <v>49.664999999999999</v>
          </cell>
          <cell r="F800">
            <v>56.55</v>
          </cell>
          <cell r="G800">
            <v>59.6</v>
          </cell>
          <cell r="H800">
            <v>65.2</v>
          </cell>
        </row>
        <row r="801">
          <cell r="E801">
            <v>49.7502</v>
          </cell>
          <cell r="F801">
            <v>56.64</v>
          </cell>
          <cell r="G801">
            <v>59.7</v>
          </cell>
          <cell r="H801">
            <v>65.3</v>
          </cell>
        </row>
        <row r="802">
          <cell r="E802">
            <v>49.8354</v>
          </cell>
          <cell r="F802">
            <v>56.73</v>
          </cell>
          <cell r="G802">
            <v>59.8</v>
          </cell>
          <cell r="H802">
            <v>65.400000000000006</v>
          </cell>
        </row>
        <row r="803">
          <cell r="E803">
            <v>49.9206</v>
          </cell>
          <cell r="F803">
            <v>56.82</v>
          </cell>
          <cell r="G803">
            <v>59.9</v>
          </cell>
          <cell r="H803">
            <v>65.5</v>
          </cell>
        </row>
        <row r="804">
          <cell r="E804">
            <v>50.005800000000001</v>
          </cell>
          <cell r="F804">
            <v>56.91</v>
          </cell>
          <cell r="G804">
            <v>60</v>
          </cell>
          <cell r="H804">
            <v>65.599999999999994</v>
          </cell>
        </row>
        <row r="805">
          <cell r="E805">
            <v>50.091000000000001</v>
          </cell>
          <cell r="F805">
            <v>57</v>
          </cell>
          <cell r="G805">
            <v>60.1</v>
          </cell>
          <cell r="H805">
            <v>65.7</v>
          </cell>
        </row>
        <row r="806">
          <cell r="E806">
            <v>50.176299999999998</v>
          </cell>
          <cell r="F806">
            <v>57.1</v>
          </cell>
          <cell r="G806">
            <v>60.19</v>
          </cell>
          <cell r="H806">
            <v>65.8</v>
          </cell>
        </row>
        <row r="807">
          <cell r="E807">
            <v>50.261600000000001</v>
          </cell>
          <cell r="F807">
            <v>57.2</v>
          </cell>
          <cell r="G807">
            <v>60.28</v>
          </cell>
          <cell r="H807">
            <v>65.900000000000006</v>
          </cell>
        </row>
        <row r="808">
          <cell r="E808">
            <v>50.346900000000005</v>
          </cell>
          <cell r="F808">
            <v>57.3</v>
          </cell>
          <cell r="G808">
            <v>60.37</v>
          </cell>
          <cell r="H808">
            <v>66</v>
          </cell>
        </row>
        <row r="809">
          <cell r="E809">
            <v>50.432200000000009</v>
          </cell>
          <cell r="F809">
            <v>57.4</v>
          </cell>
          <cell r="G809">
            <v>60.46</v>
          </cell>
          <cell r="H809">
            <v>66.099999999999994</v>
          </cell>
        </row>
        <row r="810">
          <cell r="E810">
            <v>50.517499999999998</v>
          </cell>
          <cell r="F810">
            <v>57.5</v>
          </cell>
          <cell r="G810">
            <v>60.55</v>
          </cell>
          <cell r="H810">
            <v>66.2</v>
          </cell>
        </row>
        <row r="811">
          <cell r="E811">
            <v>50.602800000000016</v>
          </cell>
          <cell r="F811">
            <v>57.6</v>
          </cell>
          <cell r="G811">
            <v>60.64</v>
          </cell>
          <cell r="H811">
            <v>66.3</v>
          </cell>
        </row>
        <row r="812">
          <cell r="E812">
            <v>50.68810000000002</v>
          </cell>
          <cell r="F812">
            <v>57.7</v>
          </cell>
          <cell r="G812">
            <v>60.73</v>
          </cell>
          <cell r="H812">
            <v>66.400000000000006</v>
          </cell>
        </row>
        <row r="813">
          <cell r="E813">
            <v>50.773400000000024</v>
          </cell>
          <cell r="F813">
            <v>57.8</v>
          </cell>
          <cell r="G813">
            <v>60.82</v>
          </cell>
          <cell r="H813">
            <v>66.5</v>
          </cell>
        </row>
        <row r="814">
          <cell r="E814">
            <v>50.858700000000027</v>
          </cell>
          <cell r="F814">
            <v>57.9</v>
          </cell>
          <cell r="G814">
            <v>60.91</v>
          </cell>
          <cell r="H814">
            <v>66.599999999999994</v>
          </cell>
        </row>
        <row r="815">
          <cell r="E815">
            <v>50.944000000000003</v>
          </cell>
          <cell r="F815">
            <v>58</v>
          </cell>
          <cell r="G815">
            <v>61</v>
          </cell>
          <cell r="H815">
            <v>66.7</v>
          </cell>
        </row>
        <row r="816">
          <cell r="E816">
            <v>51.029499999999999</v>
          </cell>
          <cell r="F816">
            <v>58.09</v>
          </cell>
          <cell r="G816">
            <v>61.1</v>
          </cell>
          <cell r="H816">
            <v>66.8</v>
          </cell>
        </row>
        <row r="817">
          <cell r="E817">
            <v>51.115000000000002</v>
          </cell>
          <cell r="F817">
            <v>58.18</v>
          </cell>
          <cell r="G817">
            <v>61.2</v>
          </cell>
          <cell r="H817">
            <v>66.900000000000006</v>
          </cell>
        </row>
        <row r="818">
          <cell r="E818">
            <v>51.200499999999991</v>
          </cell>
          <cell r="F818">
            <v>58.27</v>
          </cell>
          <cell r="G818">
            <v>61.3</v>
          </cell>
          <cell r="H818">
            <v>67</v>
          </cell>
        </row>
        <row r="819">
          <cell r="E819">
            <v>51.285999999999987</v>
          </cell>
          <cell r="F819">
            <v>58.36</v>
          </cell>
          <cell r="G819">
            <v>61.4</v>
          </cell>
          <cell r="H819">
            <v>67.099999999999994</v>
          </cell>
        </row>
        <row r="820">
          <cell r="E820">
            <v>51.371499999999983</v>
          </cell>
          <cell r="F820">
            <v>58.45</v>
          </cell>
          <cell r="G820">
            <v>61.5</v>
          </cell>
          <cell r="H820">
            <v>67.2</v>
          </cell>
        </row>
        <row r="821">
          <cell r="E821">
            <v>51.456999999999979</v>
          </cell>
          <cell r="F821">
            <v>58.54</v>
          </cell>
          <cell r="G821">
            <v>61.6</v>
          </cell>
          <cell r="H821">
            <v>67.3</v>
          </cell>
        </row>
        <row r="822">
          <cell r="E822">
            <v>51.542499999999997</v>
          </cell>
          <cell r="F822">
            <v>58.63</v>
          </cell>
          <cell r="G822">
            <v>61.7</v>
          </cell>
          <cell r="H822">
            <v>67.400000000000006</v>
          </cell>
        </row>
        <row r="823">
          <cell r="E823">
            <v>51.627999999999972</v>
          </cell>
          <cell r="F823">
            <v>58.72</v>
          </cell>
          <cell r="G823">
            <v>61.8</v>
          </cell>
          <cell r="H823">
            <v>67.5</v>
          </cell>
        </row>
        <row r="824">
          <cell r="E824">
            <v>51.713499999999968</v>
          </cell>
          <cell r="F824">
            <v>58.81</v>
          </cell>
          <cell r="G824">
            <v>61.9</v>
          </cell>
          <cell r="H824">
            <v>67.599999999999994</v>
          </cell>
        </row>
        <row r="825">
          <cell r="E825">
            <v>51.798999999999999</v>
          </cell>
          <cell r="F825">
            <v>58.9</v>
          </cell>
          <cell r="G825">
            <v>62</v>
          </cell>
          <cell r="H825">
            <v>67.7</v>
          </cell>
        </row>
        <row r="826">
          <cell r="E826">
            <v>51.884500000000003</v>
          </cell>
          <cell r="F826">
            <v>58.99</v>
          </cell>
          <cell r="G826">
            <v>62.09</v>
          </cell>
          <cell r="H826">
            <v>67.8</v>
          </cell>
        </row>
        <row r="827">
          <cell r="E827">
            <v>51.97</v>
          </cell>
          <cell r="F827">
            <v>59.08</v>
          </cell>
          <cell r="G827">
            <v>62.18</v>
          </cell>
          <cell r="H827">
            <v>67.900000000000006</v>
          </cell>
        </row>
        <row r="828">
          <cell r="E828">
            <v>52.055500000000009</v>
          </cell>
          <cell r="F828">
            <v>59.17</v>
          </cell>
          <cell r="G828">
            <v>62.27</v>
          </cell>
          <cell r="H828">
            <v>68</v>
          </cell>
        </row>
        <row r="829">
          <cell r="E829">
            <v>52.141000000000012</v>
          </cell>
          <cell r="F829">
            <v>59.26</v>
          </cell>
          <cell r="G829">
            <v>62.36</v>
          </cell>
          <cell r="H829">
            <v>68.099999999999994</v>
          </cell>
        </row>
        <row r="830">
          <cell r="E830">
            <v>52.226500000000016</v>
          </cell>
          <cell r="F830">
            <v>59.35</v>
          </cell>
          <cell r="G830">
            <v>62.45</v>
          </cell>
          <cell r="H830">
            <v>68.2</v>
          </cell>
        </row>
        <row r="831">
          <cell r="E831">
            <v>52.312000000000019</v>
          </cell>
          <cell r="F831">
            <v>59.44</v>
          </cell>
          <cell r="G831">
            <v>62.54</v>
          </cell>
          <cell r="H831">
            <v>68.3</v>
          </cell>
        </row>
        <row r="832">
          <cell r="E832">
            <v>52.397500000000001</v>
          </cell>
          <cell r="F832">
            <v>59.53</v>
          </cell>
          <cell r="G832">
            <v>62.63</v>
          </cell>
          <cell r="H832">
            <v>68.400000000000006</v>
          </cell>
        </row>
        <row r="833">
          <cell r="E833">
            <v>52.483000000000025</v>
          </cell>
          <cell r="F833">
            <v>59.62</v>
          </cell>
          <cell r="G833">
            <v>62.72</v>
          </cell>
          <cell r="H833">
            <v>68.5</v>
          </cell>
        </row>
        <row r="834">
          <cell r="E834">
            <v>52.568500000000029</v>
          </cell>
          <cell r="F834">
            <v>59.71</v>
          </cell>
          <cell r="G834">
            <v>62.81</v>
          </cell>
          <cell r="H834">
            <v>68.599999999999994</v>
          </cell>
        </row>
        <row r="835">
          <cell r="E835">
            <v>52.654000000000003</v>
          </cell>
          <cell r="F835">
            <v>59.8</v>
          </cell>
          <cell r="G835">
            <v>62.9</v>
          </cell>
          <cell r="H835">
            <v>68.7</v>
          </cell>
        </row>
        <row r="836">
          <cell r="E836">
            <v>52.739700000000006</v>
          </cell>
          <cell r="F836">
            <v>59.89</v>
          </cell>
          <cell r="G836">
            <v>63</v>
          </cell>
          <cell r="H836">
            <v>68.8</v>
          </cell>
        </row>
        <row r="837">
          <cell r="E837">
            <v>52.825400000000009</v>
          </cell>
          <cell r="F837">
            <v>59.98</v>
          </cell>
          <cell r="G837">
            <v>63.1</v>
          </cell>
          <cell r="H837">
            <v>68.900000000000006</v>
          </cell>
        </row>
        <row r="838">
          <cell r="E838">
            <v>52.911100000000012</v>
          </cell>
          <cell r="F838">
            <v>60.07</v>
          </cell>
          <cell r="G838">
            <v>63.2</v>
          </cell>
          <cell r="H838">
            <v>69</v>
          </cell>
        </row>
        <row r="839">
          <cell r="E839">
            <v>52.996800000000015</v>
          </cell>
          <cell r="F839">
            <v>60.16</v>
          </cell>
          <cell r="G839">
            <v>63.3</v>
          </cell>
          <cell r="H839">
            <v>69.099999999999994</v>
          </cell>
        </row>
        <row r="840">
          <cell r="E840">
            <v>53.082500000000003</v>
          </cell>
          <cell r="F840">
            <v>60.25</v>
          </cell>
          <cell r="G840">
            <v>63.4</v>
          </cell>
          <cell r="H840">
            <v>69.2</v>
          </cell>
        </row>
        <row r="841">
          <cell r="E841">
            <v>53.16820000000002</v>
          </cell>
          <cell r="F841">
            <v>60.34</v>
          </cell>
          <cell r="G841">
            <v>63.5</v>
          </cell>
          <cell r="H841">
            <v>69.3</v>
          </cell>
        </row>
        <row r="842">
          <cell r="E842">
            <v>53.253900000000023</v>
          </cell>
          <cell r="F842">
            <v>60.43</v>
          </cell>
          <cell r="G842">
            <v>63.6</v>
          </cell>
          <cell r="H842">
            <v>69.400000000000006</v>
          </cell>
        </row>
        <row r="843">
          <cell r="E843">
            <v>53.339600000000026</v>
          </cell>
          <cell r="F843">
            <v>60.52</v>
          </cell>
          <cell r="G843">
            <v>63.7</v>
          </cell>
          <cell r="H843">
            <v>69.5</v>
          </cell>
        </row>
        <row r="844">
          <cell r="E844">
            <v>53.425300000000028</v>
          </cell>
          <cell r="F844">
            <v>60.61</v>
          </cell>
          <cell r="G844">
            <v>63.8</v>
          </cell>
          <cell r="H844">
            <v>69.599999999999994</v>
          </cell>
        </row>
        <row r="845">
          <cell r="E845">
            <v>53.511000000000003</v>
          </cell>
          <cell r="F845">
            <v>60.7</v>
          </cell>
          <cell r="G845">
            <v>63.9</v>
          </cell>
          <cell r="H845">
            <v>69.7</v>
          </cell>
        </row>
        <row r="846">
          <cell r="E846">
            <v>53.596800000000002</v>
          </cell>
          <cell r="F846">
            <v>60.8</v>
          </cell>
          <cell r="G846">
            <v>64</v>
          </cell>
          <cell r="H846">
            <v>69.81</v>
          </cell>
        </row>
        <row r="847">
          <cell r="E847">
            <v>53.682600000000001</v>
          </cell>
          <cell r="F847">
            <v>60.9</v>
          </cell>
          <cell r="G847">
            <v>64.099999999999994</v>
          </cell>
          <cell r="H847">
            <v>69.92</v>
          </cell>
        </row>
        <row r="848">
          <cell r="E848">
            <v>53.7684</v>
          </cell>
          <cell r="F848">
            <v>61</v>
          </cell>
          <cell r="G848">
            <v>64.2</v>
          </cell>
          <cell r="H848">
            <v>70.03</v>
          </cell>
        </row>
        <row r="849">
          <cell r="E849">
            <v>53.854199999999999</v>
          </cell>
          <cell r="F849">
            <v>61.1</v>
          </cell>
          <cell r="G849">
            <v>64.3</v>
          </cell>
          <cell r="H849">
            <v>70.14</v>
          </cell>
        </row>
        <row r="850">
          <cell r="E850">
            <v>53.94</v>
          </cell>
          <cell r="F850">
            <v>61.2</v>
          </cell>
          <cell r="G850">
            <v>64.400000000000006</v>
          </cell>
          <cell r="H850">
            <v>70.25</v>
          </cell>
        </row>
        <row r="851">
          <cell r="E851">
            <v>54.025799999999997</v>
          </cell>
          <cell r="F851">
            <v>61.3</v>
          </cell>
          <cell r="G851">
            <v>64.5</v>
          </cell>
          <cell r="H851">
            <v>70.36</v>
          </cell>
        </row>
        <row r="852">
          <cell r="E852">
            <v>54.111599999999996</v>
          </cell>
          <cell r="F852">
            <v>61.4</v>
          </cell>
          <cell r="G852">
            <v>64.599999999999994</v>
          </cell>
          <cell r="H852">
            <v>70.47</v>
          </cell>
        </row>
        <row r="853">
          <cell r="E853">
            <v>54.197399999999995</v>
          </cell>
          <cell r="F853">
            <v>61.5</v>
          </cell>
          <cell r="G853">
            <v>64.7</v>
          </cell>
          <cell r="H853">
            <v>70.58</v>
          </cell>
        </row>
        <row r="854">
          <cell r="E854">
            <v>54.283199999999994</v>
          </cell>
          <cell r="F854">
            <v>61.6</v>
          </cell>
          <cell r="G854">
            <v>64.8</v>
          </cell>
          <cell r="H854">
            <v>70.69</v>
          </cell>
        </row>
        <row r="855">
          <cell r="E855">
            <v>54.369</v>
          </cell>
          <cell r="F855">
            <v>61.7</v>
          </cell>
          <cell r="G855">
            <v>64.900000000000006</v>
          </cell>
          <cell r="H855">
            <v>70.8</v>
          </cell>
        </row>
        <row r="856">
          <cell r="E856">
            <v>54.454799999999999</v>
          </cell>
          <cell r="F856">
            <v>61.79</v>
          </cell>
          <cell r="G856">
            <v>64.989999999999995</v>
          </cell>
          <cell r="H856">
            <v>70.900000000000006</v>
          </cell>
        </row>
        <row r="857">
          <cell r="E857">
            <v>54.540599999999998</v>
          </cell>
          <cell r="F857">
            <v>61.88</v>
          </cell>
          <cell r="G857">
            <v>65.08</v>
          </cell>
          <cell r="H857">
            <v>71</v>
          </cell>
        </row>
        <row r="858">
          <cell r="E858">
            <v>54.626399999999997</v>
          </cell>
          <cell r="F858">
            <v>61.97</v>
          </cell>
          <cell r="G858">
            <v>65.17</v>
          </cell>
          <cell r="H858">
            <v>71.099999999999994</v>
          </cell>
        </row>
        <row r="859">
          <cell r="E859">
            <v>54.712199999999996</v>
          </cell>
          <cell r="F859">
            <v>62.06</v>
          </cell>
          <cell r="G859">
            <v>65.260000000000005</v>
          </cell>
          <cell r="H859">
            <v>71.2</v>
          </cell>
        </row>
        <row r="860">
          <cell r="E860">
            <v>54.797999999999995</v>
          </cell>
          <cell r="F860">
            <v>62.15</v>
          </cell>
          <cell r="G860">
            <v>65.349999999999994</v>
          </cell>
          <cell r="H860">
            <v>71.3</v>
          </cell>
        </row>
        <row r="861">
          <cell r="E861">
            <v>54.883799999999994</v>
          </cell>
          <cell r="F861">
            <v>62.24</v>
          </cell>
          <cell r="G861">
            <v>65.44</v>
          </cell>
          <cell r="H861">
            <v>71.400000000000006</v>
          </cell>
        </row>
        <row r="862">
          <cell r="E862">
            <v>54.969599999999993</v>
          </cell>
          <cell r="F862">
            <v>62.33</v>
          </cell>
          <cell r="G862">
            <v>65.53</v>
          </cell>
          <cell r="H862">
            <v>71.5</v>
          </cell>
        </row>
        <row r="863">
          <cell r="E863">
            <v>55.055399999999992</v>
          </cell>
          <cell r="F863">
            <v>62.42</v>
          </cell>
          <cell r="G863">
            <v>65.62</v>
          </cell>
          <cell r="H863">
            <v>71.599999999999994</v>
          </cell>
        </row>
        <row r="864">
          <cell r="E864">
            <v>55.141199999999991</v>
          </cell>
          <cell r="F864">
            <v>62.51</v>
          </cell>
          <cell r="G864">
            <v>65.709999999999994</v>
          </cell>
          <cell r="H864">
            <v>71.699999999999946</v>
          </cell>
        </row>
        <row r="865">
          <cell r="E865">
            <v>55.226999999999997</v>
          </cell>
          <cell r="F865">
            <v>62.6</v>
          </cell>
          <cell r="G865">
            <v>65.8</v>
          </cell>
          <cell r="H865">
            <v>71.8</v>
          </cell>
        </row>
        <row r="866">
          <cell r="E866">
            <v>55.312999999999995</v>
          </cell>
          <cell r="F866">
            <v>62.69</v>
          </cell>
          <cell r="G866">
            <v>65.900000000000006</v>
          </cell>
          <cell r="H866">
            <v>71.900000000000006</v>
          </cell>
        </row>
        <row r="867">
          <cell r="E867">
            <v>55.398999999999994</v>
          </cell>
          <cell r="F867">
            <v>62.78</v>
          </cell>
          <cell r="G867">
            <v>66</v>
          </cell>
          <cell r="H867">
            <v>72</v>
          </cell>
        </row>
        <row r="868">
          <cell r="E868">
            <v>55.484999999999999</v>
          </cell>
          <cell r="F868">
            <v>62.87</v>
          </cell>
          <cell r="G868">
            <v>66.099999999999994</v>
          </cell>
          <cell r="H868">
            <v>72.099999999999994</v>
          </cell>
        </row>
        <row r="869">
          <cell r="E869">
            <v>55.570999999999991</v>
          </cell>
          <cell r="F869">
            <v>62.96</v>
          </cell>
          <cell r="G869">
            <v>66.2</v>
          </cell>
          <cell r="H869">
            <v>72.2</v>
          </cell>
        </row>
        <row r="870">
          <cell r="E870">
            <v>55.656999999999989</v>
          </cell>
          <cell r="F870">
            <v>63.05</v>
          </cell>
          <cell r="G870">
            <v>66.3</v>
          </cell>
          <cell r="H870">
            <v>72.3</v>
          </cell>
        </row>
        <row r="871">
          <cell r="E871">
            <v>55.742999999999988</v>
          </cell>
          <cell r="F871">
            <v>63.14</v>
          </cell>
          <cell r="G871">
            <v>66.400000000000006</v>
          </cell>
          <cell r="H871">
            <v>72.400000000000006</v>
          </cell>
        </row>
        <row r="872">
          <cell r="E872">
            <v>55.828999999999986</v>
          </cell>
          <cell r="F872">
            <v>63.23</v>
          </cell>
          <cell r="G872">
            <v>66.5</v>
          </cell>
          <cell r="H872">
            <v>72.5</v>
          </cell>
        </row>
        <row r="873">
          <cell r="E873">
            <v>55.914999999999999</v>
          </cell>
          <cell r="F873">
            <v>63.32</v>
          </cell>
          <cell r="G873">
            <v>66.599999999999994</v>
          </cell>
          <cell r="H873">
            <v>72.599999999999994</v>
          </cell>
        </row>
        <row r="874">
          <cell r="E874">
            <v>56.000999999999983</v>
          </cell>
          <cell r="F874">
            <v>63.41</v>
          </cell>
          <cell r="G874">
            <v>66.699999999999946</v>
          </cell>
          <cell r="H874">
            <v>72.699999999999946</v>
          </cell>
        </row>
        <row r="875">
          <cell r="E875">
            <v>56.087000000000003</v>
          </cell>
          <cell r="F875">
            <v>63.5</v>
          </cell>
          <cell r="G875">
            <v>66.8</v>
          </cell>
          <cell r="H875">
            <v>72.8</v>
          </cell>
        </row>
        <row r="876">
          <cell r="E876">
            <v>56.173100000000005</v>
          </cell>
          <cell r="F876">
            <v>63.59</v>
          </cell>
          <cell r="G876">
            <v>66.89</v>
          </cell>
          <cell r="H876">
            <v>72.900000000000006</v>
          </cell>
        </row>
        <row r="877">
          <cell r="E877">
            <v>56.259200000000007</v>
          </cell>
          <cell r="F877">
            <v>63.68</v>
          </cell>
          <cell r="G877">
            <v>66.98</v>
          </cell>
          <cell r="H877">
            <v>73</v>
          </cell>
        </row>
        <row r="878">
          <cell r="E878">
            <v>56.345300000000009</v>
          </cell>
          <cell r="F878">
            <v>63.77</v>
          </cell>
          <cell r="G878">
            <v>67.069999999999993</v>
          </cell>
          <cell r="H878">
            <v>73.099999999999994</v>
          </cell>
        </row>
        <row r="879">
          <cell r="E879">
            <v>56.431400000000011</v>
          </cell>
          <cell r="F879">
            <v>63.86</v>
          </cell>
          <cell r="G879">
            <v>67.16</v>
          </cell>
          <cell r="H879">
            <v>73.2</v>
          </cell>
        </row>
        <row r="880">
          <cell r="E880">
            <v>56.517499999999998</v>
          </cell>
          <cell r="F880">
            <v>63.95</v>
          </cell>
          <cell r="G880">
            <v>67.25</v>
          </cell>
          <cell r="H880">
            <v>73.3</v>
          </cell>
        </row>
        <row r="881">
          <cell r="E881">
            <v>56.603600000000014</v>
          </cell>
          <cell r="F881">
            <v>64.040000000000006</v>
          </cell>
          <cell r="G881">
            <v>67.34</v>
          </cell>
          <cell r="H881">
            <v>73.400000000000006</v>
          </cell>
        </row>
        <row r="882">
          <cell r="E882">
            <v>56.689700000000016</v>
          </cell>
          <cell r="F882">
            <v>64.13</v>
          </cell>
          <cell r="G882">
            <v>67.430000000000007</v>
          </cell>
          <cell r="H882">
            <v>73.5</v>
          </cell>
        </row>
        <row r="883">
          <cell r="E883">
            <v>56.775800000000018</v>
          </cell>
          <cell r="F883">
            <v>64.22</v>
          </cell>
          <cell r="G883">
            <v>67.52</v>
          </cell>
          <cell r="H883">
            <v>73.599999999999994</v>
          </cell>
        </row>
        <row r="884">
          <cell r="E884">
            <v>56.86190000000002</v>
          </cell>
          <cell r="F884">
            <v>64.31</v>
          </cell>
          <cell r="G884">
            <v>67.61</v>
          </cell>
          <cell r="H884">
            <v>73.699999999999946</v>
          </cell>
        </row>
        <row r="885">
          <cell r="E885">
            <v>56.948</v>
          </cell>
          <cell r="F885">
            <v>64.400000000000006</v>
          </cell>
          <cell r="G885">
            <v>67.7</v>
          </cell>
          <cell r="H885">
            <v>73.8</v>
          </cell>
        </row>
        <row r="886">
          <cell r="E886">
            <v>57.034199999999998</v>
          </cell>
          <cell r="F886">
            <v>64.5</v>
          </cell>
          <cell r="G886">
            <v>67.8</v>
          </cell>
          <cell r="H886">
            <v>73.900000000000006</v>
          </cell>
        </row>
        <row r="887">
          <cell r="E887">
            <v>57.120399999999997</v>
          </cell>
          <cell r="F887">
            <v>64.599999999999994</v>
          </cell>
          <cell r="G887">
            <v>67.900000000000006</v>
          </cell>
          <cell r="H887">
            <v>74</v>
          </cell>
        </row>
        <row r="888">
          <cell r="E888">
            <v>57.206599999999995</v>
          </cell>
          <cell r="F888">
            <v>64.7</v>
          </cell>
          <cell r="G888">
            <v>68</v>
          </cell>
          <cell r="H888">
            <v>74.099999999999994</v>
          </cell>
        </row>
        <row r="889">
          <cell r="E889">
            <v>57.292799999999993</v>
          </cell>
          <cell r="F889">
            <v>64.8</v>
          </cell>
          <cell r="G889">
            <v>68.099999999999994</v>
          </cell>
          <cell r="H889">
            <v>74.2</v>
          </cell>
        </row>
        <row r="890">
          <cell r="E890">
            <v>57.378999999999991</v>
          </cell>
          <cell r="F890">
            <v>64.900000000000006</v>
          </cell>
          <cell r="G890">
            <v>68.2</v>
          </cell>
          <cell r="H890">
            <v>74.3</v>
          </cell>
        </row>
        <row r="891">
          <cell r="E891">
            <v>57.465199999999989</v>
          </cell>
          <cell r="F891">
            <v>65</v>
          </cell>
          <cell r="G891">
            <v>68.3</v>
          </cell>
          <cell r="H891">
            <v>74.400000000000006</v>
          </cell>
        </row>
        <row r="892">
          <cell r="E892">
            <v>57.551399999999987</v>
          </cell>
          <cell r="F892">
            <v>65.099999999999994</v>
          </cell>
          <cell r="G892">
            <v>68.400000000000006</v>
          </cell>
          <cell r="H892">
            <v>74.5</v>
          </cell>
        </row>
        <row r="893">
          <cell r="E893">
            <v>57.637599999999985</v>
          </cell>
          <cell r="F893">
            <v>65.2</v>
          </cell>
          <cell r="G893">
            <v>68.5</v>
          </cell>
          <cell r="H893">
            <v>74.599999999999994</v>
          </cell>
        </row>
        <row r="894">
          <cell r="E894">
            <v>57.723799999999983</v>
          </cell>
          <cell r="F894">
            <v>65.3</v>
          </cell>
          <cell r="G894">
            <v>68.599999999999994</v>
          </cell>
          <cell r="H894">
            <v>74.699999999999946</v>
          </cell>
        </row>
        <row r="895">
          <cell r="E895">
            <v>57.81</v>
          </cell>
          <cell r="F895">
            <v>65.400000000000006</v>
          </cell>
          <cell r="G895">
            <v>68.7</v>
          </cell>
          <cell r="H895">
            <v>74.8</v>
          </cell>
        </row>
        <row r="896">
          <cell r="E896">
            <v>57.896300000000004</v>
          </cell>
          <cell r="F896">
            <v>65.489999999999995</v>
          </cell>
          <cell r="G896">
            <v>68.790000000000006</v>
          </cell>
          <cell r="H896">
            <v>74.900000000000006</v>
          </cell>
        </row>
        <row r="897">
          <cell r="E897">
            <v>57.982600000000005</v>
          </cell>
          <cell r="F897">
            <v>65.58</v>
          </cell>
          <cell r="G897">
            <v>68.88</v>
          </cell>
          <cell r="H897">
            <v>75</v>
          </cell>
        </row>
        <row r="898">
          <cell r="E898">
            <v>58.068900000000006</v>
          </cell>
          <cell r="F898">
            <v>65.67</v>
          </cell>
          <cell r="G898">
            <v>68.97</v>
          </cell>
          <cell r="H898">
            <v>75.099999999999994</v>
          </cell>
        </row>
        <row r="899">
          <cell r="E899">
            <v>58.155200000000008</v>
          </cell>
          <cell r="F899">
            <v>65.760000000000005</v>
          </cell>
          <cell r="G899">
            <v>69.06</v>
          </cell>
          <cell r="H899">
            <v>75.2</v>
          </cell>
        </row>
        <row r="900">
          <cell r="E900">
            <v>58.241500000000009</v>
          </cell>
          <cell r="F900">
            <v>65.849999999999994</v>
          </cell>
          <cell r="G900">
            <v>69.150000000000006</v>
          </cell>
          <cell r="H900">
            <v>75.3</v>
          </cell>
        </row>
        <row r="901">
          <cell r="E901">
            <v>58.327800000000011</v>
          </cell>
          <cell r="F901">
            <v>65.94</v>
          </cell>
          <cell r="G901">
            <v>69.239999999999995</v>
          </cell>
          <cell r="H901">
            <v>75.400000000000006</v>
          </cell>
        </row>
        <row r="902">
          <cell r="E902">
            <v>58.414100000000012</v>
          </cell>
          <cell r="F902">
            <v>66.03</v>
          </cell>
          <cell r="G902">
            <v>69.33</v>
          </cell>
          <cell r="H902">
            <v>75.5</v>
          </cell>
        </row>
        <row r="903">
          <cell r="E903">
            <v>58.500400000000013</v>
          </cell>
          <cell r="F903">
            <v>66.12</v>
          </cell>
          <cell r="G903">
            <v>69.42</v>
          </cell>
          <cell r="H903">
            <v>75.599999999999994</v>
          </cell>
        </row>
        <row r="904">
          <cell r="E904">
            <v>58.586700000000015</v>
          </cell>
          <cell r="F904">
            <v>66.209999999999994</v>
          </cell>
          <cell r="G904">
            <v>69.510000000000005</v>
          </cell>
          <cell r="H904">
            <v>75.699999999999946</v>
          </cell>
        </row>
        <row r="905">
          <cell r="E905">
            <v>58.673000000000002</v>
          </cell>
          <cell r="F905">
            <v>66.3</v>
          </cell>
          <cell r="G905">
            <v>69.599999999999994</v>
          </cell>
          <cell r="H905">
            <v>75.8</v>
          </cell>
        </row>
        <row r="906">
          <cell r="E906">
            <v>58.759399999999999</v>
          </cell>
          <cell r="F906">
            <v>66.39</v>
          </cell>
          <cell r="G906">
            <v>69.7</v>
          </cell>
          <cell r="H906">
            <v>75.91</v>
          </cell>
        </row>
        <row r="907">
          <cell r="E907">
            <v>58.845799999999997</v>
          </cell>
          <cell r="F907">
            <v>66.48</v>
          </cell>
          <cell r="G907">
            <v>69.8</v>
          </cell>
          <cell r="H907">
            <v>76.02</v>
          </cell>
        </row>
        <row r="908">
          <cell r="E908">
            <v>58.932199999999995</v>
          </cell>
          <cell r="F908">
            <v>66.569999999999993</v>
          </cell>
          <cell r="G908">
            <v>69.900000000000006</v>
          </cell>
          <cell r="H908">
            <v>76.13</v>
          </cell>
        </row>
        <row r="909">
          <cell r="E909">
            <v>59.018599999999992</v>
          </cell>
          <cell r="F909">
            <v>66.66</v>
          </cell>
          <cell r="G909">
            <v>70</v>
          </cell>
          <cell r="H909">
            <v>76.239999999999995</v>
          </cell>
        </row>
        <row r="910">
          <cell r="E910">
            <v>59.104999999999997</v>
          </cell>
          <cell r="F910">
            <v>66.75</v>
          </cell>
          <cell r="G910">
            <v>70.099999999999994</v>
          </cell>
          <cell r="H910">
            <v>76.349999999999994</v>
          </cell>
        </row>
        <row r="911">
          <cell r="E911">
            <v>59.191399999999987</v>
          </cell>
          <cell r="F911">
            <v>66.84</v>
          </cell>
          <cell r="G911">
            <v>70.2</v>
          </cell>
          <cell r="H911">
            <v>76.459999999999994</v>
          </cell>
        </row>
        <row r="912">
          <cell r="E912">
            <v>59.277799999999985</v>
          </cell>
          <cell r="F912">
            <v>66.930000000000007</v>
          </cell>
          <cell r="G912">
            <v>70.3</v>
          </cell>
          <cell r="H912">
            <v>76.569999999999993</v>
          </cell>
        </row>
        <row r="913">
          <cell r="E913">
            <v>59.364199999999983</v>
          </cell>
          <cell r="F913">
            <v>67.02</v>
          </cell>
          <cell r="G913">
            <v>70.399999999999949</v>
          </cell>
          <cell r="H913">
            <v>76.680000000000007</v>
          </cell>
        </row>
        <row r="914">
          <cell r="E914">
            <v>59.45059999999998</v>
          </cell>
          <cell r="F914">
            <v>67.11</v>
          </cell>
          <cell r="G914">
            <v>70.499999999999943</v>
          </cell>
          <cell r="H914">
            <v>76.790000000000006</v>
          </cell>
        </row>
        <row r="915">
          <cell r="E915">
            <v>59.536999999999999</v>
          </cell>
          <cell r="F915">
            <v>67.2</v>
          </cell>
          <cell r="G915">
            <v>70.599999999999994</v>
          </cell>
          <cell r="H915">
            <v>76.900000000000006</v>
          </cell>
        </row>
        <row r="916">
          <cell r="E916">
            <v>59.623599999999996</v>
          </cell>
          <cell r="F916">
            <v>67.3</v>
          </cell>
          <cell r="G916">
            <v>70.7</v>
          </cell>
          <cell r="H916">
            <v>77</v>
          </cell>
        </row>
        <row r="917">
          <cell r="E917">
            <v>59.710199999999993</v>
          </cell>
          <cell r="F917">
            <v>67.400000000000006</v>
          </cell>
          <cell r="G917">
            <v>70.8</v>
          </cell>
          <cell r="H917">
            <v>77.099999999999994</v>
          </cell>
        </row>
        <row r="918">
          <cell r="E918">
            <v>59.79679999999999</v>
          </cell>
          <cell r="F918">
            <v>67.5</v>
          </cell>
          <cell r="G918">
            <v>70.900000000000006</v>
          </cell>
          <cell r="H918">
            <v>77.2</v>
          </cell>
        </row>
        <row r="919">
          <cell r="E919">
            <v>59.883399999999988</v>
          </cell>
          <cell r="F919">
            <v>67.599999999999994</v>
          </cell>
          <cell r="G919">
            <v>71</v>
          </cell>
          <cell r="H919">
            <v>77.3</v>
          </cell>
        </row>
        <row r="920">
          <cell r="E920">
            <v>59.97</v>
          </cell>
          <cell r="F920">
            <v>67.7</v>
          </cell>
          <cell r="G920">
            <v>71.099999999999994</v>
          </cell>
          <cell r="H920">
            <v>77.400000000000006</v>
          </cell>
        </row>
        <row r="921">
          <cell r="E921">
            <v>60.056599999999982</v>
          </cell>
          <cell r="F921">
            <v>67.8</v>
          </cell>
          <cell r="G921">
            <v>71.2</v>
          </cell>
          <cell r="H921">
            <v>77.5</v>
          </cell>
        </row>
        <row r="922">
          <cell r="E922">
            <v>60.143199999999979</v>
          </cell>
          <cell r="F922">
            <v>67.900000000000006</v>
          </cell>
          <cell r="G922">
            <v>71.3</v>
          </cell>
          <cell r="H922">
            <v>77.599999999999994</v>
          </cell>
        </row>
        <row r="923">
          <cell r="E923">
            <v>60.229799999999976</v>
          </cell>
          <cell r="F923">
            <v>68</v>
          </cell>
          <cell r="G923">
            <v>71.399999999999949</v>
          </cell>
          <cell r="H923">
            <v>77.7</v>
          </cell>
        </row>
        <row r="924">
          <cell r="E924">
            <v>60.316399999999973</v>
          </cell>
          <cell r="F924">
            <v>68.099999999999994</v>
          </cell>
          <cell r="G924">
            <v>71.499999999999943</v>
          </cell>
          <cell r="H924">
            <v>77.8</v>
          </cell>
        </row>
        <row r="925">
          <cell r="E925">
            <v>60.402999999999999</v>
          </cell>
          <cell r="F925">
            <v>68.2</v>
          </cell>
          <cell r="G925">
            <v>71.599999999999994</v>
          </cell>
          <cell r="H925">
            <v>77.900000000000006</v>
          </cell>
        </row>
        <row r="926">
          <cell r="E926">
            <v>60.489599999999996</v>
          </cell>
          <cell r="F926">
            <v>68.290000000000006</v>
          </cell>
          <cell r="G926">
            <v>71.69</v>
          </cell>
          <cell r="H926">
            <v>78</v>
          </cell>
        </row>
        <row r="927">
          <cell r="E927">
            <v>60.576199999999993</v>
          </cell>
          <cell r="F927">
            <v>68.38</v>
          </cell>
          <cell r="G927">
            <v>71.78</v>
          </cell>
          <cell r="H927">
            <v>78.099999999999994</v>
          </cell>
        </row>
        <row r="928">
          <cell r="E928">
            <v>60.66279999999999</v>
          </cell>
          <cell r="F928">
            <v>68.47</v>
          </cell>
          <cell r="G928">
            <v>71.87</v>
          </cell>
          <cell r="H928">
            <v>78.2</v>
          </cell>
        </row>
        <row r="929">
          <cell r="E929">
            <v>60.749399999999987</v>
          </cell>
          <cell r="F929">
            <v>68.56</v>
          </cell>
          <cell r="G929">
            <v>71.959999999999994</v>
          </cell>
          <cell r="H929">
            <v>78.3</v>
          </cell>
        </row>
        <row r="930">
          <cell r="E930">
            <v>60.835999999999984</v>
          </cell>
          <cell r="F930">
            <v>68.650000000000006</v>
          </cell>
          <cell r="G930">
            <v>72.05</v>
          </cell>
          <cell r="H930">
            <v>78.400000000000006</v>
          </cell>
        </row>
        <row r="931">
          <cell r="E931">
            <v>60.922599999999981</v>
          </cell>
          <cell r="F931">
            <v>68.739999999999995</v>
          </cell>
          <cell r="G931">
            <v>72.14</v>
          </cell>
          <cell r="H931">
            <v>78.5</v>
          </cell>
        </row>
        <row r="932">
          <cell r="E932">
            <v>61.009199999999979</v>
          </cell>
          <cell r="F932">
            <v>68.83</v>
          </cell>
          <cell r="G932">
            <v>72.23</v>
          </cell>
          <cell r="H932">
            <v>78.599999999999994</v>
          </cell>
        </row>
        <row r="933">
          <cell r="E933">
            <v>61.095799999999976</v>
          </cell>
          <cell r="F933">
            <v>68.92</v>
          </cell>
          <cell r="G933">
            <v>72.319999999999993</v>
          </cell>
          <cell r="H933">
            <v>78.7</v>
          </cell>
        </row>
        <row r="934">
          <cell r="E934">
            <v>61.182399999999973</v>
          </cell>
          <cell r="F934">
            <v>69.010000000000005</v>
          </cell>
          <cell r="G934">
            <v>72.41</v>
          </cell>
          <cell r="H934">
            <v>78.8</v>
          </cell>
        </row>
        <row r="935">
          <cell r="E935">
            <v>61.268999999999998</v>
          </cell>
          <cell r="F935">
            <v>69.099999999999994</v>
          </cell>
          <cell r="G935">
            <v>72.5</v>
          </cell>
          <cell r="H935">
            <v>78.900000000000006</v>
          </cell>
        </row>
        <row r="936">
          <cell r="E936">
            <v>61.355599999999995</v>
          </cell>
          <cell r="F936">
            <v>69.19</v>
          </cell>
          <cell r="G936">
            <v>72.599999999999994</v>
          </cell>
          <cell r="H936">
            <v>79</v>
          </cell>
        </row>
        <row r="937">
          <cell r="E937">
            <v>61.442199999999993</v>
          </cell>
          <cell r="F937">
            <v>69.28</v>
          </cell>
          <cell r="G937">
            <v>72.7</v>
          </cell>
          <cell r="H937">
            <v>79.099999999999994</v>
          </cell>
        </row>
        <row r="938">
          <cell r="E938">
            <v>61.52879999999999</v>
          </cell>
          <cell r="F938">
            <v>69.37</v>
          </cell>
          <cell r="G938">
            <v>72.8</v>
          </cell>
          <cell r="H938">
            <v>79.2</v>
          </cell>
        </row>
        <row r="939">
          <cell r="E939">
            <v>61.615399999999987</v>
          </cell>
          <cell r="F939">
            <v>69.459999999999994</v>
          </cell>
          <cell r="G939">
            <v>72.900000000000006</v>
          </cell>
          <cell r="H939">
            <v>79.3</v>
          </cell>
        </row>
        <row r="940">
          <cell r="E940">
            <v>61.701999999999984</v>
          </cell>
          <cell r="F940">
            <v>69.55</v>
          </cell>
          <cell r="G940">
            <v>73</v>
          </cell>
          <cell r="H940">
            <v>79.400000000000006</v>
          </cell>
        </row>
        <row r="941">
          <cell r="E941">
            <v>61.788599999999981</v>
          </cell>
          <cell r="F941">
            <v>69.64</v>
          </cell>
          <cell r="G941">
            <v>73.099999999999994</v>
          </cell>
          <cell r="H941">
            <v>79.5</v>
          </cell>
        </row>
        <row r="942">
          <cell r="E942">
            <v>61.875199999999978</v>
          </cell>
          <cell r="F942">
            <v>69.73</v>
          </cell>
          <cell r="G942">
            <v>73.2</v>
          </cell>
          <cell r="H942">
            <v>79.599999999999994</v>
          </cell>
        </row>
        <row r="943">
          <cell r="E943">
            <v>61.961799999999975</v>
          </cell>
          <cell r="F943">
            <v>69.819999999999993</v>
          </cell>
          <cell r="G943">
            <v>73.3</v>
          </cell>
          <cell r="H943">
            <v>79.7</v>
          </cell>
        </row>
        <row r="944">
          <cell r="E944">
            <v>62.048399999999972</v>
          </cell>
          <cell r="F944">
            <v>69.91</v>
          </cell>
          <cell r="G944">
            <v>73.399999999999949</v>
          </cell>
          <cell r="H944">
            <v>79.8</v>
          </cell>
        </row>
        <row r="945">
          <cell r="E945">
            <v>62.134999999999998</v>
          </cell>
          <cell r="F945">
            <v>70</v>
          </cell>
          <cell r="G945">
            <v>73.5</v>
          </cell>
          <cell r="H945">
            <v>79.900000000000006</v>
          </cell>
        </row>
        <row r="946">
          <cell r="E946">
            <v>62.221800000000002</v>
          </cell>
          <cell r="F946">
            <v>70.09</v>
          </cell>
          <cell r="G946">
            <v>73.599999999999994</v>
          </cell>
          <cell r="H946">
            <v>80</v>
          </cell>
        </row>
        <row r="947">
          <cell r="E947">
            <v>62.308599999999998</v>
          </cell>
          <cell r="F947">
            <v>70.180000000000007</v>
          </cell>
          <cell r="G947">
            <v>73.7</v>
          </cell>
          <cell r="H947">
            <v>80.099999999999994</v>
          </cell>
        </row>
        <row r="948">
          <cell r="E948">
            <v>62.395399999999995</v>
          </cell>
          <cell r="F948">
            <v>70.27</v>
          </cell>
          <cell r="G948">
            <v>73.8</v>
          </cell>
          <cell r="H948">
            <v>80.2</v>
          </cell>
        </row>
        <row r="949">
          <cell r="E949">
            <v>62.482199999999992</v>
          </cell>
          <cell r="F949">
            <v>70.36</v>
          </cell>
          <cell r="G949">
            <v>73.900000000000006</v>
          </cell>
          <cell r="H949">
            <v>80.3</v>
          </cell>
        </row>
        <row r="950">
          <cell r="E950">
            <v>62.568999999999988</v>
          </cell>
          <cell r="F950">
            <v>70.45</v>
          </cell>
          <cell r="G950">
            <v>74</v>
          </cell>
          <cell r="H950">
            <v>80.400000000000006</v>
          </cell>
        </row>
        <row r="951">
          <cell r="E951">
            <v>62.655799999999985</v>
          </cell>
          <cell r="F951">
            <v>70.540000000000006</v>
          </cell>
          <cell r="G951">
            <v>74.099999999999994</v>
          </cell>
          <cell r="H951">
            <v>80.5</v>
          </cell>
        </row>
        <row r="952">
          <cell r="E952">
            <v>62.742599999999982</v>
          </cell>
          <cell r="F952">
            <v>70.63</v>
          </cell>
          <cell r="G952">
            <v>74.2</v>
          </cell>
          <cell r="H952">
            <v>80.599999999999994</v>
          </cell>
        </row>
        <row r="953">
          <cell r="E953">
            <v>62.829399999999978</v>
          </cell>
          <cell r="F953">
            <v>70.72</v>
          </cell>
          <cell r="G953">
            <v>74.3</v>
          </cell>
          <cell r="H953">
            <v>80.7</v>
          </cell>
        </row>
        <row r="954">
          <cell r="E954">
            <v>62.916199999999975</v>
          </cell>
          <cell r="F954">
            <v>70.81</v>
          </cell>
          <cell r="G954">
            <v>74.399999999999949</v>
          </cell>
          <cell r="H954">
            <v>80.8</v>
          </cell>
        </row>
        <row r="955">
          <cell r="E955">
            <v>63.003</v>
          </cell>
          <cell r="F955">
            <v>70.900000000000006</v>
          </cell>
          <cell r="G955">
            <v>74.5</v>
          </cell>
          <cell r="H955">
            <v>80.900000000000006</v>
          </cell>
        </row>
        <row r="956">
          <cell r="E956">
            <v>63.0899</v>
          </cell>
          <cell r="F956">
            <v>71</v>
          </cell>
          <cell r="G956">
            <v>74.59</v>
          </cell>
          <cell r="H956">
            <v>81.010000000000005</v>
          </cell>
        </row>
        <row r="957">
          <cell r="E957">
            <v>63.1768</v>
          </cell>
          <cell r="F957">
            <v>71.099999999999994</v>
          </cell>
          <cell r="G957">
            <v>74.680000000000007</v>
          </cell>
          <cell r="H957">
            <v>81.12</v>
          </cell>
        </row>
        <row r="958">
          <cell r="E958">
            <v>63.2637</v>
          </cell>
          <cell r="F958">
            <v>71.2</v>
          </cell>
          <cell r="G958">
            <v>74.77</v>
          </cell>
          <cell r="H958">
            <v>81.23</v>
          </cell>
        </row>
        <row r="959">
          <cell r="E959">
            <v>63.3506</v>
          </cell>
          <cell r="F959">
            <v>71.3</v>
          </cell>
          <cell r="G959">
            <v>74.86</v>
          </cell>
          <cell r="H959">
            <v>81.34</v>
          </cell>
        </row>
        <row r="960">
          <cell r="E960">
            <v>63.4375</v>
          </cell>
          <cell r="F960">
            <v>71.400000000000006</v>
          </cell>
          <cell r="G960">
            <v>74.95</v>
          </cell>
          <cell r="H960">
            <v>81.45</v>
          </cell>
        </row>
        <row r="961">
          <cell r="E961">
            <v>63.5244</v>
          </cell>
          <cell r="F961">
            <v>71.5</v>
          </cell>
          <cell r="G961">
            <v>75.040000000000006</v>
          </cell>
          <cell r="H961">
            <v>81.56</v>
          </cell>
        </row>
        <row r="962">
          <cell r="E962">
            <v>63.6113</v>
          </cell>
          <cell r="F962">
            <v>71.599999999999994</v>
          </cell>
          <cell r="G962">
            <v>75.13</v>
          </cell>
          <cell r="H962">
            <v>81.67</v>
          </cell>
        </row>
        <row r="963">
          <cell r="E963">
            <v>63.6982</v>
          </cell>
          <cell r="F963">
            <v>71.7</v>
          </cell>
          <cell r="G963">
            <v>75.22</v>
          </cell>
          <cell r="H963">
            <v>81.78</v>
          </cell>
        </row>
        <row r="964">
          <cell r="E964">
            <v>63.7851</v>
          </cell>
          <cell r="F964">
            <v>71.8</v>
          </cell>
          <cell r="G964">
            <v>75.31</v>
          </cell>
          <cell r="H964">
            <v>81.89</v>
          </cell>
        </row>
        <row r="965">
          <cell r="E965">
            <v>63.872</v>
          </cell>
          <cell r="F965">
            <v>71.900000000000006</v>
          </cell>
          <cell r="G965">
            <v>75.400000000000006</v>
          </cell>
          <cell r="H965">
            <v>82</v>
          </cell>
        </row>
        <row r="966">
          <cell r="E966">
            <v>63.959000000000003</v>
          </cell>
          <cell r="F966">
            <v>71.989999999999995</v>
          </cell>
          <cell r="G966">
            <v>75.5</v>
          </cell>
          <cell r="H966">
            <v>82.1</v>
          </cell>
        </row>
        <row r="967">
          <cell r="E967">
            <v>64.046000000000006</v>
          </cell>
          <cell r="F967">
            <v>72.08</v>
          </cell>
          <cell r="G967">
            <v>75.599999999999994</v>
          </cell>
          <cell r="H967">
            <v>82.2</v>
          </cell>
        </row>
        <row r="968">
          <cell r="E968">
            <v>64.13300000000001</v>
          </cell>
          <cell r="F968">
            <v>72.17</v>
          </cell>
          <cell r="G968">
            <v>75.7</v>
          </cell>
          <cell r="H968">
            <v>82.3</v>
          </cell>
        </row>
        <row r="969">
          <cell r="E969">
            <v>64.22</v>
          </cell>
          <cell r="F969">
            <v>72.260000000000005</v>
          </cell>
          <cell r="G969">
            <v>75.8</v>
          </cell>
          <cell r="H969">
            <v>82.4</v>
          </cell>
        </row>
        <row r="970">
          <cell r="E970">
            <v>64.307000000000016</v>
          </cell>
          <cell r="F970">
            <v>72.349999999999994</v>
          </cell>
          <cell r="G970">
            <v>75.900000000000006</v>
          </cell>
          <cell r="H970">
            <v>82.5</v>
          </cell>
        </row>
        <row r="971">
          <cell r="E971">
            <v>64.39400000000002</v>
          </cell>
          <cell r="F971">
            <v>72.44</v>
          </cell>
          <cell r="G971">
            <v>76</v>
          </cell>
          <cell r="H971">
            <v>82.6</v>
          </cell>
        </row>
        <row r="972">
          <cell r="E972">
            <v>64.481000000000023</v>
          </cell>
          <cell r="F972">
            <v>72.53</v>
          </cell>
          <cell r="G972">
            <v>76.099999999999994</v>
          </cell>
          <cell r="H972">
            <v>82.7</v>
          </cell>
        </row>
        <row r="973">
          <cell r="E973">
            <v>64.568000000000026</v>
          </cell>
          <cell r="F973">
            <v>72.62</v>
          </cell>
          <cell r="G973">
            <v>76.2</v>
          </cell>
          <cell r="H973">
            <v>82.8</v>
          </cell>
        </row>
        <row r="974">
          <cell r="E974">
            <v>64.655000000000001</v>
          </cell>
          <cell r="F974">
            <v>72.709999999999994</v>
          </cell>
          <cell r="G974">
            <v>76.3</v>
          </cell>
          <cell r="H974">
            <v>82.899999999999949</v>
          </cell>
        </row>
        <row r="975">
          <cell r="E975">
            <v>64.742000000000004</v>
          </cell>
          <cell r="F975">
            <v>72.8</v>
          </cell>
          <cell r="G975">
            <v>76.400000000000006</v>
          </cell>
          <cell r="H975">
            <v>83</v>
          </cell>
        </row>
        <row r="976">
          <cell r="E976">
            <v>64.829000000000008</v>
          </cell>
          <cell r="F976">
            <v>72.89</v>
          </cell>
          <cell r="G976">
            <v>76.489999999999995</v>
          </cell>
          <cell r="H976">
            <v>83.1</v>
          </cell>
        </row>
        <row r="977">
          <cell r="E977">
            <v>64.916000000000011</v>
          </cell>
          <cell r="F977">
            <v>72.98</v>
          </cell>
          <cell r="G977">
            <v>76.58</v>
          </cell>
          <cell r="H977">
            <v>83.2</v>
          </cell>
        </row>
        <row r="978">
          <cell r="E978">
            <v>65.003000000000014</v>
          </cell>
          <cell r="F978">
            <v>73.069999999999993</v>
          </cell>
          <cell r="G978">
            <v>76.67</v>
          </cell>
          <cell r="H978">
            <v>83.3</v>
          </cell>
        </row>
        <row r="979">
          <cell r="E979">
            <v>65.09</v>
          </cell>
          <cell r="F979">
            <v>73.16</v>
          </cell>
          <cell r="G979">
            <v>76.760000000000005</v>
          </cell>
          <cell r="H979">
            <v>83.4</v>
          </cell>
        </row>
        <row r="980">
          <cell r="E980">
            <v>65.177000000000021</v>
          </cell>
          <cell r="F980">
            <v>73.25</v>
          </cell>
          <cell r="G980">
            <v>76.849999999999994</v>
          </cell>
          <cell r="H980">
            <v>83.5</v>
          </cell>
        </row>
        <row r="981">
          <cell r="E981">
            <v>65.264000000000024</v>
          </cell>
          <cell r="F981">
            <v>73.34</v>
          </cell>
          <cell r="G981">
            <v>76.94</v>
          </cell>
          <cell r="H981">
            <v>83.6</v>
          </cell>
        </row>
        <row r="982">
          <cell r="E982">
            <v>65.351000000000028</v>
          </cell>
          <cell r="F982">
            <v>73.430000000000007</v>
          </cell>
          <cell r="G982">
            <v>77.03</v>
          </cell>
          <cell r="H982">
            <v>83.7</v>
          </cell>
        </row>
        <row r="983">
          <cell r="E983">
            <v>65.438000000000031</v>
          </cell>
          <cell r="F983">
            <v>73.52</v>
          </cell>
          <cell r="G983">
            <v>77.12</v>
          </cell>
          <cell r="H983">
            <v>83.8</v>
          </cell>
        </row>
        <row r="984">
          <cell r="E984">
            <v>65.525000000000006</v>
          </cell>
          <cell r="F984">
            <v>73.61</v>
          </cell>
          <cell r="G984">
            <v>77.209999999999994</v>
          </cell>
          <cell r="H984">
            <v>83.899999999999949</v>
          </cell>
        </row>
        <row r="985">
          <cell r="E985">
            <v>65.611999999999995</v>
          </cell>
          <cell r="F985">
            <v>73.7</v>
          </cell>
          <cell r="G985">
            <v>77.3</v>
          </cell>
          <cell r="H985">
            <v>84</v>
          </cell>
        </row>
        <row r="986">
          <cell r="E986">
            <v>65.69919999999999</v>
          </cell>
          <cell r="F986">
            <v>73.8</v>
          </cell>
          <cell r="G986">
            <v>77.400000000000006</v>
          </cell>
          <cell r="H986">
            <v>84.1</v>
          </cell>
        </row>
        <row r="987">
          <cell r="E987">
            <v>65.786399999999986</v>
          </cell>
          <cell r="F987">
            <v>73.900000000000006</v>
          </cell>
          <cell r="G987">
            <v>77.5</v>
          </cell>
          <cell r="H987">
            <v>84.2</v>
          </cell>
        </row>
        <row r="988">
          <cell r="E988">
            <v>65.873599999999982</v>
          </cell>
          <cell r="F988">
            <v>74</v>
          </cell>
          <cell r="G988">
            <v>77.599999999999994</v>
          </cell>
          <cell r="H988">
            <v>84.3</v>
          </cell>
        </row>
        <row r="989">
          <cell r="E989">
            <v>65.960799999999978</v>
          </cell>
          <cell r="F989">
            <v>74.099999999999994</v>
          </cell>
          <cell r="G989">
            <v>77.7</v>
          </cell>
          <cell r="H989">
            <v>84.4</v>
          </cell>
        </row>
        <row r="990">
          <cell r="E990">
            <v>66.047999999999973</v>
          </cell>
          <cell r="F990">
            <v>74.2</v>
          </cell>
          <cell r="G990">
            <v>77.8</v>
          </cell>
          <cell r="H990">
            <v>84.5</v>
          </cell>
        </row>
        <row r="991">
          <cell r="E991">
            <v>66.135199999999969</v>
          </cell>
          <cell r="F991">
            <v>74.3</v>
          </cell>
          <cell r="G991">
            <v>77.900000000000006</v>
          </cell>
          <cell r="H991">
            <v>84.6</v>
          </cell>
        </row>
        <row r="992">
          <cell r="E992">
            <v>66.222399999999965</v>
          </cell>
          <cell r="F992">
            <v>74.400000000000006</v>
          </cell>
          <cell r="G992">
            <v>78</v>
          </cell>
          <cell r="H992">
            <v>84.7</v>
          </cell>
        </row>
        <row r="993">
          <cell r="E993">
            <v>66.309599999999961</v>
          </cell>
          <cell r="F993">
            <v>74.5</v>
          </cell>
          <cell r="G993">
            <v>78.099999999999994</v>
          </cell>
          <cell r="H993">
            <v>84.8</v>
          </cell>
        </row>
        <row r="994">
          <cell r="E994">
            <v>66.396799999999956</v>
          </cell>
          <cell r="F994">
            <v>74.599999999999994</v>
          </cell>
          <cell r="G994">
            <v>78.199999999999946</v>
          </cell>
          <cell r="H994">
            <v>84.899999999999949</v>
          </cell>
        </row>
        <row r="995">
          <cell r="E995">
            <v>66.483999999999995</v>
          </cell>
          <cell r="F995">
            <v>74.7</v>
          </cell>
          <cell r="G995">
            <v>78.3</v>
          </cell>
          <cell r="H995">
            <v>85</v>
          </cell>
        </row>
        <row r="996">
          <cell r="E996">
            <v>66.57119999999999</v>
          </cell>
          <cell r="F996">
            <v>74.790000000000006</v>
          </cell>
          <cell r="G996">
            <v>78.400000000000006</v>
          </cell>
          <cell r="H996">
            <v>85.1</v>
          </cell>
        </row>
        <row r="997">
          <cell r="E997">
            <v>66.658399999999986</v>
          </cell>
          <cell r="F997">
            <v>74.88</v>
          </cell>
          <cell r="G997">
            <v>78.5</v>
          </cell>
          <cell r="H997">
            <v>85.2</v>
          </cell>
        </row>
        <row r="998">
          <cell r="E998">
            <v>66.745599999999982</v>
          </cell>
          <cell r="F998">
            <v>74.97</v>
          </cell>
          <cell r="G998">
            <v>78.599999999999994</v>
          </cell>
          <cell r="H998">
            <v>85.3</v>
          </cell>
        </row>
        <row r="999">
          <cell r="E999">
            <v>66.832799999999978</v>
          </cell>
          <cell r="F999">
            <v>75.06</v>
          </cell>
          <cell r="G999">
            <v>78.7</v>
          </cell>
          <cell r="H999">
            <v>85.4</v>
          </cell>
        </row>
        <row r="1000">
          <cell r="E1000">
            <v>66.92</v>
          </cell>
          <cell r="F1000">
            <v>75.150000000000006</v>
          </cell>
          <cell r="G1000">
            <v>78.8</v>
          </cell>
          <cell r="H1000">
            <v>85.5</v>
          </cell>
        </row>
        <row r="1001">
          <cell r="E1001">
            <v>67.007199999999969</v>
          </cell>
          <cell r="F1001">
            <v>75.239999999999995</v>
          </cell>
          <cell r="G1001">
            <v>78.900000000000006</v>
          </cell>
          <cell r="H1001">
            <v>85.6</v>
          </cell>
        </row>
        <row r="1002">
          <cell r="E1002">
            <v>67.094399999999965</v>
          </cell>
          <cell r="F1002">
            <v>75.33</v>
          </cell>
          <cell r="G1002">
            <v>79</v>
          </cell>
          <cell r="H1002">
            <v>85.7</v>
          </cell>
        </row>
        <row r="1003">
          <cell r="E1003">
            <v>67.18159999999996</v>
          </cell>
          <cell r="F1003">
            <v>75.42</v>
          </cell>
          <cell r="G1003">
            <v>79.099999999999994</v>
          </cell>
          <cell r="H1003">
            <v>85.8</v>
          </cell>
        </row>
        <row r="1004">
          <cell r="E1004">
            <v>67.268799999999956</v>
          </cell>
          <cell r="F1004">
            <v>75.510000000000005</v>
          </cell>
          <cell r="G1004">
            <v>79.199999999999946</v>
          </cell>
          <cell r="H1004">
            <v>85.899999999999949</v>
          </cell>
        </row>
        <row r="1005">
          <cell r="E1005">
            <v>67.355999999999995</v>
          </cell>
          <cell r="F1005">
            <v>75.599999999999994</v>
          </cell>
          <cell r="G1005">
            <v>79.3</v>
          </cell>
          <cell r="H1005">
            <v>86</v>
          </cell>
        </row>
        <row r="1006">
          <cell r="E1006">
            <v>67.443299999999994</v>
          </cell>
          <cell r="F1006">
            <v>75.7</v>
          </cell>
          <cell r="G1006">
            <v>79.39</v>
          </cell>
          <cell r="H1006">
            <v>86.11</v>
          </cell>
        </row>
        <row r="1007">
          <cell r="E1007">
            <v>67.530599999999993</v>
          </cell>
          <cell r="F1007">
            <v>75.8</v>
          </cell>
          <cell r="G1007">
            <v>79.48</v>
          </cell>
          <cell r="H1007">
            <v>86.22</v>
          </cell>
        </row>
        <row r="1008">
          <cell r="E1008">
            <v>67.617899999999992</v>
          </cell>
          <cell r="F1008">
            <v>75.900000000000006</v>
          </cell>
          <cell r="G1008">
            <v>79.569999999999993</v>
          </cell>
          <cell r="H1008">
            <v>86.33</v>
          </cell>
        </row>
        <row r="1009">
          <cell r="E1009">
            <v>67.705199999999991</v>
          </cell>
          <cell r="F1009">
            <v>76</v>
          </cell>
          <cell r="G1009">
            <v>79.66</v>
          </cell>
          <cell r="H1009">
            <v>86.44</v>
          </cell>
        </row>
        <row r="1010">
          <cell r="E1010">
            <v>67.792500000000004</v>
          </cell>
          <cell r="F1010">
            <v>76.099999999999994</v>
          </cell>
          <cell r="G1010">
            <v>79.75</v>
          </cell>
          <cell r="H1010">
            <v>86.55</v>
          </cell>
        </row>
        <row r="1011">
          <cell r="E1011">
            <v>67.879799999999989</v>
          </cell>
          <cell r="F1011">
            <v>76.2</v>
          </cell>
          <cell r="G1011">
            <v>79.84</v>
          </cell>
          <cell r="H1011">
            <v>86.66</v>
          </cell>
        </row>
        <row r="1012">
          <cell r="E1012">
            <v>67.967099999999988</v>
          </cell>
          <cell r="F1012">
            <v>76.3</v>
          </cell>
          <cell r="G1012">
            <v>79.930000000000007</v>
          </cell>
          <cell r="H1012">
            <v>86.77</v>
          </cell>
        </row>
        <row r="1013">
          <cell r="E1013">
            <v>68.054399999999987</v>
          </cell>
          <cell r="F1013">
            <v>76.399999999999949</v>
          </cell>
          <cell r="G1013">
            <v>80.02</v>
          </cell>
          <cell r="H1013">
            <v>86.88</v>
          </cell>
        </row>
        <row r="1014">
          <cell r="E1014">
            <v>68.141699999999986</v>
          </cell>
          <cell r="F1014">
            <v>76.499999999999943</v>
          </cell>
          <cell r="G1014">
            <v>80.11</v>
          </cell>
          <cell r="H1014">
            <v>86.99</v>
          </cell>
        </row>
        <row r="1015">
          <cell r="E1015">
            <v>68.228999999999999</v>
          </cell>
          <cell r="F1015">
            <v>76.599999999999994</v>
          </cell>
          <cell r="G1015">
            <v>80.2</v>
          </cell>
          <cell r="H1015">
            <v>87.1</v>
          </cell>
        </row>
        <row r="1016">
          <cell r="E1016">
            <v>68.316400000000002</v>
          </cell>
          <cell r="F1016">
            <v>76.69</v>
          </cell>
          <cell r="G1016">
            <v>80.3</v>
          </cell>
          <cell r="H1016">
            <v>87.2</v>
          </cell>
        </row>
        <row r="1017">
          <cell r="E1017">
            <v>68.403800000000004</v>
          </cell>
          <cell r="F1017">
            <v>76.78</v>
          </cell>
          <cell r="G1017">
            <v>80.400000000000006</v>
          </cell>
          <cell r="H1017">
            <v>87.3</v>
          </cell>
        </row>
        <row r="1018">
          <cell r="E1018">
            <v>68.491200000000006</v>
          </cell>
          <cell r="F1018">
            <v>76.87</v>
          </cell>
          <cell r="G1018">
            <v>80.5</v>
          </cell>
          <cell r="H1018">
            <v>87.4</v>
          </cell>
        </row>
        <row r="1019">
          <cell r="E1019">
            <v>68.578600000000009</v>
          </cell>
          <cell r="F1019">
            <v>76.959999999999994</v>
          </cell>
          <cell r="G1019">
            <v>80.599999999999994</v>
          </cell>
          <cell r="H1019">
            <v>87.5</v>
          </cell>
        </row>
        <row r="1020">
          <cell r="E1020">
            <v>68.666000000000011</v>
          </cell>
          <cell r="F1020">
            <v>77.05</v>
          </cell>
          <cell r="G1020">
            <v>80.7</v>
          </cell>
          <cell r="H1020">
            <v>87.6</v>
          </cell>
        </row>
        <row r="1021">
          <cell r="E1021">
            <v>68.753400000000013</v>
          </cell>
          <cell r="F1021">
            <v>77.14</v>
          </cell>
          <cell r="G1021">
            <v>80.8</v>
          </cell>
          <cell r="H1021">
            <v>87.7</v>
          </cell>
        </row>
        <row r="1022">
          <cell r="E1022">
            <v>68.840800000000016</v>
          </cell>
          <cell r="F1022">
            <v>77.23</v>
          </cell>
          <cell r="G1022">
            <v>80.900000000000006</v>
          </cell>
          <cell r="H1022">
            <v>87.8</v>
          </cell>
        </row>
        <row r="1023">
          <cell r="E1023">
            <v>68.928200000000018</v>
          </cell>
          <cell r="F1023">
            <v>77.319999999999993</v>
          </cell>
          <cell r="G1023">
            <v>81</v>
          </cell>
          <cell r="H1023">
            <v>87.899999999999949</v>
          </cell>
        </row>
        <row r="1024">
          <cell r="E1024">
            <v>69.01560000000002</v>
          </cell>
          <cell r="F1024">
            <v>77.41</v>
          </cell>
          <cell r="G1024">
            <v>81.099999999999994</v>
          </cell>
          <cell r="H1024">
            <v>87.999999999999943</v>
          </cell>
        </row>
        <row r="1025">
          <cell r="E1025">
            <v>69.102999999999994</v>
          </cell>
          <cell r="F1025">
            <v>77.5</v>
          </cell>
          <cell r="G1025">
            <v>81.2</v>
          </cell>
          <cell r="H1025">
            <v>88.1</v>
          </cell>
        </row>
        <row r="1026">
          <cell r="E1026">
            <v>69.1905</v>
          </cell>
          <cell r="F1026">
            <v>77.59</v>
          </cell>
          <cell r="G1026">
            <v>81.3</v>
          </cell>
          <cell r="H1026">
            <v>88.2</v>
          </cell>
        </row>
        <row r="1027">
          <cell r="E1027">
            <v>69.278000000000006</v>
          </cell>
          <cell r="F1027">
            <v>77.680000000000007</v>
          </cell>
          <cell r="G1027">
            <v>81.400000000000006</v>
          </cell>
          <cell r="H1027">
            <v>88.3</v>
          </cell>
        </row>
        <row r="1028">
          <cell r="E1028">
            <v>69.365500000000011</v>
          </cell>
          <cell r="F1028">
            <v>77.77</v>
          </cell>
          <cell r="G1028">
            <v>81.5</v>
          </cell>
          <cell r="H1028">
            <v>88.4</v>
          </cell>
        </row>
        <row r="1029">
          <cell r="E1029">
            <v>69.453000000000017</v>
          </cell>
          <cell r="F1029">
            <v>77.86</v>
          </cell>
          <cell r="G1029">
            <v>81.599999999999994</v>
          </cell>
          <cell r="H1029">
            <v>88.5</v>
          </cell>
        </row>
        <row r="1030">
          <cell r="E1030">
            <v>69.540500000000023</v>
          </cell>
          <cell r="F1030">
            <v>77.95</v>
          </cell>
          <cell r="G1030">
            <v>81.7</v>
          </cell>
          <cell r="H1030">
            <v>88.6</v>
          </cell>
        </row>
        <row r="1031">
          <cell r="E1031">
            <v>69.628000000000029</v>
          </cell>
          <cell r="F1031">
            <v>78.040000000000006</v>
          </cell>
          <cell r="G1031">
            <v>81.8</v>
          </cell>
          <cell r="H1031">
            <v>88.7</v>
          </cell>
        </row>
        <row r="1032">
          <cell r="E1032">
            <v>69.715500000000034</v>
          </cell>
          <cell r="F1032">
            <v>78.13</v>
          </cell>
          <cell r="G1032">
            <v>81.900000000000006</v>
          </cell>
          <cell r="H1032">
            <v>88.8</v>
          </cell>
        </row>
        <row r="1033">
          <cell r="E1033">
            <v>69.80300000000004</v>
          </cell>
          <cell r="F1033">
            <v>78.22</v>
          </cell>
          <cell r="G1033">
            <v>82</v>
          </cell>
          <cell r="H1033">
            <v>88.899999999999949</v>
          </cell>
        </row>
        <row r="1034">
          <cell r="E1034">
            <v>69.890500000000046</v>
          </cell>
          <cell r="F1034">
            <v>78.31</v>
          </cell>
          <cell r="G1034">
            <v>82.099999999999952</v>
          </cell>
          <cell r="H1034">
            <v>88.999999999999943</v>
          </cell>
        </row>
        <row r="1035">
          <cell r="E1035">
            <v>69.977999999999994</v>
          </cell>
          <cell r="F1035">
            <v>78.400000000000006</v>
          </cell>
          <cell r="G1035">
            <v>82.2</v>
          </cell>
          <cell r="H1035">
            <v>89.1</v>
          </cell>
        </row>
        <row r="1036">
          <cell r="E1036">
            <v>70.0655</v>
          </cell>
          <cell r="F1036">
            <v>78.5</v>
          </cell>
          <cell r="G1036">
            <v>82.29</v>
          </cell>
          <cell r="H1036">
            <v>89.2</v>
          </cell>
        </row>
        <row r="1037">
          <cell r="E1037">
            <v>70.153000000000006</v>
          </cell>
          <cell r="F1037">
            <v>78.599999999999994</v>
          </cell>
          <cell r="G1037">
            <v>82.38</v>
          </cell>
          <cell r="H1037">
            <v>89.3</v>
          </cell>
        </row>
        <row r="1038">
          <cell r="E1038">
            <v>70.240500000000011</v>
          </cell>
          <cell r="F1038">
            <v>78.7</v>
          </cell>
          <cell r="G1038">
            <v>82.47</v>
          </cell>
          <cell r="H1038">
            <v>89.4</v>
          </cell>
        </row>
        <row r="1039">
          <cell r="E1039">
            <v>70.328000000000017</v>
          </cell>
          <cell r="F1039">
            <v>78.8</v>
          </cell>
          <cell r="G1039">
            <v>82.56</v>
          </cell>
          <cell r="H1039">
            <v>89.5</v>
          </cell>
        </row>
        <row r="1040">
          <cell r="E1040">
            <v>70.415500000000023</v>
          </cell>
          <cell r="F1040">
            <v>78.900000000000006</v>
          </cell>
          <cell r="G1040">
            <v>82.65</v>
          </cell>
          <cell r="H1040">
            <v>89.6</v>
          </cell>
        </row>
        <row r="1041">
          <cell r="E1041">
            <v>70.503000000000029</v>
          </cell>
          <cell r="F1041">
            <v>79</v>
          </cell>
          <cell r="G1041">
            <v>82.74</v>
          </cell>
          <cell r="H1041">
            <v>89.7</v>
          </cell>
        </row>
        <row r="1042">
          <cell r="E1042">
            <v>70.590500000000034</v>
          </cell>
          <cell r="F1042">
            <v>79.099999999999994</v>
          </cell>
          <cell r="G1042">
            <v>82.83</v>
          </cell>
          <cell r="H1042">
            <v>89.8</v>
          </cell>
        </row>
        <row r="1043">
          <cell r="E1043">
            <v>70.67800000000004</v>
          </cell>
          <cell r="F1043">
            <v>79.2</v>
          </cell>
          <cell r="G1043">
            <v>82.92</v>
          </cell>
          <cell r="H1043">
            <v>89.899999999999949</v>
          </cell>
        </row>
        <row r="1044">
          <cell r="E1044">
            <v>70.765500000000046</v>
          </cell>
          <cell r="F1044">
            <v>79.3</v>
          </cell>
          <cell r="G1044">
            <v>83.01</v>
          </cell>
          <cell r="H1044">
            <v>89.999999999999943</v>
          </cell>
        </row>
        <row r="1045">
          <cell r="E1045">
            <v>70.852999999999994</v>
          </cell>
          <cell r="F1045">
            <v>79.400000000000006</v>
          </cell>
          <cell r="G1045">
            <v>83.1</v>
          </cell>
          <cell r="H1045">
            <v>90.1</v>
          </cell>
        </row>
        <row r="1046">
          <cell r="E1046">
            <v>70.940599999999989</v>
          </cell>
          <cell r="F1046">
            <v>79.489999999999995</v>
          </cell>
          <cell r="G1046">
            <v>83.2</v>
          </cell>
          <cell r="H1046">
            <v>90.2</v>
          </cell>
        </row>
        <row r="1047">
          <cell r="E1047">
            <v>71.028199999999984</v>
          </cell>
          <cell r="F1047">
            <v>79.58</v>
          </cell>
          <cell r="G1047">
            <v>83.3</v>
          </cell>
          <cell r="H1047">
            <v>90.3</v>
          </cell>
        </row>
        <row r="1048">
          <cell r="E1048">
            <v>71.115799999999979</v>
          </cell>
          <cell r="F1048">
            <v>79.67</v>
          </cell>
          <cell r="G1048">
            <v>83.4</v>
          </cell>
          <cell r="H1048">
            <v>90.4</v>
          </cell>
        </row>
        <row r="1049">
          <cell r="E1049">
            <v>71.203399999999974</v>
          </cell>
          <cell r="F1049">
            <v>79.760000000000005</v>
          </cell>
          <cell r="G1049">
            <v>83.5</v>
          </cell>
          <cell r="H1049">
            <v>90.5</v>
          </cell>
        </row>
        <row r="1050">
          <cell r="E1050">
            <v>71.290999999999968</v>
          </cell>
          <cell r="F1050">
            <v>79.849999999999994</v>
          </cell>
          <cell r="G1050">
            <v>83.6</v>
          </cell>
          <cell r="H1050">
            <v>90.6</v>
          </cell>
        </row>
        <row r="1051">
          <cell r="E1051">
            <v>71.378599999999963</v>
          </cell>
          <cell r="F1051">
            <v>79.94</v>
          </cell>
          <cell r="G1051">
            <v>83.7</v>
          </cell>
          <cell r="H1051">
            <v>90.7</v>
          </cell>
        </row>
        <row r="1052">
          <cell r="E1052">
            <v>71.466199999999958</v>
          </cell>
          <cell r="F1052">
            <v>80.03</v>
          </cell>
          <cell r="G1052">
            <v>83.8</v>
          </cell>
          <cell r="H1052">
            <v>90.8</v>
          </cell>
        </row>
        <row r="1053">
          <cell r="E1053">
            <v>71.553799999999953</v>
          </cell>
          <cell r="F1053">
            <v>80.12</v>
          </cell>
          <cell r="G1053">
            <v>83.899999999999949</v>
          </cell>
          <cell r="H1053">
            <v>90.899999999999949</v>
          </cell>
        </row>
        <row r="1054">
          <cell r="E1054">
            <v>71.641399999999948</v>
          </cell>
          <cell r="F1054">
            <v>80.209999999999994</v>
          </cell>
          <cell r="G1054">
            <v>83.999999999999943</v>
          </cell>
          <cell r="H1054">
            <v>90.999999999999943</v>
          </cell>
        </row>
        <row r="1055">
          <cell r="E1055">
            <v>71.728999999999999</v>
          </cell>
          <cell r="F1055">
            <v>80.3</v>
          </cell>
          <cell r="G1055">
            <v>84.1</v>
          </cell>
          <cell r="H1055">
            <v>91.1</v>
          </cell>
        </row>
        <row r="1056">
          <cell r="E1056">
            <v>71.816699999999997</v>
          </cell>
          <cell r="F1056">
            <v>80.39</v>
          </cell>
          <cell r="G1056">
            <v>84.2</v>
          </cell>
          <cell r="H1056">
            <v>91.21</v>
          </cell>
        </row>
        <row r="1057">
          <cell r="E1057">
            <v>71.904399999999995</v>
          </cell>
          <cell r="F1057">
            <v>80.48</v>
          </cell>
          <cell r="G1057">
            <v>84.3</v>
          </cell>
          <cell r="H1057">
            <v>91.32</v>
          </cell>
        </row>
        <row r="1058">
          <cell r="E1058">
            <v>71.992099999999994</v>
          </cell>
          <cell r="F1058">
            <v>80.569999999999993</v>
          </cell>
          <cell r="G1058">
            <v>84.4</v>
          </cell>
          <cell r="H1058">
            <v>91.43</v>
          </cell>
        </row>
        <row r="1059">
          <cell r="E1059">
            <v>72.079799999999992</v>
          </cell>
          <cell r="F1059">
            <v>80.66</v>
          </cell>
          <cell r="G1059">
            <v>84.5</v>
          </cell>
          <cell r="H1059">
            <v>91.54</v>
          </cell>
        </row>
        <row r="1060">
          <cell r="E1060">
            <v>72.167500000000004</v>
          </cell>
          <cell r="F1060">
            <v>80.75</v>
          </cell>
          <cell r="G1060">
            <v>84.6</v>
          </cell>
          <cell r="H1060">
            <v>91.65</v>
          </cell>
        </row>
        <row r="1061">
          <cell r="E1061">
            <v>72.255199999999988</v>
          </cell>
          <cell r="F1061">
            <v>80.84</v>
          </cell>
          <cell r="G1061">
            <v>84.7</v>
          </cell>
          <cell r="H1061">
            <v>91.76</v>
          </cell>
        </row>
        <row r="1062">
          <cell r="E1062">
            <v>72.342899999999986</v>
          </cell>
          <cell r="F1062">
            <v>80.930000000000007</v>
          </cell>
          <cell r="G1062">
            <v>84.8</v>
          </cell>
          <cell r="H1062">
            <v>91.87</v>
          </cell>
        </row>
        <row r="1063">
          <cell r="E1063">
            <v>72.430599999999984</v>
          </cell>
          <cell r="F1063">
            <v>81.02</v>
          </cell>
          <cell r="G1063">
            <v>84.899999999999949</v>
          </cell>
          <cell r="H1063">
            <v>91.98</v>
          </cell>
        </row>
        <row r="1064">
          <cell r="E1064">
            <v>72.518299999999982</v>
          </cell>
          <cell r="F1064">
            <v>81.11</v>
          </cell>
          <cell r="G1064">
            <v>84.999999999999943</v>
          </cell>
          <cell r="H1064">
            <v>92.09</v>
          </cell>
        </row>
        <row r="1065">
          <cell r="E1065">
            <v>72.605999999999995</v>
          </cell>
          <cell r="F1065">
            <v>81.2</v>
          </cell>
          <cell r="G1065">
            <v>85.1</v>
          </cell>
          <cell r="H1065">
            <v>92.2</v>
          </cell>
        </row>
        <row r="1066">
          <cell r="E1066">
            <v>72.693799999999996</v>
          </cell>
          <cell r="F1066">
            <v>81.3</v>
          </cell>
          <cell r="G1066">
            <v>85.19</v>
          </cell>
          <cell r="H1066">
            <v>92.3</v>
          </cell>
        </row>
        <row r="1067">
          <cell r="E1067">
            <v>72.781599999999997</v>
          </cell>
          <cell r="F1067">
            <v>81.400000000000006</v>
          </cell>
          <cell r="G1067">
            <v>85.28</v>
          </cell>
          <cell r="H1067">
            <v>92.4</v>
          </cell>
        </row>
        <row r="1068">
          <cell r="E1068">
            <v>72.869399999999999</v>
          </cell>
          <cell r="F1068">
            <v>81.5</v>
          </cell>
          <cell r="G1068">
            <v>85.37</v>
          </cell>
          <cell r="H1068">
            <v>92.5</v>
          </cell>
        </row>
        <row r="1069">
          <cell r="E1069">
            <v>72.9572</v>
          </cell>
          <cell r="F1069">
            <v>81.599999999999994</v>
          </cell>
          <cell r="G1069">
            <v>85.46</v>
          </cell>
          <cell r="H1069">
            <v>92.6</v>
          </cell>
        </row>
        <row r="1070">
          <cell r="E1070">
            <v>73.045000000000002</v>
          </cell>
          <cell r="F1070">
            <v>81.7</v>
          </cell>
          <cell r="G1070">
            <v>85.55</v>
          </cell>
          <cell r="H1070">
            <v>92.7</v>
          </cell>
        </row>
        <row r="1071">
          <cell r="E1071">
            <v>73.132800000000003</v>
          </cell>
          <cell r="F1071">
            <v>81.8</v>
          </cell>
          <cell r="G1071">
            <v>85.64</v>
          </cell>
          <cell r="H1071">
            <v>92.8</v>
          </cell>
        </row>
        <row r="1072">
          <cell r="E1072">
            <v>73.220600000000005</v>
          </cell>
          <cell r="F1072">
            <v>81.900000000000006</v>
          </cell>
          <cell r="G1072">
            <v>85.73</v>
          </cell>
          <cell r="H1072">
            <v>92.9</v>
          </cell>
        </row>
        <row r="1073">
          <cell r="E1073">
            <v>73.308400000000006</v>
          </cell>
          <cell r="F1073">
            <v>82</v>
          </cell>
          <cell r="G1073">
            <v>85.82</v>
          </cell>
          <cell r="H1073">
            <v>93</v>
          </cell>
        </row>
        <row r="1074">
          <cell r="E1074">
            <v>73.396200000000007</v>
          </cell>
          <cell r="F1074">
            <v>82.099999999999952</v>
          </cell>
          <cell r="G1074">
            <v>85.91</v>
          </cell>
          <cell r="H1074">
            <v>93.099999999999952</v>
          </cell>
        </row>
        <row r="1075">
          <cell r="E1075">
            <v>73.483999999999995</v>
          </cell>
          <cell r="F1075">
            <v>82.2</v>
          </cell>
          <cell r="G1075">
            <v>86</v>
          </cell>
          <cell r="H1075">
            <v>93.2</v>
          </cell>
        </row>
        <row r="1076">
          <cell r="E1076">
            <v>73.571899999999999</v>
          </cell>
          <cell r="F1076">
            <v>82.29</v>
          </cell>
          <cell r="G1076">
            <v>86.1</v>
          </cell>
          <cell r="H1076">
            <v>93.3</v>
          </cell>
        </row>
        <row r="1077">
          <cell r="E1077">
            <v>73.659800000000004</v>
          </cell>
          <cell r="F1077">
            <v>82.38</v>
          </cell>
          <cell r="G1077">
            <v>86.2</v>
          </cell>
          <cell r="H1077">
            <v>93.4</v>
          </cell>
        </row>
        <row r="1078">
          <cell r="E1078">
            <v>73.747700000000009</v>
          </cell>
          <cell r="F1078">
            <v>82.47</v>
          </cell>
          <cell r="G1078">
            <v>86.3</v>
          </cell>
          <cell r="H1078">
            <v>93.5</v>
          </cell>
        </row>
        <row r="1079">
          <cell r="E1079">
            <v>73.835600000000014</v>
          </cell>
          <cell r="F1079">
            <v>82.56</v>
          </cell>
          <cell r="G1079">
            <v>86.4</v>
          </cell>
          <cell r="H1079">
            <v>93.6</v>
          </cell>
        </row>
        <row r="1080">
          <cell r="E1080">
            <v>73.923500000000018</v>
          </cell>
          <cell r="F1080">
            <v>82.65</v>
          </cell>
          <cell r="G1080">
            <v>86.5</v>
          </cell>
          <cell r="H1080">
            <v>93.7</v>
          </cell>
        </row>
        <row r="1081">
          <cell r="E1081">
            <v>74.011400000000023</v>
          </cell>
          <cell r="F1081">
            <v>82.74</v>
          </cell>
          <cell r="G1081">
            <v>86.6</v>
          </cell>
          <cell r="H1081">
            <v>93.8</v>
          </cell>
        </row>
        <row r="1082">
          <cell r="E1082">
            <v>74.099300000000028</v>
          </cell>
          <cell r="F1082">
            <v>82.83</v>
          </cell>
          <cell r="G1082">
            <v>86.7</v>
          </cell>
          <cell r="H1082">
            <v>93.9</v>
          </cell>
        </row>
        <row r="1083">
          <cell r="E1083">
            <v>74.187200000000033</v>
          </cell>
          <cell r="F1083">
            <v>82.92</v>
          </cell>
          <cell r="G1083">
            <v>86.8</v>
          </cell>
          <cell r="H1083">
            <v>94</v>
          </cell>
        </row>
        <row r="1084">
          <cell r="E1084">
            <v>74.275100000000037</v>
          </cell>
          <cell r="F1084">
            <v>83.01</v>
          </cell>
          <cell r="G1084">
            <v>86.899999999999949</v>
          </cell>
          <cell r="H1084">
            <v>94.099999999999952</v>
          </cell>
        </row>
        <row r="1085">
          <cell r="E1085">
            <v>74.363</v>
          </cell>
          <cell r="F1085">
            <v>83.1</v>
          </cell>
          <cell r="G1085">
            <v>87</v>
          </cell>
          <cell r="H1085">
            <v>94.2</v>
          </cell>
        </row>
        <row r="1086">
          <cell r="E1086">
            <v>74.450900000000004</v>
          </cell>
          <cell r="F1086">
            <v>83.2</v>
          </cell>
          <cell r="G1086">
            <v>87.1</v>
          </cell>
          <cell r="H1086">
            <v>94.3</v>
          </cell>
        </row>
        <row r="1087">
          <cell r="E1087">
            <v>74.538800000000009</v>
          </cell>
          <cell r="F1087">
            <v>83.3</v>
          </cell>
          <cell r="G1087">
            <v>87.2</v>
          </cell>
          <cell r="H1087">
            <v>94.4</v>
          </cell>
        </row>
        <row r="1088">
          <cell r="E1088">
            <v>74.626700000000014</v>
          </cell>
          <cell r="F1088">
            <v>83.4</v>
          </cell>
          <cell r="G1088">
            <v>87.3</v>
          </cell>
          <cell r="H1088">
            <v>94.5</v>
          </cell>
        </row>
        <row r="1089">
          <cell r="E1089">
            <v>74.714600000000019</v>
          </cell>
          <cell r="F1089">
            <v>83.5</v>
          </cell>
          <cell r="G1089">
            <v>87.4</v>
          </cell>
          <cell r="H1089">
            <v>94.6</v>
          </cell>
        </row>
        <row r="1090">
          <cell r="E1090">
            <v>74.802499999999995</v>
          </cell>
          <cell r="F1090">
            <v>83.6</v>
          </cell>
          <cell r="G1090">
            <v>87.5</v>
          </cell>
          <cell r="H1090">
            <v>94.7</v>
          </cell>
        </row>
        <row r="1091">
          <cell r="E1091">
            <v>74.890400000000028</v>
          </cell>
          <cell r="F1091">
            <v>83.7</v>
          </cell>
          <cell r="G1091">
            <v>87.6</v>
          </cell>
          <cell r="H1091">
            <v>94.8</v>
          </cell>
        </row>
        <row r="1092">
          <cell r="E1092">
            <v>74.978300000000033</v>
          </cell>
          <cell r="F1092">
            <v>83.8</v>
          </cell>
          <cell r="G1092">
            <v>87.7</v>
          </cell>
          <cell r="H1092">
            <v>94.9</v>
          </cell>
        </row>
        <row r="1093">
          <cell r="E1093">
            <v>75.066200000000038</v>
          </cell>
          <cell r="F1093">
            <v>83.899999999999949</v>
          </cell>
          <cell r="G1093">
            <v>87.8</v>
          </cell>
          <cell r="H1093">
            <v>95</v>
          </cell>
        </row>
        <row r="1094">
          <cell r="E1094">
            <v>75.154100000000042</v>
          </cell>
          <cell r="F1094">
            <v>83.999999999999943</v>
          </cell>
          <cell r="G1094">
            <v>87.899999999999949</v>
          </cell>
          <cell r="H1094">
            <v>95.099999999999952</v>
          </cell>
        </row>
        <row r="1095">
          <cell r="E1095">
            <v>75.242000000000004</v>
          </cell>
          <cell r="F1095">
            <v>84.1</v>
          </cell>
          <cell r="G1095">
            <v>88</v>
          </cell>
          <cell r="H1095">
            <v>95.2</v>
          </cell>
        </row>
        <row r="1096">
          <cell r="E1096">
            <v>75.41810000000001</v>
          </cell>
          <cell r="F1096">
            <v>84.28</v>
          </cell>
          <cell r="G1096">
            <v>88.19</v>
          </cell>
          <cell r="H1096">
            <v>95.41</v>
          </cell>
        </row>
        <row r="1097">
          <cell r="E1097">
            <v>75.594200000000015</v>
          </cell>
          <cell r="F1097">
            <v>84.46</v>
          </cell>
          <cell r="G1097">
            <v>88.38</v>
          </cell>
          <cell r="H1097">
            <v>95.62</v>
          </cell>
        </row>
        <row r="1098">
          <cell r="E1098">
            <v>75.77030000000002</v>
          </cell>
          <cell r="F1098">
            <v>84.64</v>
          </cell>
          <cell r="G1098">
            <v>88.57</v>
          </cell>
          <cell r="H1098">
            <v>95.83</v>
          </cell>
        </row>
        <row r="1099">
          <cell r="E1099">
            <v>75.946400000000025</v>
          </cell>
          <cell r="F1099">
            <v>84.82</v>
          </cell>
          <cell r="G1099">
            <v>88.76</v>
          </cell>
          <cell r="H1099">
            <v>96.04</v>
          </cell>
        </row>
        <row r="1100">
          <cell r="E1100">
            <v>76.122500000000002</v>
          </cell>
          <cell r="F1100">
            <v>85</v>
          </cell>
          <cell r="G1100">
            <v>88.95</v>
          </cell>
          <cell r="H1100">
            <v>96.25</v>
          </cell>
        </row>
        <row r="1101">
          <cell r="E1101">
            <v>76.298600000000036</v>
          </cell>
          <cell r="F1101">
            <v>85.18</v>
          </cell>
          <cell r="G1101">
            <v>89.14</v>
          </cell>
          <cell r="H1101">
            <v>96.46</v>
          </cell>
        </row>
        <row r="1102">
          <cell r="E1102">
            <v>76.474700000000041</v>
          </cell>
          <cell r="F1102">
            <v>85.36</v>
          </cell>
          <cell r="G1102">
            <v>89.33</v>
          </cell>
          <cell r="H1102">
            <v>96.67</v>
          </cell>
        </row>
        <row r="1103">
          <cell r="E1103">
            <v>76.650800000000046</v>
          </cell>
          <cell r="F1103">
            <v>85.540000000000049</v>
          </cell>
          <cell r="G1103">
            <v>89.52</v>
          </cell>
          <cell r="H1103">
            <v>96.879999999999953</v>
          </cell>
        </row>
        <row r="1104">
          <cell r="E1104">
            <v>76.826900000000052</v>
          </cell>
          <cell r="F1104">
            <v>85.720000000000056</v>
          </cell>
          <cell r="G1104">
            <v>89.71</v>
          </cell>
          <cell r="H1104">
            <v>97.089999999999947</v>
          </cell>
        </row>
        <row r="1105">
          <cell r="E1105">
            <v>77.003</v>
          </cell>
          <cell r="F1105">
            <v>85.9</v>
          </cell>
          <cell r="G1105">
            <v>89.9</v>
          </cell>
          <cell r="H1105">
            <v>97.3</v>
          </cell>
        </row>
        <row r="1106">
          <cell r="E1106">
            <v>77.179299999999998</v>
          </cell>
          <cell r="F1106">
            <v>86.08</v>
          </cell>
          <cell r="G1106">
            <v>90.1</v>
          </cell>
          <cell r="H1106">
            <v>97.5</v>
          </cell>
        </row>
        <row r="1107">
          <cell r="E1107">
            <v>77.355599999999995</v>
          </cell>
          <cell r="F1107">
            <v>86.26</v>
          </cell>
          <cell r="G1107">
            <v>90.3</v>
          </cell>
          <cell r="H1107">
            <v>97.7</v>
          </cell>
        </row>
        <row r="1108">
          <cell r="E1108">
            <v>77.531899999999993</v>
          </cell>
          <cell r="F1108">
            <v>86.44</v>
          </cell>
          <cell r="G1108">
            <v>90.5</v>
          </cell>
          <cell r="H1108">
            <v>97.9</v>
          </cell>
        </row>
        <row r="1109">
          <cell r="E1109">
            <v>77.708199999999991</v>
          </cell>
          <cell r="F1109">
            <v>86.62</v>
          </cell>
          <cell r="G1109">
            <v>90.7</v>
          </cell>
          <cell r="H1109">
            <v>98.1</v>
          </cell>
        </row>
        <row r="1110">
          <cell r="E1110">
            <v>77.884499999999989</v>
          </cell>
          <cell r="F1110">
            <v>86.8</v>
          </cell>
          <cell r="G1110">
            <v>90.9</v>
          </cell>
          <cell r="H1110">
            <v>98.3</v>
          </cell>
        </row>
        <row r="1111">
          <cell r="E1111">
            <v>78.060799999999986</v>
          </cell>
          <cell r="F1111">
            <v>86.980000000000047</v>
          </cell>
          <cell r="G1111">
            <v>91.1</v>
          </cell>
          <cell r="H1111">
            <v>98.5</v>
          </cell>
        </row>
        <row r="1112">
          <cell r="E1112">
            <v>78.237099999999984</v>
          </cell>
          <cell r="F1112">
            <v>87.160000000000053</v>
          </cell>
          <cell r="G1112">
            <v>91.3</v>
          </cell>
          <cell r="H1112">
            <v>98.7</v>
          </cell>
        </row>
        <row r="1113">
          <cell r="E1113">
            <v>78.413399999999982</v>
          </cell>
          <cell r="F1113">
            <v>87.34000000000006</v>
          </cell>
          <cell r="G1113">
            <v>91.5</v>
          </cell>
          <cell r="H1113">
            <v>98.9</v>
          </cell>
        </row>
        <row r="1114">
          <cell r="E1114">
            <v>78.589699999999979</v>
          </cell>
          <cell r="F1114">
            <v>87.520000000000067</v>
          </cell>
          <cell r="G1114">
            <v>91.7</v>
          </cell>
          <cell r="H1114">
            <v>99.1</v>
          </cell>
        </row>
        <row r="1115">
          <cell r="E1115">
            <v>78.766000000000005</v>
          </cell>
          <cell r="F1115">
            <v>87.7</v>
          </cell>
          <cell r="G1115">
            <v>91.9</v>
          </cell>
          <cell r="H1115">
            <v>99.3</v>
          </cell>
        </row>
        <row r="1116">
          <cell r="E1116">
            <v>78.942599999999999</v>
          </cell>
          <cell r="F1116">
            <v>87.9</v>
          </cell>
          <cell r="G1116">
            <v>92.09</v>
          </cell>
          <cell r="H1116">
            <v>99.51</v>
          </cell>
        </row>
        <row r="1117">
          <cell r="E1117">
            <v>79.119199999999992</v>
          </cell>
          <cell r="F1117">
            <v>88.1</v>
          </cell>
          <cell r="G1117">
            <v>92.28</v>
          </cell>
          <cell r="H1117">
            <v>99.72</v>
          </cell>
        </row>
        <row r="1118">
          <cell r="E1118">
            <v>79.295799999999986</v>
          </cell>
          <cell r="F1118">
            <v>88.3</v>
          </cell>
          <cell r="G1118">
            <v>92.47</v>
          </cell>
          <cell r="H1118">
            <v>99.93</v>
          </cell>
        </row>
        <row r="1119">
          <cell r="E1119">
            <v>79.472399999999979</v>
          </cell>
          <cell r="F1119">
            <v>88.5</v>
          </cell>
          <cell r="G1119">
            <v>92.66</v>
          </cell>
          <cell r="H1119">
            <v>100.14</v>
          </cell>
        </row>
        <row r="1120">
          <cell r="E1120">
            <v>79.648999999999972</v>
          </cell>
          <cell r="F1120">
            <v>88.7</v>
          </cell>
          <cell r="G1120">
            <v>92.85</v>
          </cell>
          <cell r="H1120">
            <v>100.35</v>
          </cell>
        </row>
        <row r="1121">
          <cell r="E1121">
            <v>79.825599999999966</v>
          </cell>
          <cell r="F1121">
            <v>88.9</v>
          </cell>
          <cell r="G1121">
            <v>93.04</v>
          </cell>
          <cell r="H1121">
            <v>100.56</v>
          </cell>
        </row>
        <row r="1122">
          <cell r="E1122">
            <v>80.002199999999959</v>
          </cell>
          <cell r="F1122">
            <v>89.1</v>
          </cell>
          <cell r="G1122">
            <v>93.23</v>
          </cell>
          <cell r="H1122">
            <v>100.77</v>
          </cell>
        </row>
        <row r="1123">
          <cell r="E1123">
            <v>80.178799999999953</v>
          </cell>
          <cell r="F1123">
            <v>89.3</v>
          </cell>
          <cell r="G1123">
            <v>93.42</v>
          </cell>
          <cell r="H1123">
            <v>100.98</v>
          </cell>
        </row>
        <row r="1124">
          <cell r="E1124">
            <v>80.355399999999946</v>
          </cell>
          <cell r="F1124">
            <v>89.5</v>
          </cell>
          <cell r="G1124">
            <v>93.61</v>
          </cell>
          <cell r="H1124">
            <v>101.19</v>
          </cell>
        </row>
        <row r="1125">
          <cell r="E1125">
            <v>80.531999999999996</v>
          </cell>
          <cell r="F1125">
            <v>89.7</v>
          </cell>
          <cell r="G1125">
            <v>93.8</v>
          </cell>
          <cell r="H1125">
            <v>101.4</v>
          </cell>
        </row>
        <row r="1126">
          <cell r="E1126">
            <v>80.7089</v>
          </cell>
          <cell r="F1126">
            <v>89.89</v>
          </cell>
          <cell r="G1126">
            <v>93.99</v>
          </cell>
          <cell r="H1126">
            <v>101.6</v>
          </cell>
        </row>
        <row r="1127">
          <cell r="E1127">
            <v>80.885800000000003</v>
          </cell>
          <cell r="F1127">
            <v>90.08</v>
          </cell>
          <cell r="G1127">
            <v>94.18</v>
          </cell>
          <cell r="H1127">
            <v>101.8</v>
          </cell>
        </row>
        <row r="1128">
          <cell r="E1128">
            <v>81.062700000000007</v>
          </cell>
          <cell r="F1128">
            <v>90.27</v>
          </cell>
          <cell r="G1128">
            <v>94.37</v>
          </cell>
          <cell r="H1128">
            <v>102</v>
          </cell>
        </row>
        <row r="1129">
          <cell r="E1129">
            <v>81.23960000000001</v>
          </cell>
          <cell r="F1129">
            <v>90.46</v>
          </cell>
          <cell r="G1129">
            <v>94.56</v>
          </cell>
          <cell r="H1129">
            <v>102.2</v>
          </cell>
        </row>
        <row r="1130">
          <cell r="E1130">
            <v>81.416500000000013</v>
          </cell>
          <cell r="F1130">
            <v>90.65</v>
          </cell>
          <cell r="G1130">
            <v>94.75</v>
          </cell>
          <cell r="H1130">
            <v>102.4</v>
          </cell>
        </row>
        <row r="1131">
          <cell r="E1131">
            <v>81.593400000000017</v>
          </cell>
          <cell r="F1131">
            <v>90.84</v>
          </cell>
          <cell r="G1131">
            <v>94.94</v>
          </cell>
          <cell r="H1131">
            <v>102.6</v>
          </cell>
        </row>
        <row r="1132">
          <cell r="E1132">
            <v>81.77030000000002</v>
          </cell>
          <cell r="F1132">
            <v>91.03</v>
          </cell>
          <cell r="G1132">
            <v>95.13</v>
          </cell>
          <cell r="H1132">
            <v>102.8</v>
          </cell>
        </row>
        <row r="1133">
          <cell r="E1133">
            <v>81.947200000000024</v>
          </cell>
          <cell r="F1133">
            <v>91.22</v>
          </cell>
          <cell r="G1133">
            <v>95.32</v>
          </cell>
          <cell r="H1133">
            <v>103</v>
          </cell>
        </row>
        <row r="1134">
          <cell r="E1134">
            <v>82.124100000000027</v>
          </cell>
          <cell r="F1134">
            <v>91.41</v>
          </cell>
          <cell r="G1134">
            <v>95.51</v>
          </cell>
          <cell r="H1134">
            <v>103.2</v>
          </cell>
        </row>
        <row r="1135">
          <cell r="E1135">
            <v>82.301000000000002</v>
          </cell>
          <cell r="F1135">
            <v>91.6</v>
          </cell>
          <cell r="G1135">
            <v>95.7</v>
          </cell>
          <cell r="H1135">
            <v>103.4</v>
          </cell>
        </row>
        <row r="1136">
          <cell r="E1136">
            <v>82.478099999999998</v>
          </cell>
          <cell r="F1136">
            <v>91.79</v>
          </cell>
          <cell r="G1136">
            <v>95.9</v>
          </cell>
          <cell r="H1136">
            <v>103.61</v>
          </cell>
        </row>
        <row r="1137">
          <cell r="E1137">
            <v>82.655199999999994</v>
          </cell>
          <cell r="F1137">
            <v>91.98</v>
          </cell>
          <cell r="G1137">
            <v>96.1</v>
          </cell>
          <cell r="H1137">
            <v>103.82</v>
          </cell>
        </row>
        <row r="1138">
          <cell r="E1138">
            <v>82.832299999999989</v>
          </cell>
          <cell r="F1138">
            <v>92.17</v>
          </cell>
          <cell r="G1138">
            <v>96.3</v>
          </cell>
          <cell r="H1138">
            <v>104.03</v>
          </cell>
        </row>
        <row r="1139">
          <cell r="E1139">
            <v>83.009399999999985</v>
          </cell>
          <cell r="F1139">
            <v>92.36</v>
          </cell>
          <cell r="G1139">
            <v>96.5</v>
          </cell>
          <cell r="H1139">
            <v>104.24</v>
          </cell>
        </row>
        <row r="1140">
          <cell r="E1140">
            <v>83.186499999999981</v>
          </cell>
          <cell r="F1140">
            <v>92.55</v>
          </cell>
          <cell r="G1140">
            <v>96.7</v>
          </cell>
          <cell r="H1140">
            <v>104.45</v>
          </cell>
        </row>
        <row r="1141">
          <cell r="E1141">
            <v>83.363599999999977</v>
          </cell>
          <cell r="F1141">
            <v>92.74</v>
          </cell>
          <cell r="G1141">
            <v>96.9</v>
          </cell>
          <cell r="H1141">
            <v>104.66</v>
          </cell>
        </row>
        <row r="1142">
          <cell r="E1142">
            <v>83.540699999999973</v>
          </cell>
          <cell r="F1142">
            <v>92.93</v>
          </cell>
          <cell r="G1142">
            <v>97.1</v>
          </cell>
          <cell r="H1142">
            <v>104.87</v>
          </cell>
        </row>
        <row r="1143">
          <cell r="E1143">
            <v>83.717799999999968</v>
          </cell>
          <cell r="F1143">
            <v>93.12</v>
          </cell>
          <cell r="G1143">
            <v>97.3</v>
          </cell>
          <cell r="H1143">
            <v>105.08</v>
          </cell>
        </row>
        <row r="1144">
          <cell r="E1144">
            <v>83.894899999999964</v>
          </cell>
          <cell r="F1144">
            <v>93.31</v>
          </cell>
          <cell r="G1144">
            <v>97.5</v>
          </cell>
          <cell r="H1144">
            <v>105.29</v>
          </cell>
        </row>
        <row r="1145">
          <cell r="E1145">
            <v>84.072000000000003</v>
          </cell>
          <cell r="F1145">
            <v>93.5</v>
          </cell>
          <cell r="G1145">
            <v>97.7</v>
          </cell>
          <cell r="H1145">
            <v>105.5</v>
          </cell>
        </row>
        <row r="1146">
          <cell r="E1146">
            <v>84.249400000000009</v>
          </cell>
          <cell r="F1146">
            <v>93.69</v>
          </cell>
          <cell r="G1146">
            <v>97.89</v>
          </cell>
          <cell r="H1146">
            <v>105.7</v>
          </cell>
        </row>
        <row r="1147">
          <cell r="E1147">
            <v>84.426800000000014</v>
          </cell>
          <cell r="F1147">
            <v>93.88</v>
          </cell>
          <cell r="G1147">
            <v>98.08</v>
          </cell>
          <cell r="H1147">
            <v>105.9</v>
          </cell>
        </row>
        <row r="1148">
          <cell r="E1148">
            <v>84.60420000000002</v>
          </cell>
          <cell r="F1148">
            <v>94.07</v>
          </cell>
          <cell r="G1148">
            <v>98.27</v>
          </cell>
          <cell r="H1148">
            <v>106.1</v>
          </cell>
        </row>
        <row r="1149">
          <cell r="E1149">
            <v>84.781600000000026</v>
          </cell>
          <cell r="F1149">
            <v>94.26</v>
          </cell>
          <cell r="G1149">
            <v>98.46</v>
          </cell>
          <cell r="H1149">
            <v>106.3</v>
          </cell>
        </row>
        <row r="1150">
          <cell r="E1150">
            <v>84.959000000000032</v>
          </cell>
          <cell r="F1150">
            <v>94.45</v>
          </cell>
          <cell r="G1150">
            <v>98.65</v>
          </cell>
          <cell r="H1150">
            <v>106.5</v>
          </cell>
        </row>
        <row r="1151">
          <cell r="E1151">
            <v>85.136400000000037</v>
          </cell>
          <cell r="F1151">
            <v>94.64</v>
          </cell>
          <cell r="G1151">
            <v>98.84</v>
          </cell>
          <cell r="H1151">
            <v>106.7</v>
          </cell>
        </row>
        <row r="1152">
          <cell r="E1152">
            <v>85.313800000000043</v>
          </cell>
          <cell r="F1152">
            <v>94.83</v>
          </cell>
          <cell r="G1152">
            <v>99.03</v>
          </cell>
          <cell r="H1152">
            <v>106.9</v>
          </cell>
        </row>
        <row r="1153">
          <cell r="E1153">
            <v>85.491200000000049</v>
          </cell>
          <cell r="F1153">
            <v>95.02</v>
          </cell>
          <cell r="G1153">
            <v>99.22</v>
          </cell>
          <cell r="H1153">
            <v>107.1</v>
          </cell>
        </row>
        <row r="1154">
          <cell r="E1154">
            <v>85.668600000000055</v>
          </cell>
          <cell r="F1154">
            <v>95.21</v>
          </cell>
          <cell r="G1154">
            <v>99.41</v>
          </cell>
          <cell r="H1154">
            <v>107.3</v>
          </cell>
        </row>
        <row r="1155">
          <cell r="E1155">
            <v>85.846000000000004</v>
          </cell>
          <cell r="F1155">
            <v>95.4</v>
          </cell>
          <cell r="G1155">
            <v>99.6</v>
          </cell>
          <cell r="H1155">
            <v>107.5</v>
          </cell>
        </row>
        <row r="1156">
          <cell r="E1156">
            <v>86.023600000000002</v>
          </cell>
          <cell r="F1156">
            <v>95.59</v>
          </cell>
          <cell r="G1156">
            <v>99.8</v>
          </cell>
          <cell r="H1156">
            <v>107.71</v>
          </cell>
        </row>
        <row r="1157">
          <cell r="E1157">
            <v>86.2012</v>
          </cell>
          <cell r="F1157">
            <v>95.78</v>
          </cell>
          <cell r="G1157">
            <v>100</v>
          </cell>
          <cell r="H1157">
            <v>107.92</v>
          </cell>
        </row>
        <row r="1158">
          <cell r="E1158">
            <v>86.378799999999998</v>
          </cell>
          <cell r="F1158">
            <v>95.97</v>
          </cell>
          <cell r="G1158">
            <v>100.2</v>
          </cell>
          <cell r="H1158">
            <v>108.13</v>
          </cell>
        </row>
        <row r="1159">
          <cell r="E1159">
            <v>86.556399999999996</v>
          </cell>
          <cell r="F1159">
            <v>96.16</v>
          </cell>
          <cell r="G1159">
            <v>100.4</v>
          </cell>
          <cell r="H1159">
            <v>108.34</v>
          </cell>
        </row>
        <row r="1160">
          <cell r="E1160">
            <v>86.733999999999995</v>
          </cell>
          <cell r="F1160">
            <v>96.35</v>
          </cell>
          <cell r="G1160">
            <v>100.6</v>
          </cell>
          <cell r="H1160">
            <v>108.55</v>
          </cell>
        </row>
        <row r="1161">
          <cell r="E1161">
            <v>86.911599999999993</v>
          </cell>
          <cell r="F1161">
            <v>96.54</v>
          </cell>
          <cell r="G1161">
            <v>100.8</v>
          </cell>
          <cell r="H1161">
            <v>108.76</v>
          </cell>
        </row>
        <row r="1162">
          <cell r="E1162">
            <v>87.089199999999991</v>
          </cell>
          <cell r="F1162">
            <v>96.73</v>
          </cell>
          <cell r="G1162">
            <v>101</v>
          </cell>
          <cell r="H1162">
            <v>108.97</v>
          </cell>
        </row>
        <row r="1163">
          <cell r="E1163">
            <v>87.266799999999989</v>
          </cell>
          <cell r="F1163">
            <v>96.92</v>
          </cell>
          <cell r="G1163">
            <v>101.2</v>
          </cell>
          <cell r="H1163">
            <v>109.18</v>
          </cell>
        </row>
        <row r="1164">
          <cell r="E1164">
            <v>87.444399999999987</v>
          </cell>
          <cell r="F1164">
            <v>97.11</v>
          </cell>
          <cell r="G1164">
            <v>101.4</v>
          </cell>
          <cell r="H1164">
            <v>109.39</v>
          </cell>
        </row>
        <row r="1165">
          <cell r="E1165">
            <v>87.622</v>
          </cell>
          <cell r="F1165">
            <v>97.3</v>
          </cell>
          <cell r="G1165">
            <v>101.6</v>
          </cell>
          <cell r="H1165">
            <v>109.6</v>
          </cell>
        </row>
        <row r="1166">
          <cell r="E1166">
            <v>87.799899999999994</v>
          </cell>
          <cell r="F1166">
            <v>97.49</v>
          </cell>
          <cell r="G1166">
            <v>101.79</v>
          </cell>
          <cell r="H1166">
            <v>109.81</v>
          </cell>
        </row>
        <row r="1167">
          <cell r="E1167">
            <v>87.977799999999988</v>
          </cell>
          <cell r="F1167">
            <v>97.68</v>
          </cell>
          <cell r="G1167">
            <v>101.98</v>
          </cell>
          <cell r="H1167">
            <v>110.02</v>
          </cell>
        </row>
        <row r="1168">
          <cell r="E1168">
            <v>88.155699999999982</v>
          </cell>
          <cell r="F1168">
            <v>97.87</v>
          </cell>
          <cell r="G1168">
            <v>102.17</v>
          </cell>
          <cell r="H1168">
            <v>110.23</v>
          </cell>
        </row>
        <row r="1169">
          <cell r="E1169">
            <v>88.333599999999976</v>
          </cell>
          <cell r="F1169">
            <v>98.06</v>
          </cell>
          <cell r="G1169">
            <v>102.36</v>
          </cell>
          <cell r="H1169">
            <v>110.44</v>
          </cell>
        </row>
        <row r="1170">
          <cell r="E1170">
            <v>88.51149999999997</v>
          </cell>
          <cell r="F1170">
            <v>98.25</v>
          </cell>
          <cell r="G1170">
            <v>102.55</v>
          </cell>
          <cell r="H1170">
            <v>110.65</v>
          </cell>
        </row>
        <row r="1171">
          <cell r="E1171">
            <v>88.689399999999964</v>
          </cell>
          <cell r="F1171">
            <v>98.44</v>
          </cell>
          <cell r="G1171">
            <v>102.74</v>
          </cell>
          <cell r="H1171">
            <v>110.86</v>
          </cell>
        </row>
        <row r="1172">
          <cell r="E1172">
            <v>88.867299999999958</v>
          </cell>
          <cell r="F1172">
            <v>98.63</v>
          </cell>
          <cell r="G1172">
            <v>102.93</v>
          </cell>
          <cell r="H1172">
            <v>111.07</v>
          </cell>
        </row>
        <row r="1173">
          <cell r="E1173">
            <v>89.045199999999952</v>
          </cell>
          <cell r="F1173">
            <v>98.82</v>
          </cell>
          <cell r="G1173">
            <v>103.12</v>
          </cell>
          <cell r="H1173">
            <v>111.28</v>
          </cell>
        </row>
        <row r="1174">
          <cell r="E1174">
            <v>89.223099999999945</v>
          </cell>
          <cell r="F1174">
            <v>99.01</v>
          </cell>
          <cell r="G1174">
            <v>103.31</v>
          </cell>
          <cell r="H1174">
            <v>111.49</v>
          </cell>
        </row>
        <row r="1175">
          <cell r="E1175">
            <v>89.400999999999996</v>
          </cell>
          <cell r="F1175">
            <v>99.2</v>
          </cell>
          <cell r="G1175">
            <v>103.5</v>
          </cell>
          <cell r="H1175">
            <v>111.7</v>
          </cell>
        </row>
        <row r="1176">
          <cell r="E1176">
            <v>89.578999999999994</v>
          </cell>
          <cell r="F1176">
            <v>99.39</v>
          </cell>
          <cell r="G1176">
            <v>103.7</v>
          </cell>
          <cell r="H1176">
            <v>111.9</v>
          </cell>
        </row>
        <row r="1177">
          <cell r="E1177">
            <v>89.756999999999991</v>
          </cell>
          <cell r="F1177">
            <v>99.58</v>
          </cell>
          <cell r="G1177">
            <v>103.9</v>
          </cell>
          <cell r="H1177">
            <v>112.1</v>
          </cell>
        </row>
        <row r="1178">
          <cell r="E1178">
            <v>89.935000000000002</v>
          </cell>
          <cell r="F1178">
            <v>99.77</v>
          </cell>
          <cell r="G1178">
            <v>104.1</v>
          </cell>
          <cell r="H1178">
            <v>112.3</v>
          </cell>
        </row>
        <row r="1179">
          <cell r="E1179">
            <v>90.112999999999985</v>
          </cell>
          <cell r="F1179">
            <v>99.96</v>
          </cell>
          <cell r="G1179">
            <v>104.3</v>
          </cell>
          <cell r="H1179">
            <v>112.5</v>
          </cell>
        </row>
        <row r="1180">
          <cell r="E1180">
            <v>90.290999999999983</v>
          </cell>
          <cell r="F1180">
            <v>100.15</v>
          </cell>
          <cell r="G1180">
            <v>104.5</v>
          </cell>
          <cell r="H1180">
            <v>112.7</v>
          </cell>
        </row>
        <row r="1181">
          <cell r="E1181">
            <v>90.46899999999998</v>
          </cell>
          <cell r="F1181">
            <v>100.34</v>
          </cell>
          <cell r="G1181">
            <v>104.7</v>
          </cell>
          <cell r="H1181">
            <v>112.9</v>
          </cell>
        </row>
        <row r="1182">
          <cell r="E1182">
            <v>90.646999999999977</v>
          </cell>
          <cell r="F1182">
            <v>100.53</v>
          </cell>
          <cell r="G1182">
            <v>104.9</v>
          </cell>
          <cell r="H1182">
            <v>113.1</v>
          </cell>
        </row>
        <row r="1183">
          <cell r="E1183">
            <v>90.825000000000003</v>
          </cell>
          <cell r="F1183">
            <v>100.72</v>
          </cell>
          <cell r="G1183">
            <v>105.1</v>
          </cell>
          <cell r="H1183">
            <v>113.3</v>
          </cell>
        </row>
        <row r="1184">
          <cell r="E1184">
            <v>91.002999999999972</v>
          </cell>
          <cell r="F1184">
            <v>100.91</v>
          </cell>
          <cell r="G1184">
            <v>105.3</v>
          </cell>
          <cell r="H1184">
            <v>113.5</v>
          </cell>
        </row>
        <row r="1185">
          <cell r="E1185">
            <v>91.180999999999997</v>
          </cell>
          <cell r="F1185">
            <v>101.1</v>
          </cell>
          <cell r="G1185">
            <v>105.5</v>
          </cell>
          <cell r="H1185">
            <v>113.7</v>
          </cell>
        </row>
        <row r="1186">
          <cell r="E1186">
            <v>91.35929999999999</v>
          </cell>
          <cell r="F1186">
            <v>101.29</v>
          </cell>
          <cell r="G1186">
            <v>105.69</v>
          </cell>
          <cell r="H1186">
            <v>113.91</v>
          </cell>
        </row>
        <row r="1187">
          <cell r="E1187">
            <v>91.537599999999998</v>
          </cell>
          <cell r="F1187">
            <v>101.48</v>
          </cell>
          <cell r="G1187">
            <v>105.88</v>
          </cell>
          <cell r="H1187">
            <v>114.12</v>
          </cell>
        </row>
        <row r="1188">
          <cell r="E1188">
            <v>91.715900000000005</v>
          </cell>
          <cell r="F1188">
            <v>101.67</v>
          </cell>
          <cell r="G1188">
            <v>106.07</v>
          </cell>
          <cell r="H1188">
            <v>114.33</v>
          </cell>
        </row>
        <row r="1189">
          <cell r="E1189">
            <v>91.894200000000012</v>
          </cell>
          <cell r="F1189">
            <v>101.86</v>
          </cell>
          <cell r="G1189">
            <v>106.26</v>
          </cell>
          <cell r="H1189">
            <v>114.54</v>
          </cell>
        </row>
        <row r="1190">
          <cell r="E1190">
            <v>92.072500000000005</v>
          </cell>
          <cell r="F1190">
            <v>102.05</v>
          </cell>
          <cell r="G1190">
            <v>106.45</v>
          </cell>
          <cell r="H1190">
            <v>114.75</v>
          </cell>
        </row>
        <row r="1191">
          <cell r="E1191">
            <v>92.250800000000027</v>
          </cell>
          <cell r="F1191">
            <v>102.24</v>
          </cell>
          <cell r="G1191">
            <v>106.64</v>
          </cell>
          <cell r="H1191">
            <v>114.96</v>
          </cell>
        </row>
        <row r="1192">
          <cell r="E1192">
            <v>92.429100000000034</v>
          </cell>
          <cell r="F1192">
            <v>102.43</v>
          </cell>
          <cell r="G1192">
            <v>106.83</v>
          </cell>
          <cell r="H1192">
            <v>115.17</v>
          </cell>
        </row>
        <row r="1193">
          <cell r="E1193">
            <v>92.607400000000041</v>
          </cell>
          <cell r="F1193">
            <v>102.62</v>
          </cell>
          <cell r="G1193">
            <v>107.02</v>
          </cell>
          <cell r="H1193">
            <v>115.38</v>
          </cell>
        </row>
        <row r="1194">
          <cell r="E1194">
            <v>92.785700000000048</v>
          </cell>
          <cell r="F1194">
            <v>102.81</v>
          </cell>
          <cell r="G1194">
            <v>107.21</v>
          </cell>
          <cell r="H1194">
            <v>115.59</v>
          </cell>
        </row>
        <row r="1195">
          <cell r="E1195">
            <v>92.963999999999999</v>
          </cell>
          <cell r="F1195">
            <v>103</v>
          </cell>
          <cell r="G1195">
            <v>107.4</v>
          </cell>
          <cell r="H1195">
            <v>115.8</v>
          </cell>
        </row>
        <row r="1196">
          <cell r="E1196">
            <v>93.142600000000002</v>
          </cell>
          <cell r="F1196">
            <v>103.19</v>
          </cell>
          <cell r="G1196">
            <v>107.6</v>
          </cell>
          <cell r="H1196">
            <v>116</v>
          </cell>
        </row>
        <row r="1197">
          <cell r="E1197">
            <v>93.321200000000005</v>
          </cell>
          <cell r="F1197">
            <v>103.38</v>
          </cell>
          <cell r="G1197">
            <v>107.8</v>
          </cell>
          <cell r="H1197">
            <v>116.2</v>
          </cell>
        </row>
        <row r="1198">
          <cell r="E1198">
            <v>93.499800000000008</v>
          </cell>
          <cell r="F1198">
            <v>103.57</v>
          </cell>
          <cell r="G1198">
            <v>108</v>
          </cell>
          <cell r="H1198">
            <v>116.4</v>
          </cell>
        </row>
        <row r="1199">
          <cell r="E1199">
            <v>93.678400000000011</v>
          </cell>
          <cell r="F1199">
            <v>103.76</v>
          </cell>
          <cell r="G1199">
            <v>108.2</v>
          </cell>
          <cell r="H1199">
            <v>116.6</v>
          </cell>
        </row>
        <row r="1200">
          <cell r="E1200">
            <v>93.857000000000014</v>
          </cell>
          <cell r="F1200">
            <v>103.95</v>
          </cell>
          <cell r="G1200">
            <v>108.4</v>
          </cell>
          <cell r="H1200">
            <v>116.8</v>
          </cell>
        </row>
        <row r="1201">
          <cell r="E1201">
            <v>94.035600000000017</v>
          </cell>
          <cell r="F1201">
            <v>104.14</v>
          </cell>
          <cell r="G1201">
            <v>108.6</v>
          </cell>
          <cell r="H1201">
            <v>117</v>
          </cell>
        </row>
        <row r="1202">
          <cell r="E1202">
            <v>94.214200000000019</v>
          </cell>
          <cell r="F1202">
            <v>104.33</v>
          </cell>
          <cell r="G1202">
            <v>108.8</v>
          </cell>
          <cell r="H1202">
            <v>117.2</v>
          </cell>
        </row>
        <row r="1203">
          <cell r="E1203">
            <v>94.392800000000022</v>
          </cell>
          <cell r="F1203">
            <v>104.52</v>
          </cell>
          <cell r="G1203">
            <v>109</v>
          </cell>
          <cell r="H1203">
            <v>117.4</v>
          </cell>
        </row>
        <row r="1204">
          <cell r="E1204">
            <v>94.571400000000025</v>
          </cell>
          <cell r="F1204">
            <v>104.71</v>
          </cell>
          <cell r="G1204">
            <v>109.2</v>
          </cell>
          <cell r="H1204">
            <v>117.6</v>
          </cell>
        </row>
        <row r="1205">
          <cell r="E1205">
            <v>94.75</v>
          </cell>
          <cell r="F1205">
            <v>104.9</v>
          </cell>
          <cell r="G1205">
            <v>109.4</v>
          </cell>
          <cell r="H1205">
            <v>117.8</v>
          </cell>
        </row>
        <row r="1206">
          <cell r="E1206">
            <v>94.928700000000006</v>
          </cell>
          <cell r="F1206">
            <v>105.09</v>
          </cell>
          <cell r="G1206">
            <v>109.59</v>
          </cell>
          <cell r="H1206">
            <v>118.01</v>
          </cell>
        </row>
        <row r="1207">
          <cell r="E1207">
            <v>95.107400000000013</v>
          </cell>
          <cell r="F1207">
            <v>105.28</v>
          </cell>
          <cell r="G1207">
            <v>109.78</v>
          </cell>
          <cell r="H1207">
            <v>118.22</v>
          </cell>
        </row>
        <row r="1208">
          <cell r="E1208">
            <v>95.286100000000019</v>
          </cell>
          <cell r="F1208">
            <v>105.47</v>
          </cell>
          <cell r="G1208">
            <v>109.97</v>
          </cell>
          <cell r="H1208">
            <v>118.43</v>
          </cell>
        </row>
        <row r="1209">
          <cell r="E1209">
            <v>95.464800000000025</v>
          </cell>
          <cell r="F1209">
            <v>105.66</v>
          </cell>
          <cell r="G1209">
            <v>110.16</v>
          </cell>
          <cell r="H1209">
            <v>118.64</v>
          </cell>
        </row>
        <row r="1210">
          <cell r="E1210">
            <v>95.643500000000031</v>
          </cell>
          <cell r="F1210">
            <v>105.85</v>
          </cell>
          <cell r="G1210">
            <v>110.35</v>
          </cell>
          <cell r="H1210">
            <v>118.85</v>
          </cell>
        </row>
        <row r="1211">
          <cell r="E1211">
            <v>95.822200000000038</v>
          </cell>
          <cell r="F1211">
            <v>106.04</v>
          </cell>
          <cell r="G1211">
            <v>110.54</v>
          </cell>
          <cell r="H1211">
            <v>119.06</v>
          </cell>
        </row>
        <row r="1212">
          <cell r="E1212">
            <v>96.000900000000044</v>
          </cell>
          <cell r="F1212">
            <v>106.23</v>
          </cell>
          <cell r="G1212">
            <v>110.73</v>
          </cell>
          <cell r="H1212">
            <v>119.27</v>
          </cell>
        </row>
        <row r="1213">
          <cell r="E1213">
            <v>96.17960000000005</v>
          </cell>
          <cell r="F1213">
            <v>106.42</v>
          </cell>
          <cell r="G1213">
            <v>110.92</v>
          </cell>
          <cell r="H1213">
            <v>119.48</v>
          </cell>
        </row>
        <row r="1214">
          <cell r="E1214">
            <v>96.358300000000057</v>
          </cell>
          <cell r="F1214">
            <v>106.61</v>
          </cell>
          <cell r="G1214">
            <v>111.11</v>
          </cell>
          <cell r="H1214">
            <v>119.69</v>
          </cell>
        </row>
        <row r="1215">
          <cell r="E1215">
            <v>96.537000000000006</v>
          </cell>
          <cell r="F1215">
            <v>106.8</v>
          </cell>
          <cell r="G1215">
            <v>111.3</v>
          </cell>
          <cell r="H1215">
            <v>119.9</v>
          </cell>
        </row>
        <row r="1216">
          <cell r="E1216">
            <v>96.715900000000005</v>
          </cell>
          <cell r="F1216">
            <v>106.99</v>
          </cell>
          <cell r="G1216">
            <v>111.5</v>
          </cell>
          <cell r="H1216">
            <v>120.1</v>
          </cell>
        </row>
        <row r="1217">
          <cell r="E1217">
            <v>96.894800000000004</v>
          </cell>
          <cell r="F1217">
            <v>107.18</v>
          </cell>
          <cell r="G1217">
            <v>111.7</v>
          </cell>
          <cell r="H1217">
            <v>120.3</v>
          </cell>
        </row>
        <row r="1218">
          <cell r="E1218">
            <v>97.073700000000002</v>
          </cell>
          <cell r="F1218">
            <v>107.37</v>
          </cell>
          <cell r="G1218">
            <v>111.9</v>
          </cell>
          <cell r="H1218">
            <v>120.5</v>
          </cell>
        </row>
        <row r="1219">
          <cell r="E1219">
            <v>97.252600000000001</v>
          </cell>
          <cell r="F1219">
            <v>107.56</v>
          </cell>
          <cell r="G1219">
            <v>112.1</v>
          </cell>
          <cell r="H1219">
            <v>120.7</v>
          </cell>
        </row>
        <row r="1220">
          <cell r="E1220">
            <v>97.4315</v>
          </cell>
          <cell r="F1220">
            <v>107.75</v>
          </cell>
          <cell r="G1220">
            <v>112.3</v>
          </cell>
          <cell r="H1220">
            <v>120.9</v>
          </cell>
        </row>
        <row r="1221">
          <cell r="E1221">
            <v>97.610399999999998</v>
          </cell>
          <cell r="F1221">
            <v>107.94</v>
          </cell>
          <cell r="G1221">
            <v>112.5</v>
          </cell>
          <cell r="H1221">
            <v>121.1</v>
          </cell>
        </row>
        <row r="1222">
          <cell r="E1222">
            <v>97.789299999999997</v>
          </cell>
          <cell r="F1222">
            <v>108.13</v>
          </cell>
          <cell r="G1222">
            <v>112.7</v>
          </cell>
          <cell r="H1222">
            <v>121.3</v>
          </cell>
        </row>
        <row r="1223">
          <cell r="E1223">
            <v>97.968199999999996</v>
          </cell>
          <cell r="F1223">
            <v>108.32</v>
          </cell>
          <cell r="G1223">
            <v>112.9</v>
          </cell>
          <cell r="H1223">
            <v>121.5</v>
          </cell>
        </row>
        <row r="1224">
          <cell r="E1224">
            <v>98.147099999999995</v>
          </cell>
          <cell r="F1224">
            <v>108.51</v>
          </cell>
          <cell r="G1224">
            <v>113.1</v>
          </cell>
          <cell r="H1224">
            <v>121.7</v>
          </cell>
        </row>
        <row r="1225">
          <cell r="E1225">
            <v>98.325999999999993</v>
          </cell>
          <cell r="F1225">
            <v>108.7</v>
          </cell>
          <cell r="G1225">
            <v>113.3</v>
          </cell>
          <cell r="H1225">
            <v>121.9</v>
          </cell>
        </row>
        <row r="1226">
          <cell r="E1226">
            <v>98.505399999999995</v>
          </cell>
          <cell r="F1226">
            <v>108.89</v>
          </cell>
          <cell r="G1226">
            <v>113.49</v>
          </cell>
          <cell r="H1226">
            <v>122.11</v>
          </cell>
        </row>
        <row r="1227">
          <cell r="E1227">
            <v>98.684799999999996</v>
          </cell>
          <cell r="F1227">
            <v>109.08</v>
          </cell>
          <cell r="G1227">
            <v>113.68</v>
          </cell>
          <cell r="H1227">
            <v>122.32</v>
          </cell>
        </row>
        <row r="1228">
          <cell r="E1228">
            <v>98.864199999999997</v>
          </cell>
          <cell r="F1228">
            <v>109.27</v>
          </cell>
          <cell r="G1228">
            <v>113.87</v>
          </cell>
          <cell r="H1228">
            <v>122.53</v>
          </cell>
        </row>
        <row r="1229">
          <cell r="E1229">
            <v>99.043599999999998</v>
          </cell>
          <cell r="F1229">
            <v>109.46</v>
          </cell>
          <cell r="G1229">
            <v>114.06</v>
          </cell>
          <cell r="H1229">
            <v>122.74</v>
          </cell>
        </row>
        <row r="1230">
          <cell r="E1230">
            <v>99.222999999999999</v>
          </cell>
          <cell r="F1230">
            <v>109.65</v>
          </cell>
          <cell r="G1230">
            <v>114.25</v>
          </cell>
          <cell r="H1230">
            <v>122.95</v>
          </cell>
        </row>
        <row r="1231">
          <cell r="E1231">
            <v>99.4024</v>
          </cell>
          <cell r="F1231">
            <v>109.84</v>
          </cell>
          <cell r="G1231">
            <v>114.44</v>
          </cell>
          <cell r="H1231">
            <v>123.16</v>
          </cell>
        </row>
        <row r="1232">
          <cell r="E1232">
            <v>99.581800000000001</v>
          </cell>
          <cell r="F1232">
            <v>110.03</v>
          </cell>
          <cell r="G1232">
            <v>114.63</v>
          </cell>
          <cell r="H1232">
            <v>123.37</v>
          </cell>
        </row>
        <row r="1233">
          <cell r="E1233">
            <v>99.761200000000002</v>
          </cell>
          <cell r="F1233">
            <v>110.22</v>
          </cell>
          <cell r="G1233">
            <v>114.82</v>
          </cell>
          <cell r="H1233">
            <v>123.58</v>
          </cell>
        </row>
        <row r="1234">
          <cell r="E1234">
            <v>99.940600000000003</v>
          </cell>
          <cell r="F1234">
            <v>110.41</v>
          </cell>
          <cell r="G1234">
            <v>115.01</v>
          </cell>
          <cell r="H1234">
            <v>123.79</v>
          </cell>
        </row>
        <row r="1235">
          <cell r="E1235">
            <v>100.12</v>
          </cell>
          <cell r="F1235">
            <v>110.6</v>
          </cell>
          <cell r="G1235">
            <v>115.2</v>
          </cell>
          <cell r="H1235">
            <v>124</v>
          </cell>
        </row>
        <row r="1236">
          <cell r="E1236">
            <v>100.29900000000001</v>
          </cell>
          <cell r="F1236">
            <v>110.79</v>
          </cell>
          <cell r="G1236">
            <v>115.4</v>
          </cell>
          <cell r="H1236">
            <v>124.21</v>
          </cell>
        </row>
        <row r="1237">
          <cell r="E1237">
            <v>100.47800000000001</v>
          </cell>
          <cell r="F1237">
            <v>110.98</v>
          </cell>
          <cell r="G1237">
            <v>115.6</v>
          </cell>
          <cell r="H1237">
            <v>124.42</v>
          </cell>
        </row>
        <row r="1238">
          <cell r="E1238">
            <v>100.65700000000001</v>
          </cell>
          <cell r="F1238">
            <v>111.17</v>
          </cell>
          <cell r="G1238">
            <v>115.8</v>
          </cell>
          <cell r="H1238">
            <v>124.63</v>
          </cell>
        </row>
        <row r="1239">
          <cell r="E1239">
            <v>100.83600000000001</v>
          </cell>
          <cell r="F1239">
            <v>111.36</v>
          </cell>
          <cell r="G1239">
            <v>116</v>
          </cell>
          <cell r="H1239">
            <v>124.84</v>
          </cell>
        </row>
        <row r="1240">
          <cell r="E1240">
            <v>101.015</v>
          </cell>
          <cell r="F1240">
            <v>111.55</v>
          </cell>
          <cell r="G1240">
            <v>116.2</v>
          </cell>
          <cell r="H1240">
            <v>125.05</v>
          </cell>
        </row>
        <row r="1241">
          <cell r="E1241">
            <v>101.19400000000002</v>
          </cell>
          <cell r="F1241">
            <v>111.74</v>
          </cell>
          <cell r="G1241">
            <v>116.4</v>
          </cell>
          <cell r="H1241">
            <v>125.26</v>
          </cell>
        </row>
        <row r="1242">
          <cell r="E1242">
            <v>101.37300000000002</v>
          </cell>
          <cell r="F1242">
            <v>111.93</v>
          </cell>
          <cell r="G1242">
            <v>116.6</v>
          </cell>
          <cell r="H1242">
            <v>125.47</v>
          </cell>
        </row>
        <row r="1243">
          <cell r="E1243">
            <v>101.55200000000002</v>
          </cell>
          <cell r="F1243">
            <v>112.12</v>
          </cell>
          <cell r="G1243">
            <v>116.8</v>
          </cell>
          <cell r="H1243">
            <v>125.68</v>
          </cell>
        </row>
        <row r="1244">
          <cell r="E1244">
            <v>101.73100000000002</v>
          </cell>
          <cell r="F1244">
            <v>112.31</v>
          </cell>
          <cell r="G1244">
            <v>117</v>
          </cell>
          <cell r="H1244">
            <v>125.89</v>
          </cell>
        </row>
        <row r="1245">
          <cell r="E1245">
            <v>101.91</v>
          </cell>
          <cell r="F1245">
            <v>112.5</v>
          </cell>
          <cell r="G1245">
            <v>117.2</v>
          </cell>
          <cell r="H1245">
            <v>126.1</v>
          </cell>
        </row>
        <row r="1246">
          <cell r="E1246">
            <v>102.09</v>
          </cell>
          <cell r="F1246">
            <v>112.69</v>
          </cell>
          <cell r="G1246">
            <v>117.39</v>
          </cell>
          <cell r="H1246">
            <v>126.3</v>
          </cell>
        </row>
        <row r="1247">
          <cell r="E1247">
            <v>102.27</v>
          </cell>
          <cell r="F1247">
            <v>112.88</v>
          </cell>
          <cell r="G1247">
            <v>117.58</v>
          </cell>
          <cell r="H1247">
            <v>126.5</v>
          </cell>
        </row>
        <row r="1248">
          <cell r="E1248">
            <v>102.45</v>
          </cell>
          <cell r="F1248">
            <v>113.07</v>
          </cell>
          <cell r="G1248">
            <v>117.77</v>
          </cell>
          <cell r="H1248">
            <v>126.7</v>
          </cell>
        </row>
        <row r="1249">
          <cell r="E1249">
            <v>102.63</v>
          </cell>
          <cell r="F1249">
            <v>113.26</v>
          </cell>
          <cell r="G1249">
            <v>117.96</v>
          </cell>
          <cell r="H1249">
            <v>126.9</v>
          </cell>
        </row>
        <row r="1250">
          <cell r="E1250">
            <v>102.81</v>
          </cell>
          <cell r="F1250">
            <v>113.45</v>
          </cell>
          <cell r="G1250">
            <v>118.15</v>
          </cell>
          <cell r="H1250">
            <v>127.1</v>
          </cell>
        </row>
        <row r="1251">
          <cell r="E1251">
            <v>102.99</v>
          </cell>
          <cell r="F1251">
            <v>113.64</v>
          </cell>
          <cell r="G1251">
            <v>118.34</v>
          </cell>
          <cell r="H1251">
            <v>127.3</v>
          </cell>
        </row>
        <row r="1252">
          <cell r="E1252">
            <v>103.17</v>
          </cell>
          <cell r="F1252">
            <v>113.83</v>
          </cell>
          <cell r="G1252">
            <v>118.53</v>
          </cell>
          <cell r="H1252">
            <v>127.5</v>
          </cell>
        </row>
        <row r="1253">
          <cell r="E1253">
            <v>103.35</v>
          </cell>
          <cell r="F1253">
            <v>114.02</v>
          </cell>
          <cell r="G1253">
            <v>118.72</v>
          </cell>
          <cell r="H1253">
            <v>127.7</v>
          </cell>
        </row>
        <row r="1254">
          <cell r="E1254">
            <v>103.53</v>
          </cell>
          <cell r="F1254">
            <v>114.21</v>
          </cell>
          <cell r="G1254">
            <v>118.91</v>
          </cell>
          <cell r="H1254">
            <v>127.9</v>
          </cell>
        </row>
        <row r="1255">
          <cell r="E1255">
            <v>103.71</v>
          </cell>
          <cell r="F1255">
            <v>114.4</v>
          </cell>
          <cell r="G1255">
            <v>119.1</v>
          </cell>
          <cell r="H1255">
            <v>128.1</v>
          </cell>
        </row>
        <row r="1256">
          <cell r="E1256">
            <v>103.889</v>
          </cell>
          <cell r="F1256">
            <v>114.59</v>
          </cell>
          <cell r="G1256">
            <v>119.3</v>
          </cell>
          <cell r="H1256">
            <v>128.31</v>
          </cell>
        </row>
        <row r="1257">
          <cell r="E1257">
            <v>104.068</v>
          </cell>
          <cell r="F1257">
            <v>114.78</v>
          </cell>
          <cell r="G1257">
            <v>119.5</v>
          </cell>
          <cell r="H1257">
            <v>128.52000000000001</v>
          </cell>
        </row>
        <row r="1258">
          <cell r="E1258">
            <v>104.247</v>
          </cell>
          <cell r="F1258">
            <v>114.97</v>
          </cell>
          <cell r="G1258">
            <v>119.7</v>
          </cell>
          <cell r="H1258">
            <v>128.72999999999999</v>
          </cell>
        </row>
        <row r="1259">
          <cell r="E1259">
            <v>104.426</v>
          </cell>
          <cell r="F1259">
            <v>115.16</v>
          </cell>
          <cell r="G1259">
            <v>119.9</v>
          </cell>
          <cell r="H1259">
            <v>128.94</v>
          </cell>
        </row>
        <row r="1260">
          <cell r="E1260">
            <v>104.605</v>
          </cell>
          <cell r="F1260">
            <v>115.35</v>
          </cell>
          <cell r="G1260">
            <v>120.1</v>
          </cell>
          <cell r="H1260">
            <v>129.15</v>
          </cell>
        </row>
        <row r="1261">
          <cell r="E1261">
            <v>104.78400000000001</v>
          </cell>
          <cell r="F1261">
            <v>115.54</v>
          </cell>
          <cell r="G1261">
            <v>120.3</v>
          </cell>
          <cell r="H1261">
            <v>129.36000000000001</v>
          </cell>
        </row>
        <row r="1262">
          <cell r="E1262">
            <v>104.96300000000001</v>
          </cell>
          <cell r="F1262">
            <v>115.73</v>
          </cell>
          <cell r="G1262">
            <v>120.5</v>
          </cell>
          <cell r="H1262">
            <v>129.57</v>
          </cell>
        </row>
        <row r="1263">
          <cell r="E1263">
            <v>105.14200000000001</v>
          </cell>
          <cell r="F1263">
            <v>115.92</v>
          </cell>
          <cell r="G1263">
            <v>120.7</v>
          </cell>
          <cell r="H1263">
            <v>129.78</v>
          </cell>
        </row>
        <row r="1264">
          <cell r="E1264">
            <v>105.32100000000001</v>
          </cell>
          <cell r="F1264">
            <v>116.11</v>
          </cell>
          <cell r="G1264">
            <v>120.9</v>
          </cell>
          <cell r="H1264">
            <v>129.99</v>
          </cell>
        </row>
        <row r="1265">
          <cell r="E1265">
            <v>105.5</v>
          </cell>
          <cell r="F1265">
            <v>116.3</v>
          </cell>
          <cell r="G1265">
            <v>121.1</v>
          </cell>
          <cell r="H1265">
            <v>130.19999999999999</v>
          </cell>
        </row>
        <row r="1266">
          <cell r="E1266">
            <v>105.68</v>
          </cell>
          <cell r="F1266">
            <v>116.49</v>
          </cell>
          <cell r="G1266">
            <v>121.3</v>
          </cell>
          <cell r="H1266">
            <v>130.41</v>
          </cell>
        </row>
        <row r="1267">
          <cell r="E1267">
            <v>105.86</v>
          </cell>
          <cell r="F1267">
            <v>116.68</v>
          </cell>
          <cell r="G1267">
            <v>121.5</v>
          </cell>
          <cell r="H1267">
            <v>130.62</v>
          </cell>
        </row>
        <row r="1268">
          <cell r="E1268">
            <v>106.04</v>
          </cell>
          <cell r="F1268">
            <v>116.87</v>
          </cell>
          <cell r="G1268">
            <v>121.7</v>
          </cell>
          <cell r="H1268">
            <v>130.83000000000001</v>
          </cell>
        </row>
        <row r="1269">
          <cell r="E1269">
            <v>106.22</v>
          </cell>
          <cell r="F1269">
            <v>117.06</v>
          </cell>
          <cell r="G1269">
            <v>121.9</v>
          </cell>
          <cell r="H1269">
            <v>131.04</v>
          </cell>
        </row>
        <row r="1270">
          <cell r="E1270">
            <v>106.4</v>
          </cell>
          <cell r="F1270">
            <v>117.25</v>
          </cell>
          <cell r="G1270">
            <v>122.1</v>
          </cell>
          <cell r="H1270">
            <v>131.25</v>
          </cell>
        </row>
        <row r="1271">
          <cell r="E1271">
            <v>106.58</v>
          </cell>
          <cell r="F1271">
            <v>117.44</v>
          </cell>
          <cell r="G1271">
            <v>122.3</v>
          </cell>
          <cell r="H1271">
            <v>131.46</v>
          </cell>
        </row>
        <row r="1272">
          <cell r="E1272">
            <v>106.76</v>
          </cell>
          <cell r="F1272">
            <v>117.63</v>
          </cell>
          <cell r="G1272">
            <v>122.5</v>
          </cell>
          <cell r="H1272">
            <v>131.66999999999999</v>
          </cell>
        </row>
        <row r="1273">
          <cell r="E1273">
            <v>106.94</v>
          </cell>
          <cell r="F1273">
            <v>117.82</v>
          </cell>
          <cell r="G1273">
            <v>122.7</v>
          </cell>
          <cell r="H1273">
            <v>131.88</v>
          </cell>
        </row>
        <row r="1274">
          <cell r="E1274">
            <v>107.12</v>
          </cell>
          <cell r="F1274">
            <v>118.01</v>
          </cell>
          <cell r="G1274">
            <v>122.9</v>
          </cell>
          <cell r="H1274">
            <v>132.09</v>
          </cell>
        </row>
        <row r="1275">
          <cell r="E1275">
            <v>107.3</v>
          </cell>
          <cell r="F1275">
            <v>118.2</v>
          </cell>
          <cell r="G1275">
            <v>123.1</v>
          </cell>
          <cell r="H1275">
            <v>132.30000000000001</v>
          </cell>
        </row>
        <row r="1276">
          <cell r="E1276">
            <v>107.48</v>
          </cell>
          <cell r="F1276">
            <v>118.39</v>
          </cell>
          <cell r="G1276">
            <v>123.29</v>
          </cell>
          <cell r="H1276">
            <v>132.5</v>
          </cell>
        </row>
        <row r="1277">
          <cell r="E1277">
            <v>107.66</v>
          </cell>
          <cell r="F1277">
            <v>118.58</v>
          </cell>
          <cell r="G1277">
            <v>123.48</v>
          </cell>
          <cell r="H1277">
            <v>132.69999999999999</v>
          </cell>
        </row>
        <row r="1278">
          <cell r="E1278">
            <v>107.84</v>
          </cell>
          <cell r="F1278">
            <v>118.77</v>
          </cell>
          <cell r="G1278">
            <v>123.67</v>
          </cell>
          <cell r="H1278">
            <v>132.9</v>
          </cell>
        </row>
        <row r="1279">
          <cell r="E1279">
            <v>108.02</v>
          </cell>
          <cell r="F1279">
            <v>118.96</v>
          </cell>
          <cell r="G1279">
            <v>123.86</v>
          </cell>
          <cell r="H1279">
            <v>133.1</v>
          </cell>
        </row>
        <row r="1280">
          <cell r="E1280">
            <v>108.2</v>
          </cell>
          <cell r="F1280">
            <v>119.15</v>
          </cell>
          <cell r="G1280">
            <v>124.05</v>
          </cell>
          <cell r="H1280">
            <v>133.30000000000001</v>
          </cell>
        </row>
        <row r="1281">
          <cell r="E1281">
            <v>108.38</v>
          </cell>
          <cell r="F1281">
            <v>119.34</v>
          </cell>
          <cell r="G1281">
            <v>124.24</v>
          </cell>
          <cell r="H1281">
            <v>133.5</v>
          </cell>
        </row>
        <row r="1282">
          <cell r="E1282">
            <v>108.56</v>
          </cell>
          <cell r="F1282">
            <v>119.53</v>
          </cell>
          <cell r="G1282">
            <v>124.43</v>
          </cell>
          <cell r="H1282">
            <v>133.69999999999999</v>
          </cell>
        </row>
        <row r="1283">
          <cell r="E1283">
            <v>108.74</v>
          </cell>
          <cell r="F1283">
            <v>119.72</v>
          </cell>
          <cell r="G1283">
            <v>124.62</v>
          </cell>
          <cell r="H1283">
            <v>133.9</v>
          </cell>
        </row>
        <row r="1284">
          <cell r="E1284">
            <v>108.92</v>
          </cell>
          <cell r="F1284">
            <v>119.91</v>
          </cell>
          <cell r="G1284">
            <v>124.81</v>
          </cell>
          <cell r="H1284">
            <v>134.1</v>
          </cell>
        </row>
        <row r="1285">
          <cell r="E1285">
            <v>109.1</v>
          </cell>
          <cell r="F1285">
            <v>120.1</v>
          </cell>
          <cell r="G1285">
            <v>125</v>
          </cell>
          <cell r="H1285">
            <v>134.30000000000001</v>
          </cell>
        </row>
        <row r="1286">
          <cell r="E1286">
            <v>109.28</v>
          </cell>
          <cell r="F1286">
            <v>120.29</v>
          </cell>
          <cell r="G1286">
            <v>125.2</v>
          </cell>
          <cell r="H1286">
            <v>134.51</v>
          </cell>
        </row>
        <row r="1287">
          <cell r="E1287">
            <v>109.46</v>
          </cell>
          <cell r="F1287">
            <v>120.48</v>
          </cell>
          <cell r="G1287">
            <v>125.4</v>
          </cell>
          <cell r="H1287">
            <v>134.72</v>
          </cell>
        </row>
        <row r="1288">
          <cell r="E1288">
            <v>109.64</v>
          </cell>
          <cell r="F1288">
            <v>120.67</v>
          </cell>
          <cell r="G1288">
            <v>125.6</v>
          </cell>
          <cell r="H1288">
            <v>134.93</v>
          </cell>
        </row>
        <row r="1289">
          <cell r="E1289">
            <v>109.82</v>
          </cell>
          <cell r="F1289">
            <v>120.86</v>
          </cell>
          <cell r="G1289">
            <v>125.8</v>
          </cell>
          <cell r="H1289">
            <v>135.13999999999999</v>
          </cell>
        </row>
        <row r="1290">
          <cell r="E1290">
            <v>110</v>
          </cell>
          <cell r="F1290">
            <v>121.05</v>
          </cell>
          <cell r="G1290">
            <v>126</v>
          </cell>
          <cell r="H1290">
            <v>135.35</v>
          </cell>
        </row>
        <row r="1291">
          <cell r="E1291">
            <v>110.18</v>
          </cell>
          <cell r="F1291">
            <v>121.24</v>
          </cell>
          <cell r="G1291">
            <v>126.2</v>
          </cell>
          <cell r="H1291">
            <v>135.56</v>
          </cell>
        </row>
        <row r="1292">
          <cell r="E1292">
            <v>110.36</v>
          </cell>
          <cell r="F1292">
            <v>121.43</v>
          </cell>
          <cell r="G1292">
            <v>126.4</v>
          </cell>
          <cell r="H1292">
            <v>135.77000000000001</v>
          </cell>
        </row>
        <row r="1293">
          <cell r="E1293">
            <v>110.54</v>
          </cell>
          <cell r="F1293">
            <v>121.62</v>
          </cell>
          <cell r="G1293">
            <v>126.6</v>
          </cell>
          <cell r="H1293">
            <v>135.97999999999999</v>
          </cell>
        </row>
        <row r="1294">
          <cell r="E1294">
            <v>110.72</v>
          </cell>
          <cell r="F1294">
            <v>121.81</v>
          </cell>
          <cell r="G1294">
            <v>126.8</v>
          </cell>
          <cell r="H1294">
            <v>136.19</v>
          </cell>
        </row>
        <row r="1295">
          <cell r="E1295">
            <v>110.9</v>
          </cell>
          <cell r="F1295">
            <v>122</v>
          </cell>
          <cell r="G1295">
            <v>127</v>
          </cell>
          <cell r="H1295">
            <v>136.4</v>
          </cell>
        </row>
        <row r="1296">
          <cell r="E1296">
            <v>111.081</v>
          </cell>
          <cell r="F1296">
            <v>122.19</v>
          </cell>
          <cell r="G1296">
            <v>127.19</v>
          </cell>
          <cell r="H1296">
            <v>136.6</v>
          </cell>
        </row>
        <row r="1297">
          <cell r="E1297">
            <v>111.262</v>
          </cell>
          <cell r="F1297">
            <v>122.38</v>
          </cell>
          <cell r="G1297">
            <v>127.38</v>
          </cell>
          <cell r="H1297">
            <v>136.80000000000001</v>
          </cell>
        </row>
        <row r="1298">
          <cell r="E1298">
            <v>111.443</v>
          </cell>
          <cell r="F1298">
            <v>122.57</v>
          </cell>
          <cell r="G1298">
            <v>127.57</v>
          </cell>
          <cell r="H1298">
            <v>137</v>
          </cell>
        </row>
        <row r="1299">
          <cell r="E1299">
            <v>111.624</v>
          </cell>
          <cell r="F1299">
            <v>122.76</v>
          </cell>
          <cell r="G1299">
            <v>127.76</v>
          </cell>
          <cell r="H1299">
            <v>137.19999999999999</v>
          </cell>
        </row>
        <row r="1300">
          <cell r="E1300">
            <v>111.80500000000001</v>
          </cell>
          <cell r="F1300">
            <v>122.95</v>
          </cell>
          <cell r="G1300">
            <v>127.95</v>
          </cell>
          <cell r="H1300">
            <v>137.4</v>
          </cell>
        </row>
        <row r="1301">
          <cell r="E1301">
            <v>111.98599999999999</v>
          </cell>
          <cell r="F1301">
            <v>123.14</v>
          </cell>
          <cell r="G1301">
            <v>128.13999999999999</v>
          </cell>
          <cell r="H1301">
            <v>137.6</v>
          </cell>
        </row>
        <row r="1302">
          <cell r="E1302">
            <v>112.16699999999999</v>
          </cell>
          <cell r="F1302">
            <v>123.33</v>
          </cell>
          <cell r="G1302">
            <v>128.33000000000001</v>
          </cell>
          <cell r="H1302">
            <v>137.80000000000001</v>
          </cell>
        </row>
        <row r="1303">
          <cell r="E1303">
            <v>112.34799999999998</v>
          </cell>
          <cell r="F1303">
            <v>123.52</v>
          </cell>
          <cell r="G1303">
            <v>128.52000000000001</v>
          </cell>
          <cell r="H1303">
            <v>138</v>
          </cell>
        </row>
        <row r="1304">
          <cell r="E1304">
            <v>112.52899999999998</v>
          </cell>
          <cell r="F1304">
            <v>123.71</v>
          </cell>
          <cell r="G1304">
            <v>128.71</v>
          </cell>
          <cell r="H1304">
            <v>138.19999999999999</v>
          </cell>
        </row>
        <row r="1305">
          <cell r="E1305">
            <v>112.71</v>
          </cell>
          <cell r="F1305">
            <v>123.9</v>
          </cell>
          <cell r="G1305">
            <v>128.9</v>
          </cell>
          <cell r="H1305">
            <v>138.4</v>
          </cell>
        </row>
        <row r="1306">
          <cell r="E1306">
            <v>112.89</v>
          </cell>
          <cell r="F1306">
            <v>124.09</v>
          </cell>
          <cell r="G1306">
            <v>129.1</v>
          </cell>
          <cell r="H1306">
            <v>138.61000000000001</v>
          </cell>
        </row>
        <row r="1307">
          <cell r="E1307">
            <v>113.07</v>
          </cell>
          <cell r="F1307">
            <v>124.28</v>
          </cell>
          <cell r="G1307">
            <v>129.30000000000001</v>
          </cell>
          <cell r="H1307">
            <v>138.82</v>
          </cell>
        </row>
        <row r="1308">
          <cell r="E1308">
            <v>113.25</v>
          </cell>
          <cell r="F1308">
            <v>124.47</v>
          </cell>
          <cell r="G1308">
            <v>129.5</v>
          </cell>
          <cell r="H1308">
            <v>139.03</v>
          </cell>
        </row>
        <row r="1309">
          <cell r="E1309">
            <v>113.43</v>
          </cell>
          <cell r="F1309">
            <v>124.66</v>
          </cell>
          <cell r="G1309">
            <v>129.69999999999999</v>
          </cell>
          <cell r="H1309">
            <v>139.24</v>
          </cell>
        </row>
        <row r="1310">
          <cell r="E1310">
            <v>113.61</v>
          </cell>
          <cell r="F1310">
            <v>124.85</v>
          </cell>
          <cell r="G1310">
            <v>129.9</v>
          </cell>
          <cell r="H1310">
            <v>139.44999999999999</v>
          </cell>
        </row>
        <row r="1311">
          <cell r="E1311">
            <v>113.79</v>
          </cell>
          <cell r="F1311">
            <v>125.04</v>
          </cell>
          <cell r="G1311">
            <v>130.1</v>
          </cell>
          <cell r="H1311">
            <v>139.66</v>
          </cell>
        </row>
        <row r="1312">
          <cell r="E1312">
            <v>113.97</v>
          </cell>
          <cell r="F1312">
            <v>125.23</v>
          </cell>
          <cell r="G1312">
            <v>130.30000000000001</v>
          </cell>
          <cell r="H1312">
            <v>139.87</v>
          </cell>
        </row>
        <row r="1313">
          <cell r="E1313">
            <v>114.15</v>
          </cell>
          <cell r="F1313">
            <v>125.42</v>
          </cell>
          <cell r="G1313">
            <v>130.5</v>
          </cell>
          <cell r="H1313">
            <v>140.08000000000001</v>
          </cell>
        </row>
        <row r="1314">
          <cell r="E1314">
            <v>114.33</v>
          </cell>
          <cell r="F1314">
            <v>125.61</v>
          </cell>
          <cell r="G1314">
            <v>130.69999999999999</v>
          </cell>
          <cell r="H1314">
            <v>140.29</v>
          </cell>
        </row>
        <row r="1315">
          <cell r="E1315">
            <v>114.51</v>
          </cell>
          <cell r="F1315">
            <v>125.8</v>
          </cell>
          <cell r="G1315">
            <v>130.9</v>
          </cell>
          <cell r="H1315">
            <v>140.5</v>
          </cell>
        </row>
        <row r="1316">
          <cell r="E1316">
            <v>114.691</v>
          </cell>
          <cell r="F1316">
            <v>125.99</v>
          </cell>
          <cell r="G1316">
            <v>131.1</v>
          </cell>
          <cell r="H1316">
            <v>140.71</v>
          </cell>
        </row>
        <row r="1317">
          <cell r="E1317">
            <v>114.872</v>
          </cell>
          <cell r="F1317">
            <v>126.18</v>
          </cell>
          <cell r="G1317">
            <v>131.30000000000001</v>
          </cell>
          <cell r="H1317">
            <v>140.91999999999999</v>
          </cell>
        </row>
        <row r="1318">
          <cell r="E1318">
            <v>115.053</v>
          </cell>
          <cell r="F1318">
            <v>126.37</v>
          </cell>
          <cell r="G1318">
            <v>131.5</v>
          </cell>
          <cell r="H1318">
            <v>141.13</v>
          </cell>
        </row>
        <row r="1319">
          <cell r="E1319">
            <v>115.23399999999999</v>
          </cell>
          <cell r="F1319">
            <v>126.56</v>
          </cell>
          <cell r="G1319">
            <v>131.69999999999999</v>
          </cell>
          <cell r="H1319">
            <v>141.34</v>
          </cell>
        </row>
        <row r="1320">
          <cell r="E1320">
            <v>115.41500000000001</v>
          </cell>
          <cell r="F1320">
            <v>126.75</v>
          </cell>
          <cell r="G1320">
            <v>131.9</v>
          </cell>
          <cell r="H1320">
            <v>141.55000000000001</v>
          </cell>
        </row>
        <row r="1321">
          <cell r="E1321">
            <v>115.59599999999999</v>
          </cell>
          <cell r="F1321">
            <v>126.94</v>
          </cell>
          <cell r="G1321">
            <v>132.1</v>
          </cell>
          <cell r="H1321">
            <v>141.76</v>
          </cell>
        </row>
        <row r="1322">
          <cell r="E1322">
            <v>115.77699999999999</v>
          </cell>
          <cell r="F1322">
            <v>127.13</v>
          </cell>
          <cell r="G1322">
            <v>132.30000000000001</v>
          </cell>
          <cell r="H1322">
            <v>141.97</v>
          </cell>
        </row>
        <row r="1323">
          <cell r="E1323">
            <v>115.95799999999998</v>
          </cell>
          <cell r="F1323">
            <v>127.32</v>
          </cell>
          <cell r="G1323">
            <v>132.5</v>
          </cell>
          <cell r="H1323">
            <v>142.18</v>
          </cell>
        </row>
        <row r="1324">
          <cell r="E1324">
            <v>116.13899999999998</v>
          </cell>
          <cell r="F1324">
            <v>127.51</v>
          </cell>
          <cell r="G1324">
            <v>132.69999999999999</v>
          </cell>
          <cell r="H1324">
            <v>142.38999999999999</v>
          </cell>
        </row>
        <row r="1325">
          <cell r="E1325">
            <v>116.32</v>
          </cell>
          <cell r="F1325">
            <v>127.7</v>
          </cell>
          <cell r="G1325">
            <v>132.9</v>
          </cell>
          <cell r="H1325">
            <v>142.6</v>
          </cell>
        </row>
        <row r="1326">
          <cell r="E1326">
            <v>116.50099999999999</v>
          </cell>
          <cell r="F1326">
            <v>127.9</v>
          </cell>
          <cell r="G1326">
            <v>133.09</v>
          </cell>
          <cell r="H1326">
            <v>142.80000000000001</v>
          </cell>
        </row>
        <row r="1327">
          <cell r="E1327">
            <v>116.68199999999999</v>
          </cell>
          <cell r="F1327">
            <v>128.1</v>
          </cell>
          <cell r="G1327">
            <v>133.28</v>
          </cell>
          <cell r="H1327">
            <v>143</v>
          </cell>
        </row>
        <row r="1328">
          <cell r="E1328">
            <v>116.86299999999999</v>
          </cell>
          <cell r="F1328">
            <v>128.30000000000001</v>
          </cell>
          <cell r="G1328">
            <v>133.47</v>
          </cell>
          <cell r="H1328">
            <v>143.19999999999999</v>
          </cell>
        </row>
        <row r="1329">
          <cell r="E1329">
            <v>117.04399999999998</v>
          </cell>
          <cell r="F1329">
            <v>128.5</v>
          </cell>
          <cell r="G1329">
            <v>133.66</v>
          </cell>
          <cell r="H1329">
            <v>143.4</v>
          </cell>
        </row>
        <row r="1330">
          <cell r="E1330">
            <v>117.22499999999999</v>
          </cell>
          <cell r="F1330">
            <v>128.69999999999999</v>
          </cell>
          <cell r="G1330">
            <v>133.85</v>
          </cell>
          <cell r="H1330">
            <v>143.6</v>
          </cell>
        </row>
        <row r="1331">
          <cell r="E1331">
            <v>117.40599999999998</v>
          </cell>
          <cell r="F1331">
            <v>128.9</v>
          </cell>
          <cell r="G1331">
            <v>134.04</v>
          </cell>
          <cell r="H1331">
            <v>143.80000000000001</v>
          </cell>
        </row>
        <row r="1332">
          <cell r="E1332">
            <v>117.58699999999997</v>
          </cell>
          <cell r="F1332">
            <v>129.1</v>
          </cell>
          <cell r="G1332">
            <v>134.22999999999999</v>
          </cell>
          <cell r="H1332">
            <v>144</v>
          </cell>
        </row>
        <row r="1333">
          <cell r="E1333">
            <v>117.76799999999997</v>
          </cell>
          <cell r="F1333">
            <v>129.30000000000001</v>
          </cell>
          <cell r="G1333">
            <v>134.41999999999999</v>
          </cell>
          <cell r="H1333">
            <v>144.19999999999999</v>
          </cell>
        </row>
        <row r="1334">
          <cell r="E1334">
            <v>117.94899999999997</v>
          </cell>
          <cell r="F1334">
            <v>129.5</v>
          </cell>
          <cell r="G1334">
            <v>134.61000000000001</v>
          </cell>
          <cell r="H1334">
            <v>144.4</v>
          </cell>
        </row>
        <row r="1335">
          <cell r="E1335">
            <v>118.13</v>
          </cell>
          <cell r="F1335">
            <v>129.69999999999999</v>
          </cell>
          <cell r="G1335">
            <v>134.80000000000001</v>
          </cell>
          <cell r="H1335">
            <v>144.6</v>
          </cell>
        </row>
        <row r="1336">
          <cell r="E1336">
            <v>118.31099999999999</v>
          </cell>
          <cell r="F1336">
            <v>129.88999999999999</v>
          </cell>
          <cell r="G1336">
            <v>135</v>
          </cell>
          <cell r="H1336">
            <v>144.81</v>
          </cell>
        </row>
        <row r="1337">
          <cell r="E1337">
            <v>118.49199999999999</v>
          </cell>
          <cell r="F1337">
            <v>130.08000000000001</v>
          </cell>
          <cell r="G1337">
            <v>135.19999999999999</v>
          </cell>
          <cell r="H1337">
            <v>145.02000000000001</v>
          </cell>
        </row>
        <row r="1338">
          <cell r="E1338">
            <v>118.67299999999999</v>
          </cell>
          <cell r="F1338">
            <v>130.27000000000001</v>
          </cell>
          <cell r="G1338">
            <v>135.4</v>
          </cell>
          <cell r="H1338">
            <v>145.22999999999999</v>
          </cell>
        </row>
        <row r="1339">
          <cell r="E1339">
            <v>118.85399999999998</v>
          </cell>
          <cell r="F1339">
            <v>130.46</v>
          </cell>
          <cell r="G1339">
            <v>135.6</v>
          </cell>
          <cell r="H1339">
            <v>145.44</v>
          </cell>
        </row>
        <row r="1340">
          <cell r="E1340">
            <v>119.035</v>
          </cell>
          <cell r="F1340">
            <v>130.65</v>
          </cell>
          <cell r="G1340">
            <v>135.80000000000001</v>
          </cell>
          <cell r="H1340">
            <v>145.65</v>
          </cell>
        </row>
        <row r="1341">
          <cell r="E1341">
            <v>119.21599999999998</v>
          </cell>
          <cell r="F1341">
            <v>130.84</v>
          </cell>
          <cell r="G1341">
            <v>136</v>
          </cell>
          <cell r="H1341">
            <v>145.86000000000001</v>
          </cell>
        </row>
        <row r="1342">
          <cell r="E1342">
            <v>119.39699999999998</v>
          </cell>
          <cell r="F1342">
            <v>131.03</v>
          </cell>
          <cell r="G1342">
            <v>136.19999999999999</v>
          </cell>
          <cell r="H1342">
            <v>146.07</v>
          </cell>
        </row>
        <row r="1343">
          <cell r="E1343">
            <v>119.57799999999997</v>
          </cell>
          <cell r="F1343">
            <v>131.22</v>
          </cell>
          <cell r="G1343">
            <v>136.4</v>
          </cell>
          <cell r="H1343">
            <v>146.28</v>
          </cell>
        </row>
        <row r="1344">
          <cell r="E1344">
            <v>119.75899999999997</v>
          </cell>
          <cell r="F1344">
            <v>131.41</v>
          </cell>
          <cell r="G1344">
            <v>136.6</v>
          </cell>
          <cell r="H1344">
            <v>146.49</v>
          </cell>
        </row>
        <row r="1345">
          <cell r="E1345">
            <v>119.94</v>
          </cell>
          <cell r="F1345">
            <v>131.6</v>
          </cell>
          <cell r="G1345">
            <v>136.80000000000001</v>
          </cell>
          <cell r="H1345">
            <v>146.69999999999999</v>
          </cell>
        </row>
        <row r="1346">
          <cell r="E1346">
            <v>120.121</v>
          </cell>
          <cell r="F1346">
            <v>131.79</v>
          </cell>
          <cell r="G1346">
            <v>137</v>
          </cell>
          <cell r="H1346">
            <v>146.91</v>
          </cell>
        </row>
        <row r="1347">
          <cell r="E1347">
            <v>120.30199999999999</v>
          </cell>
          <cell r="F1347">
            <v>131.97999999999999</v>
          </cell>
          <cell r="G1347">
            <v>137.19999999999999</v>
          </cell>
          <cell r="H1347">
            <v>147.12</v>
          </cell>
        </row>
        <row r="1348">
          <cell r="E1348">
            <v>120.48299999999999</v>
          </cell>
          <cell r="F1348">
            <v>132.16999999999999</v>
          </cell>
          <cell r="G1348">
            <v>137.4</v>
          </cell>
          <cell r="H1348">
            <v>147.33000000000001</v>
          </cell>
        </row>
        <row r="1349">
          <cell r="E1349">
            <v>120.66399999999999</v>
          </cell>
          <cell r="F1349">
            <v>132.36000000000001</v>
          </cell>
          <cell r="G1349">
            <v>137.6</v>
          </cell>
          <cell r="H1349">
            <v>147.54</v>
          </cell>
        </row>
        <row r="1350">
          <cell r="E1350">
            <v>120.845</v>
          </cell>
          <cell r="F1350">
            <v>132.55000000000001</v>
          </cell>
          <cell r="G1350">
            <v>137.80000000000001</v>
          </cell>
          <cell r="H1350">
            <v>147.75</v>
          </cell>
        </row>
        <row r="1351">
          <cell r="E1351">
            <v>121.02599999999998</v>
          </cell>
          <cell r="F1351">
            <v>132.74</v>
          </cell>
          <cell r="G1351">
            <v>138</v>
          </cell>
          <cell r="H1351">
            <v>147.96</v>
          </cell>
        </row>
        <row r="1352">
          <cell r="E1352">
            <v>121.20699999999998</v>
          </cell>
          <cell r="F1352">
            <v>132.93</v>
          </cell>
          <cell r="G1352">
            <v>138.19999999999999</v>
          </cell>
          <cell r="H1352">
            <v>148.16999999999999</v>
          </cell>
        </row>
        <row r="1353">
          <cell r="E1353">
            <v>121.38799999999998</v>
          </cell>
          <cell r="F1353">
            <v>133.12</v>
          </cell>
          <cell r="G1353">
            <v>138.4</v>
          </cell>
          <cell r="H1353">
            <v>148.38</v>
          </cell>
        </row>
        <row r="1354">
          <cell r="E1354">
            <v>121.56899999999997</v>
          </cell>
          <cell r="F1354">
            <v>133.31</v>
          </cell>
          <cell r="G1354">
            <v>138.6</v>
          </cell>
          <cell r="H1354">
            <v>148.59</v>
          </cell>
        </row>
        <row r="1355">
          <cell r="E1355">
            <v>121.75</v>
          </cell>
          <cell r="F1355">
            <v>133.5</v>
          </cell>
          <cell r="G1355">
            <v>138.80000000000001</v>
          </cell>
          <cell r="H1355">
            <v>148.80000000000001</v>
          </cell>
        </row>
        <row r="1356">
          <cell r="E1356">
            <v>121.932</v>
          </cell>
          <cell r="F1356">
            <v>133.69</v>
          </cell>
          <cell r="G1356">
            <v>138.99</v>
          </cell>
          <cell r="H1356">
            <v>149</v>
          </cell>
        </row>
        <row r="1357">
          <cell r="E1357">
            <v>122.114</v>
          </cell>
          <cell r="F1357">
            <v>133.88</v>
          </cell>
          <cell r="G1357">
            <v>139.18</v>
          </cell>
          <cell r="H1357">
            <v>149.19999999999999</v>
          </cell>
        </row>
        <row r="1358">
          <cell r="E1358">
            <v>122.29600000000001</v>
          </cell>
          <cell r="F1358">
            <v>134.07</v>
          </cell>
          <cell r="G1358">
            <v>139.37</v>
          </cell>
          <cell r="H1358">
            <v>149.4</v>
          </cell>
        </row>
        <row r="1359">
          <cell r="E1359">
            <v>122.47800000000001</v>
          </cell>
          <cell r="F1359">
            <v>134.26</v>
          </cell>
          <cell r="G1359">
            <v>139.56</v>
          </cell>
          <cell r="H1359">
            <v>149.6</v>
          </cell>
        </row>
        <row r="1360">
          <cell r="E1360">
            <v>122.66</v>
          </cell>
          <cell r="F1360">
            <v>134.44999999999999</v>
          </cell>
          <cell r="G1360">
            <v>139.75</v>
          </cell>
          <cell r="H1360">
            <v>149.80000000000001</v>
          </cell>
        </row>
        <row r="1361">
          <cell r="E1361">
            <v>122.84200000000001</v>
          </cell>
          <cell r="F1361">
            <v>134.63999999999999</v>
          </cell>
          <cell r="G1361">
            <v>139.94</v>
          </cell>
          <cell r="H1361">
            <v>150</v>
          </cell>
        </row>
        <row r="1362">
          <cell r="E1362">
            <v>123.02400000000002</v>
          </cell>
          <cell r="F1362">
            <v>134.83000000000001</v>
          </cell>
          <cell r="G1362">
            <v>140.13</v>
          </cell>
          <cell r="H1362">
            <v>150.19999999999999</v>
          </cell>
        </row>
        <row r="1363">
          <cell r="E1363">
            <v>123.20600000000002</v>
          </cell>
          <cell r="F1363">
            <v>135.02000000000001</v>
          </cell>
          <cell r="G1363">
            <v>140.32</v>
          </cell>
          <cell r="H1363">
            <v>150.4</v>
          </cell>
        </row>
        <row r="1364">
          <cell r="E1364">
            <v>123.38800000000002</v>
          </cell>
          <cell r="F1364">
            <v>135.21</v>
          </cell>
          <cell r="G1364">
            <v>140.51</v>
          </cell>
          <cell r="H1364">
            <v>150.6</v>
          </cell>
        </row>
        <row r="1365">
          <cell r="E1365">
            <v>123.57</v>
          </cell>
          <cell r="F1365">
            <v>135.4</v>
          </cell>
          <cell r="G1365">
            <v>140.69999999999999</v>
          </cell>
          <cell r="H1365">
            <v>150.80000000000001</v>
          </cell>
        </row>
        <row r="1366">
          <cell r="E1366">
            <v>123.75099999999999</v>
          </cell>
          <cell r="F1366">
            <v>135.59</v>
          </cell>
          <cell r="G1366">
            <v>140.9</v>
          </cell>
          <cell r="H1366">
            <v>151.01</v>
          </cell>
        </row>
        <row r="1367">
          <cell r="E1367">
            <v>123.93199999999999</v>
          </cell>
          <cell r="F1367">
            <v>135.78</v>
          </cell>
          <cell r="G1367">
            <v>141.1</v>
          </cell>
          <cell r="H1367">
            <v>151.22</v>
          </cell>
        </row>
        <row r="1368">
          <cell r="E1368">
            <v>124.11299999999999</v>
          </cell>
          <cell r="F1368">
            <v>135.97</v>
          </cell>
          <cell r="G1368">
            <v>141.30000000000001</v>
          </cell>
          <cell r="H1368">
            <v>151.43</v>
          </cell>
        </row>
        <row r="1369">
          <cell r="E1369">
            <v>124.29399999999998</v>
          </cell>
          <cell r="F1369">
            <v>136.16</v>
          </cell>
          <cell r="G1369">
            <v>141.5</v>
          </cell>
          <cell r="H1369">
            <v>151.63999999999999</v>
          </cell>
        </row>
        <row r="1370">
          <cell r="E1370">
            <v>124.47499999999999</v>
          </cell>
          <cell r="F1370">
            <v>136.35</v>
          </cell>
          <cell r="G1370">
            <v>141.69999999999999</v>
          </cell>
          <cell r="H1370">
            <v>151.85</v>
          </cell>
        </row>
        <row r="1371">
          <cell r="E1371">
            <v>124.65599999999998</v>
          </cell>
          <cell r="F1371">
            <v>136.54</v>
          </cell>
          <cell r="G1371">
            <v>141.9</v>
          </cell>
          <cell r="H1371">
            <v>152.06</v>
          </cell>
        </row>
        <row r="1372">
          <cell r="E1372">
            <v>124.83699999999997</v>
          </cell>
          <cell r="F1372">
            <v>136.72999999999999</v>
          </cell>
          <cell r="G1372">
            <v>142.1</v>
          </cell>
          <cell r="H1372">
            <v>152.27000000000001</v>
          </cell>
        </row>
        <row r="1373">
          <cell r="E1373">
            <v>125.01799999999997</v>
          </cell>
          <cell r="F1373">
            <v>136.91999999999999</v>
          </cell>
          <cell r="G1373">
            <v>142.30000000000001</v>
          </cell>
          <cell r="H1373">
            <v>152.47999999999999</v>
          </cell>
        </row>
        <row r="1374">
          <cell r="E1374">
            <v>125.19899999999997</v>
          </cell>
          <cell r="F1374">
            <v>137.11000000000001</v>
          </cell>
          <cell r="G1374">
            <v>142.5</v>
          </cell>
          <cell r="H1374">
            <v>152.69</v>
          </cell>
        </row>
        <row r="1375">
          <cell r="E1375">
            <v>125.38</v>
          </cell>
          <cell r="F1375">
            <v>137.30000000000001</v>
          </cell>
          <cell r="G1375">
            <v>142.69999999999999</v>
          </cell>
          <cell r="H1375">
            <v>152.9</v>
          </cell>
        </row>
        <row r="1376">
          <cell r="E1376">
            <v>125.562</v>
          </cell>
          <cell r="F1376">
            <v>137.49</v>
          </cell>
          <cell r="G1376">
            <v>142.9</v>
          </cell>
          <cell r="H1376">
            <v>153.11000000000001</v>
          </cell>
        </row>
        <row r="1377">
          <cell r="E1377">
            <v>125.744</v>
          </cell>
          <cell r="F1377">
            <v>137.68</v>
          </cell>
          <cell r="G1377">
            <v>143.1</v>
          </cell>
          <cell r="H1377">
            <v>153.32</v>
          </cell>
        </row>
        <row r="1378">
          <cell r="E1378">
            <v>125.926</v>
          </cell>
          <cell r="F1378">
            <v>137.87</v>
          </cell>
          <cell r="G1378">
            <v>143.30000000000001</v>
          </cell>
          <cell r="H1378">
            <v>153.53</v>
          </cell>
        </row>
        <row r="1379">
          <cell r="E1379">
            <v>126.108</v>
          </cell>
          <cell r="F1379">
            <v>138.06</v>
          </cell>
          <cell r="G1379">
            <v>143.5</v>
          </cell>
          <cell r="H1379">
            <v>153.74</v>
          </cell>
        </row>
        <row r="1380">
          <cell r="E1380">
            <v>126.29</v>
          </cell>
          <cell r="F1380">
            <v>138.25</v>
          </cell>
          <cell r="G1380">
            <v>143.69999999999999</v>
          </cell>
          <cell r="H1380">
            <v>153.94999999999999</v>
          </cell>
        </row>
        <row r="1381">
          <cell r="E1381">
            <v>126.47200000000001</v>
          </cell>
          <cell r="F1381">
            <v>138.44</v>
          </cell>
          <cell r="G1381">
            <v>143.9</v>
          </cell>
          <cell r="H1381">
            <v>154.16</v>
          </cell>
        </row>
        <row r="1382">
          <cell r="E1382">
            <v>126.65400000000001</v>
          </cell>
          <cell r="F1382">
            <v>138.63</v>
          </cell>
          <cell r="G1382">
            <v>144.1</v>
          </cell>
          <cell r="H1382">
            <v>154.37</v>
          </cell>
        </row>
        <row r="1383">
          <cell r="E1383">
            <v>126.83600000000001</v>
          </cell>
          <cell r="F1383">
            <v>138.82</v>
          </cell>
          <cell r="G1383">
            <v>144.30000000000001</v>
          </cell>
          <cell r="H1383">
            <v>154.58000000000001</v>
          </cell>
        </row>
        <row r="1384">
          <cell r="E1384">
            <v>127.01800000000001</v>
          </cell>
          <cell r="F1384">
            <v>139.01</v>
          </cell>
          <cell r="G1384">
            <v>144.5</v>
          </cell>
          <cell r="H1384">
            <v>154.79</v>
          </cell>
        </row>
        <row r="1385">
          <cell r="E1385">
            <v>127.2</v>
          </cell>
          <cell r="F1385">
            <v>139.19999999999999</v>
          </cell>
          <cell r="G1385">
            <v>144.69999999999999</v>
          </cell>
          <cell r="H1385">
            <v>155</v>
          </cell>
        </row>
        <row r="1386">
          <cell r="E1386">
            <v>127.381</v>
          </cell>
          <cell r="F1386">
            <v>139.4</v>
          </cell>
          <cell r="G1386">
            <v>144.88999999999999</v>
          </cell>
          <cell r="H1386">
            <v>155.19999999999999</v>
          </cell>
        </row>
        <row r="1387">
          <cell r="E1387">
            <v>127.562</v>
          </cell>
          <cell r="F1387">
            <v>139.6</v>
          </cell>
          <cell r="G1387">
            <v>145.08000000000001</v>
          </cell>
          <cell r="H1387">
            <v>155.4</v>
          </cell>
        </row>
        <row r="1388">
          <cell r="E1388">
            <v>127.74299999999999</v>
          </cell>
          <cell r="F1388">
            <v>139.80000000000001</v>
          </cell>
          <cell r="G1388">
            <v>145.27000000000001</v>
          </cell>
          <cell r="H1388">
            <v>155.6</v>
          </cell>
        </row>
        <row r="1389">
          <cell r="E1389">
            <v>127.92399999999999</v>
          </cell>
          <cell r="F1389">
            <v>140</v>
          </cell>
          <cell r="G1389">
            <v>145.46</v>
          </cell>
          <cell r="H1389">
            <v>155.80000000000001</v>
          </cell>
        </row>
        <row r="1390">
          <cell r="E1390">
            <v>128.10499999999999</v>
          </cell>
          <cell r="F1390">
            <v>140.19999999999999</v>
          </cell>
          <cell r="G1390">
            <v>145.65</v>
          </cell>
          <cell r="H1390">
            <v>156</v>
          </cell>
        </row>
        <row r="1391">
          <cell r="E1391">
            <v>128.286</v>
          </cell>
          <cell r="F1391">
            <v>140.4</v>
          </cell>
          <cell r="G1391">
            <v>145.84</v>
          </cell>
          <cell r="H1391">
            <v>156.19999999999999</v>
          </cell>
        </row>
        <row r="1392">
          <cell r="E1392">
            <v>128.46700000000001</v>
          </cell>
          <cell r="F1392">
            <v>140.6</v>
          </cell>
          <cell r="G1392">
            <v>146.03</v>
          </cell>
          <cell r="H1392">
            <v>156.4</v>
          </cell>
        </row>
        <row r="1393">
          <cell r="E1393">
            <v>128.64800000000002</v>
          </cell>
          <cell r="F1393">
            <v>140.80000000000001</v>
          </cell>
          <cell r="G1393">
            <v>146.22</v>
          </cell>
          <cell r="H1393">
            <v>156.6</v>
          </cell>
        </row>
        <row r="1394">
          <cell r="E1394">
            <v>128.82900000000004</v>
          </cell>
          <cell r="F1394">
            <v>141</v>
          </cell>
          <cell r="G1394">
            <v>146.41</v>
          </cell>
          <cell r="H1394">
            <v>156.80000000000001</v>
          </cell>
        </row>
        <row r="1395">
          <cell r="E1395">
            <v>129.01</v>
          </cell>
          <cell r="F1395">
            <v>141.19999999999999</v>
          </cell>
          <cell r="G1395">
            <v>146.6</v>
          </cell>
          <cell r="H1395">
            <v>157</v>
          </cell>
        </row>
        <row r="1396">
          <cell r="E1396">
            <v>129.19200000000001</v>
          </cell>
          <cell r="F1396">
            <v>141.38999999999999</v>
          </cell>
          <cell r="G1396">
            <v>146.80000000000001</v>
          </cell>
          <cell r="H1396">
            <v>157.21</v>
          </cell>
        </row>
        <row r="1397">
          <cell r="E1397">
            <v>129.37400000000002</v>
          </cell>
          <cell r="F1397">
            <v>141.58000000000001</v>
          </cell>
          <cell r="G1397">
            <v>147</v>
          </cell>
          <cell r="H1397">
            <v>157.41999999999999</v>
          </cell>
        </row>
        <row r="1398">
          <cell r="E1398">
            <v>129.55600000000004</v>
          </cell>
          <cell r="F1398">
            <v>141.77000000000001</v>
          </cell>
          <cell r="G1398">
            <v>147.19999999999999</v>
          </cell>
          <cell r="H1398">
            <v>157.63</v>
          </cell>
        </row>
        <row r="1399">
          <cell r="E1399">
            <v>129.73800000000006</v>
          </cell>
          <cell r="F1399">
            <v>141.96</v>
          </cell>
          <cell r="G1399">
            <v>147.4</v>
          </cell>
          <cell r="H1399">
            <v>157.84</v>
          </cell>
        </row>
        <row r="1400">
          <cell r="E1400">
            <v>129.91999999999999</v>
          </cell>
          <cell r="F1400">
            <v>142.15</v>
          </cell>
          <cell r="G1400">
            <v>147.6</v>
          </cell>
          <cell r="H1400">
            <v>158.05000000000001</v>
          </cell>
        </row>
        <row r="1401">
          <cell r="E1401">
            <v>130.10200000000009</v>
          </cell>
          <cell r="F1401">
            <v>142.34</v>
          </cell>
          <cell r="G1401">
            <v>147.80000000000001</v>
          </cell>
          <cell r="H1401">
            <v>158.26</v>
          </cell>
        </row>
        <row r="1402">
          <cell r="E1402">
            <v>130.28400000000011</v>
          </cell>
          <cell r="F1402">
            <v>142.53</v>
          </cell>
          <cell r="G1402">
            <v>148</v>
          </cell>
          <cell r="H1402">
            <v>158.47</v>
          </cell>
        </row>
        <row r="1403">
          <cell r="E1403">
            <v>130.46600000000012</v>
          </cell>
          <cell r="F1403">
            <v>142.72</v>
          </cell>
          <cell r="G1403">
            <v>148.19999999999999</v>
          </cell>
          <cell r="H1403">
            <v>158.68</v>
          </cell>
        </row>
        <row r="1404">
          <cell r="E1404">
            <v>130.64800000000014</v>
          </cell>
          <cell r="F1404">
            <v>142.91</v>
          </cell>
          <cell r="G1404">
            <v>148.4</v>
          </cell>
          <cell r="H1404">
            <v>158.88999999999999</v>
          </cell>
        </row>
        <row r="1405">
          <cell r="E1405">
            <v>130.83000000000001</v>
          </cell>
          <cell r="F1405">
            <v>143.1</v>
          </cell>
          <cell r="G1405">
            <v>148.6</v>
          </cell>
          <cell r="H1405">
            <v>159.1</v>
          </cell>
        </row>
        <row r="1406">
          <cell r="E1406">
            <v>131.012</v>
          </cell>
          <cell r="F1406">
            <v>143.29</v>
          </cell>
          <cell r="G1406">
            <v>148.80000000000001</v>
          </cell>
          <cell r="H1406">
            <v>159.31</v>
          </cell>
        </row>
        <row r="1407">
          <cell r="E1407">
            <v>131.19399999999999</v>
          </cell>
          <cell r="F1407">
            <v>143.47999999999999</v>
          </cell>
          <cell r="G1407">
            <v>149</v>
          </cell>
          <cell r="H1407">
            <v>159.52000000000001</v>
          </cell>
        </row>
        <row r="1408">
          <cell r="E1408">
            <v>131.37599999999998</v>
          </cell>
          <cell r="F1408">
            <v>143.66999999999999</v>
          </cell>
          <cell r="G1408">
            <v>149.19999999999999</v>
          </cell>
          <cell r="H1408">
            <v>159.72999999999999</v>
          </cell>
        </row>
        <row r="1409">
          <cell r="E1409">
            <v>131.55799999999996</v>
          </cell>
          <cell r="F1409">
            <v>143.86000000000001</v>
          </cell>
          <cell r="G1409">
            <v>149.4</v>
          </cell>
          <cell r="H1409">
            <v>159.94</v>
          </cell>
        </row>
        <row r="1410">
          <cell r="E1410">
            <v>131.74</v>
          </cell>
          <cell r="F1410">
            <v>144.05000000000001</v>
          </cell>
          <cell r="G1410">
            <v>149.6</v>
          </cell>
          <cell r="H1410">
            <v>160.15</v>
          </cell>
        </row>
        <row r="1411">
          <cell r="E1411">
            <v>131.92199999999994</v>
          </cell>
          <cell r="F1411">
            <v>144.24</v>
          </cell>
          <cell r="G1411">
            <v>149.80000000000001</v>
          </cell>
          <cell r="H1411">
            <v>160.36000000000001</v>
          </cell>
        </row>
        <row r="1412">
          <cell r="E1412">
            <v>132.10399999999993</v>
          </cell>
          <cell r="F1412">
            <v>144.43</v>
          </cell>
          <cell r="G1412">
            <v>150</v>
          </cell>
          <cell r="H1412">
            <v>160.57</v>
          </cell>
        </row>
        <row r="1413">
          <cell r="E1413">
            <v>132.28599999999992</v>
          </cell>
          <cell r="F1413">
            <v>144.62</v>
          </cell>
          <cell r="G1413">
            <v>150.19999999999999</v>
          </cell>
          <cell r="H1413">
            <v>160.78</v>
          </cell>
        </row>
        <row r="1414">
          <cell r="E1414">
            <v>132.4679999999999</v>
          </cell>
          <cell r="F1414">
            <v>144.81</v>
          </cell>
          <cell r="G1414">
            <v>150.4</v>
          </cell>
          <cell r="H1414">
            <v>160.99</v>
          </cell>
        </row>
        <row r="1415">
          <cell r="E1415">
            <v>132.65</v>
          </cell>
          <cell r="F1415">
            <v>145</v>
          </cell>
          <cell r="G1415">
            <v>150.6</v>
          </cell>
          <cell r="H1415">
            <v>161.19999999999999</v>
          </cell>
        </row>
        <row r="1416">
          <cell r="E1416">
            <v>132.833</v>
          </cell>
          <cell r="F1416">
            <v>145.19</v>
          </cell>
          <cell r="G1416">
            <v>150.80000000000001</v>
          </cell>
          <cell r="H1416">
            <v>161.41</v>
          </cell>
        </row>
        <row r="1417">
          <cell r="E1417">
            <v>133.01599999999999</v>
          </cell>
          <cell r="F1417">
            <v>145.38</v>
          </cell>
          <cell r="G1417">
            <v>151</v>
          </cell>
          <cell r="H1417">
            <v>161.62</v>
          </cell>
        </row>
        <row r="1418">
          <cell r="E1418">
            <v>133.19899999999998</v>
          </cell>
          <cell r="F1418">
            <v>145.57</v>
          </cell>
          <cell r="G1418">
            <v>151.19999999999999</v>
          </cell>
          <cell r="H1418">
            <v>161.83000000000001</v>
          </cell>
        </row>
        <row r="1419">
          <cell r="E1419">
            <v>133.38199999999998</v>
          </cell>
          <cell r="F1419">
            <v>145.76</v>
          </cell>
          <cell r="G1419">
            <v>151.4</v>
          </cell>
          <cell r="H1419">
            <v>162.04</v>
          </cell>
        </row>
        <row r="1420">
          <cell r="E1420">
            <v>133.565</v>
          </cell>
          <cell r="F1420">
            <v>145.94999999999999</v>
          </cell>
          <cell r="G1420">
            <v>151.6</v>
          </cell>
          <cell r="H1420">
            <v>162.25</v>
          </cell>
        </row>
        <row r="1421">
          <cell r="E1421">
            <v>133.74799999999996</v>
          </cell>
          <cell r="F1421">
            <v>146.13999999999999</v>
          </cell>
          <cell r="G1421">
            <v>151.80000000000001</v>
          </cell>
          <cell r="H1421">
            <v>162.46</v>
          </cell>
        </row>
        <row r="1422">
          <cell r="E1422">
            <v>133.93099999999995</v>
          </cell>
          <cell r="F1422">
            <v>146.33000000000001</v>
          </cell>
          <cell r="G1422">
            <v>152</v>
          </cell>
          <cell r="H1422">
            <v>162.66999999999999</v>
          </cell>
        </row>
        <row r="1423">
          <cell r="E1423">
            <v>134.11399999999995</v>
          </cell>
          <cell r="F1423">
            <v>146.52000000000001</v>
          </cell>
          <cell r="G1423">
            <v>152.19999999999999</v>
          </cell>
          <cell r="H1423">
            <v>162.88</v>
          </cell>
        </row>
        <row r="1424">
          <cell r="E1424">
            <v>134.29699999999994</v>
          </cell>
          <cell r="F1424">
            <v>146.71</v>
          </cell>
          <cell r="G1424">
            <v>152.4</v>
          </cell>
          <cell r="H1424">
            <v>163.09</v>
          </cell>
        </row>
        <row r="1425">
          <cell r="E1425">
            <v>134.47999999999999</v>
          </cell>
          <cell r="F1425">
            <v>146.9</v>
          </cell>
          <cell r="G1425">
            <v>152.6</v>
          </cell>
          <cell r="H1425">
            <v>163.30000000000001</v>
          </cell>
        </row>
        <row r="1426">
          <cell r="E1426">
            <v>134.66199999999998</v>
          </cell>
          <cell r="F1426">
            <v>147.1</v>
          </cell>
          <cell r="G1426">
            <v>152.79</v>
          </cell>
          <cell r="H1426">
            <v>163.5</v>
          </cell>
        </row>
        <row r="1427">
          <cell r="E1427">
            <v>134.84399999999999</v>
          </cell>
          <cell r="F1427">
            <v>147.30000000000001</v>
          </cell>
          <cell r="G1427">
            <v>152.97999999999999</v>
          </cell>
          <cell r="H1427">
            <v>163.69999999999999</v>
          </cell>
        </row>
        <row r="1428">
          <cell r="E1428">
            <v>135.02600000000001</v>
          </cell>
          <cell r="F1428">
            <v>147.5</v>
          </cell>
          <cell r="G1428">
            <v>153.16999999999999</v>
          </cell>
          <cell r="H1428">
            <v>163.9</v>
          </cell>
        </row>
        <row r="1429">
          <cell r="E1429">
            <v>135.20800000000003</v>
          </cell>
          <cell r="F1429">
            <v>147.69999999999999</v>
          </cell>
          <cell r="G1429">
            <v>153.36000000000001</v>
          </cell>
          <cell r="H1429">
            <v>164.1</v>
          </cell>
        </row>
        <row r="1430">
          <cell r="E1430">
            <v>135.38999999999999</v>
          </cell>
          <cell r="F1430">
            <v>147.9</v>
          </cell>
          <cell r="G1430">
            <v>153.55000000000001</v>
          </cell>
          <cell r="H1430">
            <v>164.3</v>
          </cell>
        </row>
        <row r="1431">
          <cell r="E1431">
            <v>135.57200000000006</v>
          </cell>
          <cell r="F1431">
            <v>148.1</v>
          </cell>
          <cell r="G1431">
            <v>153.74</v>
          </cell>
          <cell r="H1431">
            <v>164.5</v>
          </cell>
        </row>
        <row r="1432">
          <cell r="E1432">
            <v>135.75400000000008</v>
          </cell>
          <cell r="F1432">
            <v>148.30000000000001</v>
          </cell>
          <cell r="G1432">
            <v>153.93</v>
          </cell>
          <cell r="H1432">
            <v>164.7</v>
          </cell>
        </row>
        <row r="1433">
          <cell r="E1433">
            <v>135.93600000000009</v>
          </cell>
          <cell r="F1433">
            <v>148.5</v>
          </cell>
          <cell r="G1433">
            <v>154.12</v>
          </cell>
          <cell r="H1433">
            <v>164.9</v>
          </cell>
        </row>
        <row r="1434">
          <cell r="E1434">
            <v>136.11800000000011</v>
          </cell>
          <cell r="F1434">
            <v>148.69999999999999</v>
          </cell>
          <cell r="G1434">
            <v>154.31</v>
          </cell>
          <cell r="H1434">
            <v>165.1</v>
          </cell>
        </row>
        <row r="1435">
          <cell r="E1435">
            <v>136.30000000000001</v>
          </cell>
          <cell r="F1435">
            <v>148.9</v>
          </cell>
          <cell r="G1435">
            <v>154.5</v>
          </cell>
          <cell r="H1435">
            <v>165.3</v>
          </cell>
        </row>
        <row r="1436">
          <cell r="E1436">
            <v>136.482</v>
          </cell>
          <cell r="F1436">
            <v>149.09</v>
          </cell>
          <cell r="G1436">
            <v>154.69999999999999</v>
          </cell>
          <cell r="H1436">
            <v>165.51</v>
          </cell>
        </row>
        <row r="1437">
          <cell r="E1437">
            <v>136.66399999999999</v>
          </cell>
          <cell r="F1437">
            <v>149.28</v>
          </cell>
          <cell r="G1437">
            <v>154.9</v>
          </cell>
          <cell r="H1437">
            <v>165.72</v>
          </cell>
        </row>
        <row r="1438">
          <cell r="E1438">
            <v>136.84599999999998</v>
          </cell>
          <cell r="F1438">
            <v>149.47</v>
          </cell>
          <cell r="G1438">
            <v>155.1</v>
          </cell>
          <cell r="H1438">
            <v>165.93</v>
          </cell>
        </row>
        <row r="1439">
          <cell r="E1439">
            <v>137.02799999999996</v>
          </cell>
          <cell r="F1439">
            <v>149.66</v>
          </cell>
          <cell r="G1439">
            <v>155.30000000000001</v>
          </cell>
          <cell r="H1439">
            <v>166.14</v>
          </cell>
        </row>
        <row r="1440">
          <cell r="E1440">
            <v>137.21</v>
          </cell>
          <cell r="F1440">
            <v>149.85</v>
          </cell>
          <cell r="G1440">
            <v>155.5</v>
          </cell>
          <cell r="H1440">
            <v>166.35</v>
          </cell>
        </row>
        <row r="1441">
          <cell r="E1441">
            <v>137.39199999999994</v>
          </cell>
          <cell r="F1441">
            <v>150.04</v>
          </cell>
          <cell r="G1441">
            <v>155.69999999999999</v>
          </cell>
          <cell r="H1441">
            <v>166.56</v>
          </cell>
        </row>
        <row r="1442">
          <cell r="E1442">
            <v>137.57399999999993</v>
          </cell>
          <cell r="F1442">
            <v>150.22999999999999</v>
          </cell>
          <cell r="G1442">
            <v>155.9</v>
          </cell>
          <cell r="H1442">
            <v>166.77</v>
          </cell>
        </row>
        <row r="1443">
          <cell r="E1443">
            <v>137.75599999999991</v>
          </cell>
          <cell r="F1443">
            <v>150.41999999999999</v>
          </cell>
          <cell r="G1443">
            <v>156.1</v>
          </cell>
          <cell r="H1443">
            <v>166.98</v>
          </cell>
        </row>
        <row r="1444">
          <cell r="E1444">
            <v>137.9379999999999</v>
          </cell>
          <cell r="F1444">
            <v>150.61000000000001</v>
          </cell>
          <cell r="G1444">
            <v>156.30000000000001</v>
          </cell>
          <cell r="H1444">
            <v>167.19</v>
          </cell>
        </row>
        <row r="1445">
          <cell r="E1445">
            <v>138.12</v>
          </cell>
          <cell r="F1445">
            <v>150.80000000000001</v>
          </cell>
          <cell r="G1445">
            <v>156.5</v>
          </cell>
          <cell r="H1445">
            <v>167.4</v>
          </cell>
        </row>
        <row r="1446">
          <cell r="E1446">
            <v>138.303</v>
          </cell>
          <cell r="F1446">
            <v>150.99</v>
          </cell>
          <cell r="G1446">
            <v>156.69999999999999</v>
          </cell>
          <cell r="H1446">
            <v>167.61</v>
          </cell>
        </row>
        <row r="1447">
          <cell r="E1447">
            <v>138.48599999999999</v>
          </cell>
          <cell r="F1447">
            <v>151.18</v>
          </cell>
          <cell r="G1447">
            <v>156.9</v>
          </cell>
          <cell r="H1447">
            <v>167.82</v>
          </cell>
        </row>
        <row r="1448">
          <cell r="E1448">
            <v>138.66899999999998</v>
          </cell>
          <cell r="F1448">
            <v>151.37</v>
          </cell>
          <cell r="G1448">
            <v>157.1</v>
          </cell>
          <cell r="H1448">
            <v>168.03</v>
          </cell>
        </row>
        <row r="1449">
          <cell r="E1449">
            <v>138.85199999999998</v>
          </cell>
          <cell r="F1449">
            <v>151.56</v>
          </cell>
          <cell r="G1449">
            <v>157.30000000000001</v>
          </cell>
          <cell r="H1449">
            <v>168.24</v>
          </cell>
        </row>
        <row r="1450">
          <cell r="E1450">
            <v>139.035</v>
          </cell>
          <cell r="F1450">
            <v>151.75</v>
          </cell>
          <cell r="G1450">
            <v>157.5</v>
          </cell>
          <cell r="H1450">
            <v>168.45</v>
          </cell>
        </row>
        <row r="1451">
          <cell r="E1451">
            <v>139.21799999999996</v>
          </cell>
          <cell r="F1451">
            <v>151.94</v>
          </cell>
          <cell r="G1451">
            <v>157.69999999999999</v>
          </cell>
          <cell r="H1451">
            <v>168.66</v>
          </cell>
        </row>
        <row r="1452">
          <cell r="E1452">
            <v>139.40099999999995</v>
          </cell>
          <cell r="F1452">
            <v>152.13</v>
          </cell>
          <cell r="G1452">
            <v>157.9</v>
          </cell>
          <cell r="H1452">
            <v>168.87</v>
          </cell>
        </row>
        <row r="1453">
          <cell r="E1453">
            <v>139.58399999999995</v>
          </cell>
          <cell r="F1453">
            <v>152.32</v>
          </cell>
          <cell r="G1453">
            <v>158.1</v>
          </cell>
          <cell r="H1453">
            <v>169.08</v>
          </cell>
        </row>
        <row r="1454">
          <cell r="E1454">
            <v>139.76699999999994</v>
          </cell>
          <cell r="F1454">
            <v>152.51</v>
          </cell>
          <cell r="G1454">
            <v>158.30000000000001</v>
          </cell>
          <cell r="H1454">
            <v>169.29</v>
          </cell>
        </row>
        <row r="1455">
          <cell r="E1455">
            <v>139.94999999999999</v>
          </cell>
          <cell r="F1455">
            <v>152.69999999999999</v>
          </cell>
          <cell r="G1455">
            <v>158.5</v>
          </cell>
          <cell r="H1455">
            <v>169.5</v>
          </cell>
        </row>
        <row r="1456">
          <cell r="E1456">
            <v>140.13200000000001</v>
          </cell>
          <cell r="F1456">
            <v>152.88999999999999</v>
          </cell>
          <cell r="G1456">
            <v>158.69</v>
          </cell>
          <cell r="H1456">
            <v>169.7</v>
          </cell>
        </row>
        <row r="1457">
          <cell r="E1457">
            <v>140.31400000000002</v>
          </cell>
          <cell r="F1457">
            <v>153.08000000000001</v>
          </cell>
          <cell r="G1457">
            <v>158.88</v>
          </cell>
          <cell r="H1457">
            <v>169.9</v>
          </cell>
        </row>
        <row r="1458">
          <cell r="E1458">
            <v>140.49600000000004</v>
          </cell>
          <cell r="F1458">
            <v>153.27000000000001</v>
          </cell>
          <cell r="G1458">
            <v>159.07</v>
          </cell>
          <cell r="H1458">
            <v>170.1</v>
          </cell>
        </row>
        <row r="1459">
          <cell r="E1459">
            <v>140.67800000000005</v>
          </cell>
          <cell r="F1459">
            <v>153.46</v>
          </cell>
          <cell r="G1459">
            <v>159.26</v>
          </cell>
          <cell r="H1459">
            <v>170.3</v>
          </cell>
        </row>
        <row r="1460">
          <cell r="E1460">
            <v>140.86000000000001</v>
          </cell>
          <cell r="F1460">
            <v>153.65</v>
          </cell>
          <cell r="G1460">
            <v>159.44999999999999</v>
          </cell>
          <cell r="H1460">
            <v>170.5</v>
          </cell>
        </row>
        <row r="1461">
          <cell r="E1461">
            <v>141.04200000000009</v>
          </cell>
          <cell r="F1461">
            <v>153.84</v>
          </cell>
          <cell r="G1461">
            <v>159.63999999999999</v>
          </cell>
          <cell r="H1461">
            <v>170.7</v>
          </cell>
        </row>
        <row r="1462">
          <cell r="E1462">
            <v>141.2240000000001</v>
          </cell>
          <cell r="F1462">
            <v>154.03</v>
          </cell>
          <cell r="G1462">
            <v>159.83000000000001</v>
          </cell>
          <cell r="H1462">
            <v>170.9</v>
          </cell>
        </row>
        <row r="1463">
          <cell r="E1463">
            <v>141.40600000000012</v>
          </cell>
          <cell r="F1463">
            <v>154.22</v>
          </cell>
          <cell r="G1463">
            <v>160.02000000000001</v>
          </cell>
          <cell r="H1463">
            <v>171.1</v>
          </cell>
        </row>
        <row r="1464">
          <cell r="E1464">
            <v>141.58800000000014</v>
          </cell>
          <cell r="F1464">
            <v>154.41</v>
          </cell>
          <cell r="G1464">
            <v>160.21</v>
          </cell>
          <cell r="H1464">
            <v>171.3</v>
          </cell>
        </row>
        <row r="1465">
          <cell r="E1465">
            <v>141.77000000000001</v>
          </cell>
          <cell r="F1465">
            <v>154.6</v>
          </cell>
          <cell r="G1465">
            <v>160.4</v>
          </cell>
          <cell r="H1465">
            <v>171.5</v>
          </cell>
        </row>
        <row r="1466">
          <cell r="E1466">
            <v>141.953</v>
          </cell>
          <cell r="F1466">
            <v>154.80000000000001</v>
          </cell>
          <cell r="G1466">
            <v>160.6</v>
          </cell>
          <cell r="H1466">
            <v>171.71</v>
          </cell>
        </row>
        <row r="1467">
          <cell r="E1467">
            <v>142.136</v>
          </cell>
          <cell r="F1467">
            <v>155</v>
          </cell>
          <cell r="G1467">
            <v>160.80000000000001</v>
          </cell>
          <cell r="H1467">
            <v>171.92</v>
          </cell>
        </row>
        <row r="1468">
          <cell r="E1468">
            <v>142.31899999999999</v>
          </cell>
          <cell r="F1468">
            <v>155.19999999999999</v>
          </cell>
          <cell r="G1468">
            <v>161</v>
          </cell>
          <cell r="H1468">
            <v>172.13</v>
          </cell>
        </row>
        <row r="1469">
          <cell r="E1469">
            <v>142.50199999999998</v>
          </cell>
          <cell r="F1469">
            <v>155.4</v>
          </cell>
          <cell r="G1469">
            <v>161.19999999999999</v>
          </cell>
          <cell r="H1469">
            <v>172.34</v>
          </cell>
        </row>
        <row r="1470">
          <cell r="E1470">
            <v>142.685</v>
          </cell>
          <cell r="F1470">
            <v>155.6</v>
          </cell>
          <cell r="G1470">
            <v>161.4</v>
          </cell>
          <cell r="H1470">
            <v>172.55</v>
          </cell>
        </row>
        <row r="1471">
          <cell r="E1471">
            <v>142.86799999999997</v>
          </cell>
          <cell r="F1471">
            <v>155.80000000000001</v>
          </cell>
          <cell r="G1471">
            <v>161.6</v>
          </cell>
          <cell r="H1471">
            <v>172.76</v>
          </cell>
        </row>
        <row r="1472">
          <cell r="E1472">
            <v>143.05099999999996</v>
          </cell>
          <cell r="F1472">
            <v>156</v>
          </cell>
          <cell r="G1472">
            <v>161.80000000000001</v>
          </cell>
          <cell r="H1472">
            <v>172.97</v>
          </cell>
        </row>
        <row r="1473">
          <cell r="E1473">
            <v>143.23399999999995</v>
          </cell>
          <cell r="F1473">
            <v>156.19999999999999</v>
          </cell>
          <cell r="G1473">
            <v>162</v>
          </cell>
          <cell r="H1473">
            <v>173.18</v>
          </cell>
        </row>
        <row r="1474">
          <cell r="E1474">
            <v>143.41699999999994</v>
          </cell>
          <cell r="F1474">
            <v>156.4</v>
          </cell>
          <cell r="G1474">
            <v>162.19999999999999</v>
          </cell>
          <cell r="H1474">
            <v>173.39</v>
          </cell>
        </row>
        <row r="1475">
          <cell r="E1475">
            <v>143.6</v>
          </cell>
          <cell r="F1475">
            <v>156.6</v>
          </cell>
          <cell r="G1475">
            <v>162.4</v>
          </cell>
          <cell r="H1475">
            <v>173.6</v>
          </cell>
        </row>
        <row r="1476">
          <cell r="E1476">
            <v>143.78299999999999</v>
          </cell>
          <cell r="F1476">
            <v>156.79</v>
          </cell>
          <cell r="G1476">
            <v>162.6</v>
          </cell>
          <cell r="H1476">
            <v>173.81</v>
          </cell>
        </row>
        <row r="1477">
          <cell r="E1477">
            <v>143.96599999999998</v>
          </cell>
          <cell r="F1477">
            <v>156.97999999999999</v>
          </cell>
          <cell r="G1477">
            <v>162.80000000000001</v>
          </cell>
          <cell r="H1477">
            <v>174.02</v>
          </cell>
        </row>
        <row r="1478">
          <cell r="E1478">
            <v>144.14899999999997</v>
          </cell>
          <cell r="F1478">
            <v>157.16999999999999</v>
          </cell>
          <cell r="G1478">
            <v>163</v>
          </cell>
          <cell r="H1478">
            <v>174.23</v>
          </cell>
        </row>
        <row r="1479">
          <cell r="E1479">
            <v>144.33199999999997</v>
          </cell>
          <cell r="F1479">
            <v>157.36000000000001</v>
          </cell>
          <cell r="G1479">
            <v>163.19999999999999</v>
          </cell>
          <cell r="H1479">
            <v>174.44</v>
          </cell>
        </row>
        <row r="1480">
          <cell r="E1480">
            <v>144.51499999999999</v>
          </cell>
          <cell r="F1480">
            <v>157.55000000000001</v>
          </cell>
          <cell r="G1480">
            <v>163.4</v>
          </cell>
          <cell r="H1480">
            <v>174.65</v>
          </cell>
        </row>
        <row r="1481">
          <cell r="E1481">
            <v>144.69799999999995</v>
          </cell>
          <cell r="F1481">
            <v>157.74</v>
          </cell>
          <cell r="G1481">
            <v>163.6</v>
          </cell>
          <cell r="H1481">
            <v>174.86</v>
          </cell>
        </row>
        <row r="1482">
          <cell r="E1482">
            <v>144.88099999999994</v>
          </cell>
          <cell r="F1482">
            <v>157.93</v>
          </cell>
          <cell r="G1482">
            <v>163.80000000000001</v>
          </cell>
          <cell r="H1482">
            <v>175.07</v>
          </cell>
        </row>
        <row r="1483">
          <cell r="E1483">
            <v>145.06399999999994</v>
          </cell>
          <cell r="F1483">
            <v>158.12</v>
          </cell>
          <cell r="G1483">
            <v>164</v>
          </cell>
          <cell r="H1483">
            <v>175.28</v>
          </cell>
        </row>
        <row r="1484">
          <cell r="E1484">
            <v>145.24699999999993</v>
          </cell>
          <cell r="F1484">
            <v>158.31</v>
          </cell>
          <cell r="G1484">
            <v>164.2</v>
          </cell>
          <cell r="H1484">
            <v>175.49</v>
          </cell>
        </row>
        <row r="1485">
          <cell r="E1485">
            <v>145.43</v>
          </cell>
          <cell r="F1485">
            <v>158.5</v>
          </cell>
          <cell r="G1485">
            <v>164.4</v>
          </cell>
          <cell r="H1485">
            <v>175.7</v>
          </cell>
        </row>
        <row r="1486">
          <cell r="E1486">
            <v>145.613</v>
          </cell>
          <cell r="F1486">
            <v>158.69</v>
          </cell>
          <cell r="G1486">
            <v>164.6</v>
          </cell>
          <cell r="H1486">
            <v>175.91</v>
          </cell>
        </row>
        <row r="1487">
          <cell r="E1487">
            <v>145.79599999999999</v>
          </cell>
          <cell r="F1487">
            <v>158.88</v>
          </cell>
          <cell r="G1487">
            <v>164.8</v>
          </cell>
          <cell r="H1487">
            <v>176.12</v>
          </cell>
        </row>
        <row r="1488">
          <cell r="E1488">
            <v>145.97899999999998</v>
          </cell>
          <cell r="F1488">
            <v>159.07</v>
          </cell>
          <cell r="G1488">
            <v>165</v>
          </cell>
          <cell r="H1488">
            <v>176.33</v>
          </cell>
        </row>
        <row r="1489">
          <cell r="E1489">
            <v>146.16199999999998</v>
          </cell>
          <cell r="F1489">
            <v>159.26</v>
          </cell>
          <cell r="G1489">
            <v>165.2</v>
          </cell>
          <cell r="H1489">
            <v>176.54</v>
          </cell>
        </row>
        <row r="1490">
          <cell r="E1490">
            <v>146.345</v>
          </cell>
          <cell r="F1490">
            <v>159.44999999999999</v>
          </cell>
          <cell r="G1490">
            <v>165.4</v>
          </cell>
          <cell r="H1490">
            <v>176.75</v>
          </cell>
        </row>
        <row r="1491">
          <cell r="E1491">
            <v>146.52799999999996</v>
          </cell>
          <cell r="F1491">
            <v>159.63999999999999</v>
          </cell>
          <cell r="G1491">
            <v>165.6</v>
          </cell>
          <cell r="H1491">
            <v>176.96</v>
          </cell>
        </row>
        <row r="1492">
          <cell r="E1492">
            <v>146.71099999999996</v>
          </cell>
          <cell r="F1492">
            <v>159.83000000000001</v>
          </cell>
          <cell r="G1492">
            <v>165.8</v>
          </cell>
          <cell r="H1492">
            <v>177.17</v>
          </cell>
        </row>
        <row r="1493">
          <cell r="E1493">
            <v>146.89399999999995</v>
          </cell>
          <cell r="F1493">
            <v>160.02000000000001</v>
          </cell>
          <cell r="G1493">
            <v>166</v>
          </cell>
          <cell r="H1493">
            <v>177.38</v>
          </cell>
        </row>
        <row r="1494">
          <cell r="E1494">
            <v>147.07699999999994</v>
          </cell>
          <cell r="F1494">
            <v>160.21</v>
          </cell>
          <cell r="G1494">
            <v>166.2</v>
          </cell>
          <cell r="H1494">
            <v>177.59</v>
          </cell>
        </row>
        <row r="1495">
          <cell r="E1495">
            <v>147.26</v>
          </cell>
          <cell r="F1495">
            <v>160.4</v>
          </cell>
          <cell r="G1495">
            <v>166.4</v>
          </cell>
          <cell r="H1495">
            <v>177.8</v>
          </cell>
        </row>
        <row r="1496">
          <cell r="E1496">
            <v>147.44299999999998</v>
          </cell>
          <cell r="F1496">
            <v>160.59</v>
          </cell>
          <cell r="G1496">
            <v>166.59</v>
          </cell>
          <cell r="H1496">
            <v>178</v>
          </cell>
        </row>
        <row r="1497">
          <cell r="E1497">
            <v>147.62599999999998</v>
          </cell>
          <cell r="F1497">
            <v>160.78</v>
          </cell>
          <cell r="G1497">
            <v>166.78</v>
          </cell>
          <cell r="H1497">
            <v>178.2</v>
          </cell>
        </row>
        <row r="1498">
          <cell r="E1498">
            <v>147.80899999999997</v>
          </cell>
          <cell r="F1498">
            <v>160.97</v>
          </cell>
          <cell r="G1498">
            <v>166.97</v>
          </cell>
          <cell r="H1498">
            <v>178.4</v>
          </cell>
        </row>
        <row r="1499">
          <cell r="E1499">
            <v>147.99199999999996</v>
          </cell>
          <cell r="F1499">
            <v>161.16</v>
          </cell>
          <cell r="G1499">
            <v>167.16</v>
          </cell>
          <cell r="H1499">
            <v>178.6</v>
          </cell>
        </row>
        <row r="1500">
          <cell r="E1500">
            <v>148.17500000000001</v>
          </cell>
          <cell r="F1500">
            <v>161.35</v>
          </cell>
          <cell r="G1500">
            <v>167.35</v>
          </cell>
          <cell r="H1500">
            <v>178.8</v>
          </cell>
        </row>
        <row r="1501">
          <cell r="E1501">
            <v>148.35799999999995</v>
          </cell>
          <cell r="F1501">
            <v>161.54</v>
          </cell>
          <cell r="G1501">
            <v>167.54</v>
          </cell>
          <cell r="H1501">
            <v>179</v>
          </cell>
        </row>
        <row r="1502">
          <cell r="E1502">
            <v>148.54099999999994</v>
          </cell>
          <cell r="F1502">
            <v>161.72999999999999</v>
          </cell>
          <cell r="G1502">
            <v>167.73</v>
          </cell>
          <cell r="H1502">
            <v>179.2</v>
          </cell>
        </row>
        <row r="1503">
          <cell r="E1503">
            <v>148.72399999999993</v>
          </cell>
          <cell r="F1503">
            <v>161.91999999999999</v>
          </cell>
          <cell r="G1503">
            <v>167.92</v>
          </cell>
          <cell r="H1503">
            <v>179.4</v>
          </cell>
        </row>
        <row r="1504">
          <cell r="E1504">
            <v>148.90699999999993</v>
          </cell>
          <cell r="F1504">
            <v>162.11000000000001</v>
          </cell>
          <cell r="G1504">
            <v>168.11</v>
          </cell>
          <cell r="H1504">
            <v>179.6</v>
          </cell>
        </row>
        <row r="1505">
          <cell r="E1505">
            <v>149.09</v>
          </cell>
          <cell r="F1505">
            <v>162.30000000000001</v>
          </cell>
          <cell r="G1505">
            <v>168.3</v>
          </cell>
          <cell r="H1505">
            <v>179.8</v>
          </cell>
        </row>
        <row r="1506">
          <cell r="E1506">
            <v>149.274</v>
          </cell>
          <cell r="F1506">
            <v>162.5</v>
          </cell>
          <cell r="G1506">
            <v>168.5</v>
          </cell>
          <cell r="H1506">
            <v>180.01</v>
          </cell>
        </row>
        <row r="1507">
          <cell r="E1507">
            <v>149.458</v>
          </cell>
          <cell r="F1507">
            <v>162.69999999999999</v>
          </cell>
          <cell r="G1507">
            <v>168.7</v>
          </cell>
          <cell r="H1507">
            <v>180.22</v>
          </cell>
        </row>
        <row r="1508">
          <cell r="E1508">
            <v>149.642</v>
          </cell>
          <cell r="F1508">
            <v>162.9</v>
          </cell>
          <cell r="G1508">
            <v>168.9</v>
          </cell>
          <cell r="H1508">
            <v>180.43</v>
          </cell>
        </row>
        <row r="1509">
          <cell r="E1509">
            <v>149.82599999999999</v>
          </cell>
          <cell r="F1509">
            <v>163.1</v>
          </cell>
          <cell r="G1509">
            <v>169.1</v>
          </cell>
          <cell r="H1509">
            <v>180.64</v>
          </cell>
        </row>
        <row r="1510">
          <cell r="E1510">
            <v>150.01</v>
          </cell>
          <cell r="F1510">
            <v>163.30000000000001</v>
          </cell>
          <cell r="G1510">
            <v>169.3</v>
          </cell>
          <cell r="H1510">
            <v>180.85</v>
          </cell>
        </row>
        <row r="1511">
          <cell r="E1511">
            <v>150.19399999999999</v>
          </cell>
          <cell r="F1511">
            <v>163.5</v>
          </cell>
          <cell r="G1511">
            <v>169.5</v>
          </cell>
          <cell r="H1511">
            <v>181.06</v>
          </cell>
        </row>
        <row r="1512">
          <cell r="E1512">
            <v>150.37799999999999</v>
          </cell>
          <cell r="F1512">
            <v>163.69999999999999</v>
          </cell>
          <cell r="G1512">
            <v>169.7</v>
          </cell>
          <cell r="H1512">
            <v>181.27</v>
          </cell>
        </row>
        <row r="1513">
          <cell r="E1513">
            <v>150.56199999999998</v>
          </cell>
          <cell r="F1513">
            <v>163.9</v>
          </cell>
          <cell r="G1513">
            <v>169.9</v>
          </cell>
          <cell r="H1513">
            <v>181.48</v>
          </cell>
        </row>
        <row r="1514">
          <cell r="E1514">
            <v>150.74599999999998</v>
          </cell>
          <cell r="F1514">
            <v>164.1</v>
          </cell>
          <cell r="G1514">
            <v>170.1</v>
          </cell>
          <cell r="H1514">
            <v>181.69</v>
          </cell>
        </row>
        <row r="1515">
          <cell r="E1515">
            <v>150.93</v>
          </cell>
          <cell r="F1515">
            <v>164.3</v>
          </cell>
          <cell r="G1515">
            <v>170.3</v>
          </cell>
          <cell r="H1515">
            <v>181.9</v>
          </cell>
        </row>
        <row r="1516">
          <cell r="E1516">
            <v>151.113</v>
          </cell>
          <cell r="F1516">
            <v>164.49</v>
          </cell>
          <cell r="G1516">
            <v>170.5</v>
          </cell>
          <cell r="H1516">
            <v>182.11</v>
          </cell>
        </row>
        <row r="1517">
          <cell r="E1517">
            <v>151.29599999999999</v>
          </cell>
          <cell r="F1517">
            <v>164.68</v>
          </cell>
          <cell r="G1517">
            <v>170.7</v>
          </cell>
          <cell r="H1517">
            <v>182.32</v>
          </cell>
        </row>
        <row r="1518">
          <cell r="E1518">
            <v>151.47899999999998</v>
          </cell>
          <cell r="F1518">
            <v>164.87</v>
          </cell>
          <cell r="G1518">
            <v>170.9</v>
          </cell>
          <cell r="H1518">
            <v>182.53</v>
          </cell>
        </row>
        <row r="1519">
          <cell r="E1519">
            <v>151.66199999999998</v>
          </cell>
          <cell r="F1519">
            <v>165.06</v>
          </cell>
          <cell r="G1519">
            <v>171.1</v>
          </cell>
          <cell r="H1519">
            <v>182.74</v>
          </cell>
        </row>
        <row r="1520">
          <cell r="E1520">
            <v>151.845</v>
          </cell>
          <cell r="F1520">
            <v>165.25</v>
          </cell>
          <cell r="G1520">
            <v>171.3</v>
          </cell>
          <cell r="H1520">
            <v>182.95</v>
          </cell>
        </row>
        <row r="1521">
          <cell r="E1521">
            <v>152.02799999999996</v>
          </cell>
          <cell r="F1521">
            <v>165.44</v>
          </cell>
          <cell r="G1521">
            <v>171.5</v>
          </cell>
          <cell r="H1521">
            <v>183.16</v>
          </cell>
        </row>
        <row r="1522">
          <cell r="E1522">
            <v>152.21099999999996</v>
          </cell>
          <cell r="F1522">
            <v>165.63</v>
          </cell>
          <cell r="G1522">
            <v>171.7</v>
          </cell>
          <cell r="H1522">
            <v>183.37</v>
          </cell>
        </row>
        <row r="1523">
          <cell r="E1523">
            <v>152.39399999999995</v>
          </cell>
          <cell r="F1523">
            <v>165.82</v>
          </cell>
          <cell r="G1523">
            <v>171.9</v>
          </cell>
          <cell r="H1523">
            <v>183.58</v>
          </cell>
        </row>
        <row r="1524">
          <cell r="E1524">
            <v>152.57699999999994</v>
          </cell>
          <cell r="F1524">
            <v>166.01</v>
          </cell>
          <cell r="G1524">
            <v>172.1</v>
          </cell>
          <cell r="H1524">
            <v>183.79</v>
          </cell>
        </row>
        <row r="1525">
          <cell r="E1525">
            <v>152.76</v>
          </cell>
          <cell r="F1525">
            <v>166.2</v>
          </cell>
          <cell r="G1525">
            <v>172.3</v>
          </cell>
          <cell r="H1525">
            <v>184</v>
          </cell>
        </row>
        <row r="1526">
          <cell r="E1526">
            <v>152.94299999999998</v>
          </cell>
          <cell r="F1526">
            <v>166.38</v>
          </cell>
          <cell r="G1526">
            <v>172.5</v>
          </cell>
          <cell r="H1526">
            <v>184.21</v>
          </cell>
        </row>
        <row r="1527">
          <cell r="E1527">
            <v>153.12599999999998</v>
          </cell>
          <cell r="F1527">
            <v>166.56</v>
          </cell>
          <cell r="G1527">
            <v>172.7</v>
          </cell>
          <cell r="H1527">
            <v>184.42</v>
          </cell>
        </row>
        <row r="1528">
          <cell r="E1528">
            <v>153.30899999999997</v>
          </cell>
          <cell r="F1528">
            <v>166.74</v>
          </cell>
          <cell r="G1528">
            <v>172.9</v>
          </cell>
          <cell r="H1528">
            <v>184.63</v>
          </cell>
        </row>
        <row r="1529">
          <cell r="E1529">
            <v>153.49199999999996</v>
          </cell>
          <cell r="F1529">
            <v>166.92</v>
          </cell>
          <cell r="G1529">
            <v>173.1</v>
          </cell>
          <cell r="H1529">
            <v>184.84</v>
          </cell>
        </row>
        <row r="1530">
          <cell r="E1530">
            <v>153.67500000000001</v>
          </cell>
          <cell r="F1530">
            <v>167.1</v>
          </cell>
          <cell r="G1530">
            <v>173.3</v>
          </cell>
          <cell r="H1530">
            <v>185.05</v>
          </cell>
        </row>
        <row r="1531">
          <cell r="E1531">
            <v>153.85799999999995</v>
          </cell>
          <cell r="F1531">
            <v>167.28</v>
          </cell>
          <cell r="G1531">
            <v>173.5</v>
          </cell>
          <cell r="H1531">
            <v>185.26</v>
          </cell>
        </row>
        <row r="1532">
          <cell r="E1532">
            <v>154.04099999999994</v>
          </cell>
          <cell r="F1532">
            <v>167.46</v>
          </cell>
          <cell r="G1532">
            <v>173.7</v>
          </cell>
          <cell r="H1532">
            <v>185.47</v>
          </cell>
        </row>
        <row r="1533">
          <cell r="E1533">
            <v>154.22399999999993</v>
          </cell>
          <cell r="F1533">
            <v>167.64</v>
          </cell>
          <cell r="G1533">
            <v>173.9</v>
          </cell>
          <cell r="H1533">
            <v>185.68</v>
          </cell>
        </row>
        <row r="1534">
          <cell r="E1534">
            <v>154.40699999999993</v>
          </cell>
          <cell r="F1534">
            <v>167.82</v>
          </cell>
          <cell r="G1534">
            <v>174.1</v>
          </cell>
          <cell r="H1534">
            <v>185.89</v>
          </cell>
        </row>
        <row r="1535">
          <cell r="E1535">
            <v>154.59</v>
          </cell>
          <cell r="F1535">
            <v>168</v>
          </cell>
          <cell r="G1535">
            <v>174.3</v>
          </cell>
          <cell r="H1535">
            <v>186.1</v>
          </cell>
        </row>
        <row r="1536">
          <cell r="E1536">
            <v>154.774</v>
          </cell>
          <cell r="F1536">
            <v>168.21</v>
          </cell>
          <cell r="G1536">
            <v>174.5</v>
          </cell>
          <cell r="H1536">
            <v>186.3</v>
          </cell>
        </row>
        <row r="1537">
          <cell r="E1537">
            <v>154.958</v>
          </cell>
          <cell r="F1537">
            <v>168.42</v>
          </cell>
          <cell r="G1537">
            <v>174.7</v>
          </cell>
          <cell r="H1537">
            <v>186.5</v>
          </cell>
        </row>
        <row r="1538">
          <cell r="E1538">
            <v>155.142</v>
          </cell>
          <cell r="F1538">
            <v>168.63</v>
          </cell>
          <cell r="G1538">
            <v>174.9</v>
          </cell>
          <cell r="H1538">
            <v>186.7</v>
          </cell>
        </row>
        <row r="1539">
          <cell r="E1539">
            <v>155.32599999999999</v>
          </cell>
          <cell r="F1539">
            <v>168.84</v>
          </cell>
          <cell r="G1539">
            <v>175.1</v>
          </cell>
          <cell r="H1539">
            <v>186.9</v>
          </cell>
        </row>
        <row r="1540">
          <cell r="E1540">
            <v>155.51</v>
          </cell>
          <cell r="F1540">
            <v>169.05</v>
          </cell>
          <cell r="G1540">
            <v>175.3</v>
          </cell>
          <cell r="H1540">
            <v>187.1</v>
          </cell>
        </row>
        <row r="1541">
          <cell r="E1541">
            <v>155.69399999999999</v>
          </cell>
          <cell r="F1541">
            <v>169.26</v>
          </cell>
          <cell r="G1541">
            <v>175.5</v>
          </cell>
          <cell r="H1541">
            <v>187.3</v>
          </cell>
        </row>
        <row r="1542">
          <cell r="E1542">
            <v>155.87799999999999</v>
          </cell>
          <cell r="F1542">
            <v>169.47</v>
          </cell>
          <cell r="G1542">
            <v>175.7</v>
          </cell>
          <cell r="H1542">
            <v>187.5</v>
          </cell>
        </row>
        <row r="1543">
          <cell r="E1543">
            <v>156.06199999999998</v>
          </cell>
          <cell r="F1543">
            <v>169.68</v>
          </cell>
          <cell r="G1543">
            <v>175.9</v>
          </cell>
          <cell r="H1543">
            <v>187.7</v>
          </cell>
        </row>
        <row r="1544">
          <cell r="E1544">
            <v>156.24599999999998</v>
          </cell>
          <cell r="F1544">
            <v>169.89</v>
          </cell>
          <cell r="G1544">
            <v>176.1</v>
          </cell>
          <cell r="H1544">
            <v>187.9</v>
          </cell>
        </row>
        <row r="1545">
          <cell r="E1545">
            <v>156.43</v>
          </cell>
          <cell r="F1545">
            <v>170.1</v>
          </cell>
          <cell r="G1545">
            <v>176.3</v>
          </cell>
          <cell r="H1545">
            <v>188.1</v>
          </cell>
        </row>
        <row r="1546">
          <cell r="E1546">
            <v>156.614</v>
          </cell>
          <cell r="F1546">
            <v>170.29</v>
          </cell>
          <cell r="G1546">
            <v>176.49</v>
          </cell>
          <cell r="H1546">
            <v>188.31</v>
          </cell>
        </row>
        <row r="1547">
          <cell r="E1547">
            <v>156.798</v>
          </cell>
          <cell r="F1547">
            <v>170.48</v>
          </cell>
          <cell r="G1547">
            <v>176.68</v>
          </cell>
          <cell r="H1547">
            <v>188.52</v>
          </cell>
        </row>
        <row r="1548">
          <cell r="E1548">
            <v>156.982</v>
          </cell>
          <cell r="F1548">
            <v>170.67</v>
          </cell>
          <cell r="G1548">
            <v>176.87</v>
          </cell>
          <cell r="H1548">
            <v>188.73</v>
          </cell>
        </row>
        <row r="1549">
          <cell r="E1549">
            <v>157.166</v>
          </cell>
          <cell r="F1549">
            <v>170.86</v>
          </cell>
          <cell r="G1549">
            <v>177.06</v>
          </cell>
          <cell r="H1549">
            <v>188.94</v>
          </cell>
        </row>
        <row r="1550">
          <cell r="E1550">
            <v>157.35</v>
          </cell>
          <cell r="F1550">
            <v>171.05</v>
          </cell>
          <cell r="G1550">
            <v>177.25</v>
          </cell>
          <cell r="H1550">
            <v>189.15</v>
          </cell>
        </row>
        <row r="1551">
          <cell r="E1551">
            <v>157.53399999999999</v>
          </cell>
          <cell r="F1551">
            <v>171.24</v>
          </cell>
          <cell r="G1551">
            <v>177.44</v>
          </cell>
          <cell r="H1551">
            <v>189.36</v>
          </cell>
        </row>
        <row r="1552">
          <cell r="E1552">
            <v>157.71799999999999</v>
          </cell>
          <cell r="F1552">
            <v>171.43</v>
          </cell>
          <cell r="G1552">
            <v>177.63</v>
          </cell>
          <cell r="H1552">
            <v>189.57</v>
          </cell>
        </row>
        <row r="1553">
          <cell r="E1553">
            <v>157.90199999999999</v>
          </cell>
          <cell r="F1553">
            <v>171.62</v>
          </cell>
          <cell r="G1553">
            <v>177.82</v>
          </cell>
          <cell r="H1553">
            <v>189.78</v>
          </cell>
        </row>
        <row r="1554">
          <cell r="E1554">
            <v>158.08599999999998</v>
          </cell>
          <cell r="F1554">
            <v>171.81</v>
          </cell>
          <cell r="G1554">
            <v>178.01</v>
          </cell>
          <cell r="H1554">
            <v>189.99</v>
          </cell>
        </row>
        <row r="1555">
          <cell r="E1555">
            <v>158.27000000000001</v>
          </cell>
          <cell r="F1555">
            <v>172</v>
          </cell>
          <cell r="G1555">
            <v>178.2</v>
          </cell>
          <cell r="H1555">
            <v>190.2</v>
          </cell>
        </row>
        <row r="1556">
          <cell r="E1556">
            <v>158.453</v>
          </cell>
          <cell r="F1556">
            <v>172.19</v>
          </cell>
          <cell r="G1556">
            <v>178.4</v>
          </cell>
          <cell r="H1556">
            <v>190.41</v>
          </cell>
        </row>
        <row r="1557">
          <cell r="E1557">
            <v>158.636</v>
          </cell>
          <cell r="F1557">
            <v>172.38</v>
          </cell>
          <cell r="G1557">
            <v>178.6</v>
          </cell>
          <cell r="H1557">
            <v>190.62</v>
          </cell>
        </row>
        <row r="1558">
          <cell r="E1558">
            <v>158.81899999999999</v>
          </cell>
          <cell r="F1558">
            <v>172.57</v>
          </cell>
          <cell r="G1558">
            <v>178.8</v>
          </cell>
          <cell r="H1558">
            <v>190.83</v>
          </cell>
        </row>
        <row r="1559">
          <cell r="E1559">
            <v>159.00199999999998</v>
          </cell>
          <cell r="F1559">
            <v>172.76</v>
          </cell>
          <cell r="G1559">
            <v>179</v>
          </cell>
          <cell r="H1559">
            <v>191.04</v>
          </cell>
        </row>
        <row r="1560">
          <cell r="E1560">
            <v>159.185</v>
          </cell>
          <cell r="F1560">
            <v>172.95</v>
          </cell>
          <cell r="G1560">
            <v>179.2</v>
          </cell>
          <cell r="H1560">
            <v>191.25</v>
          </cell>
        </row>
        <row r="1561">
          <cell r="E1561">
            <v>159.36799999999997</v>
          </cell>
          <cell r="F1561">
            <v>173.14</v>
          </cell>
          <cell r="G1561">
            <v>179.4</v>
          </cell>
          <cell r="H1561">
            <v>191.46</v>
          </cell>
        </row>
        <row r="1562">
          <cell r="E1562">
            <v>159.55099999999996</v>
          </cell>
          <cell r="F1562">
            <v>173.33</v>
          </cell>
          <cell r="G1562">
            <v>179.6</v>
          </cell>
          <cell r="H1562">
            <v>191.67</v>
          </cell>
        </row>
        <row r="1563">
          <cell r="E1563">
            <v>159.73399999999995</v>
          </cell>
          <cell r="F1563">
            <v>173.52</v>
          </cell>
          <cell r="G1563">
            <v>179.8</v>
          </cell>
          <cell r="H1563">
            <v>191.88</v>
          </cell>
        </row>
        <row r="1564">
          <cell r="E1564">
            <v>159.91699999999994</v>
          </cell>
          <cell r="F1564">
            <v>173.71</v>
          </cell>
          <cell r="G1564">
            <v>180</v>
          </cell>
          <cell r="H1564">
            <v>192.09</v>
          </cell>
        </row>
        <row r="1565">
          <cell r="E1565">
            <v>160.1</v>
          </cell>
          <cell r="F1565">
            <v>173.9</v>
          </cell>
          <cell r="G1565">
            <v>180.2</v>
          </cell>
          <cell r="H1565">
            <v>192.3</v>
          </cell>
        </row>
        <row r="1566">
          <cell r="E1566">
            <v>160.28399999999999</v>
          </cell>
          <cell r="F1566">
            <v>174.1</v>
          </cell>
          <cell r="G1566">
            <v>180.4</v>
          </cell>
          <cell r="H1566">
            <v>192.51</v>
          </cell>
        </row>
        <row r="1567">
          <cell r="E1567">
            <v>160.46799999999999</v>
          </cell>
          <cell r="F1567">
            <v>174.3</v>
          </cell>
          <cell r="G1567">
            <v>180.6</v>
          </cell>
          <cell r="H1567">
            <v>192.72</v>
          </cell>
        </row>
        <row r="1568">
          <cell r="E1568">
            <v>160.65199999999999</v>
          </cell>
          <cell r="F1568">
            <v>174.5</v>
          </cell>
          <cell r="G1568">
            <v>180.8</v>
          </cell>
          <cell r="H1568">
            <v>192.93</v>
          </cell>
        </row>
        <row r="1569">
          <cell r="E1569">
            <v>160.83599999999998</v>
          </cell>
          <cell r="F1569">
            <v>174.7</v>
          </cell>
          <cell r="G1569">
            <v>181</v>
          </cell>
          <cell r="H1569">
            <v>193.14</v>
          </cell>
        </row>
        <row r="1570">
          <cell r="E1570">
            <v>161.02000000000001</v>
          </cell>
          <cell r="F1570">
            <v>174.9</v>
          </cell>
          <cell r="G1570">
            <v>181.2</v>
          </cell>
          <cell r="H1570">
            <v>193.35</v>
          </cell>
        </row>
        <row r="1571">
          <cell r="E1571">
            <v>161.20399999999998</v>
          </cell>
          <cell r="F1571">
            <v>175.1</v>
          </cell>
          <cell r="G1571">
            <v>181.4</v>
          </cell>
          <cell r="H1571">
            <v>193.56</v>
          </cell>
        </row>
        <row r="1572">
          <cell r="E1572">
            <v>161.38799999999998</v>
          </cell>
          <cell r="F1572">
            <v>175.3</v>
          </cell>
          <cell r="G1572">
            <v>181.6</v>
          </cell>
          <cell r="H1572">
            <v>193.77</v>
          </cell>
        </row>
        <row r="1573">
          <cell r="E1573">
            <v>161.57199999999997</v>
          </cell>
          <cell r="F1573">
            <v>175.5</v>
          </cell>
          <cell r="G1573">
            <v>181.8</v>
          </cell>
          <cell r="H1573">
            <v>193.98</v>
          </cell>
        </row>
        <row r="1574">
          <cell r="E1574">
            <v>161.75599999999997</v>
          </cell>
          <cell r="F1574">
            <v>175.7</v>
          </cell>
          <cell r="G1574">
            <v>182</v>
          </cell>
          <cell r="H1574">
            <v>194.19</v>
          </cell>
        </row>
        <row r="1575">
          <cell r="E1575">
            <v>161.94</v>
          </cell>
          <cell r="F1575">
            <v>175.9</v>
          </cell>
          <cell r="G1575">
            <v>182.2</v>
          </cell>
          <cell r="H1575">
            <v>194.4</v>
          </cell>
        </row>
        <row r="1576">
          <cell r="E1576">
            <v>162.124</v>
          </cell>
          <cell r="F1576">
            <v>176.09</v>
          </cell>
          <cell r="G1576">
            <v>182.4</v>
          </cell>
          <cell r="H1576">
            <v>194.6</v>
          </cell>
        </row>
        <row r="1577">
          <cell r="E1577">
            <v>162.30799999999999</v>
          </cell>
          <cell r="F1577">
            <v>176.28</v>
          </cell>
          <cell r="G1577">
            <v>182.6</v>
          </cell>
          <cell r="H1577">
            <v>194.8</v>
          </cell>
        </row>
        <row r="1578">
          <cell r="E1578">
            <v>162.49199999999999</v>
          </cell>
          <cell r="F1578">
            <v>176.47</v>
          </cell>
          <cell r="G1578">
            <v>182.8</v>
          </cell>
          <cell r="H1578">
            <v>195</v>
          </cell>
        </row>
        <row r="1579">
          <cell r="E1579">
            <v>162.67599999999999</v>
          </cell>
          <cell r="F1579">
            <v>176.66</v>
          </cell>
          <cell r="G1579">
            <v>183</v>
          </cell>
          <cell r="H1579">
            <v>195.2</v>
          </cell>
        </row>
        <row r="1580">
          <cell r="E1580">
            <v>162.86000000000001</v>
          </cell>
          <cell r="F1580">
            <v>176.85</v>
          </cell>
          <cell r="G1580">
            <v>183.2</v>
          </cell>
          <cell r="H1580">
            <v>195.4</v>
          </cell>
        </row>
        <row r="1581">
          <cell r="E1581">
            <v>163.04399999999998</v>
          </cell>
          <cell r="F1581">
            <v>177.04</v>
          </cell>
          <cell r="G1581">
            <v>183.4</v>
          </cell>
          <cell r="H1581">
            <v>195.6</v>
          </cell>
        </row>
        <row r="1582">
          <cell r="E1582">
            <v>163.22799999999998</v>
          </cell>
          <cell r="F1582">
            <v>177.23</v>
          </cell>
          <cell r="G1582">
            <v>183.6</v>
          </cell>
          <cell r="H1582">
            <v>195.8</v>
          </cell>
        </row>
        <row r="1583">
          <cell r="E1583">
            <v>163.41199999999998</v>
          </cell>
          <cell r="F1583">
            <v>177.42</v>
          </cell>
          <cell r="G1583">
            <v>183.8</v>
          </cell>
          <cell r="H1583">
            <v>196</v>
          </cell>
        </row>
        <row r="1584">
          <cell r="E1584">
            <v>163.59599999999998</v>
          </cell>
          <cell r="F1584">
            <v>177.61</v>
          </cell>
          <cell r="G1584">
            <v>184</v>
          </cell>
          <cell r="H1584">
            <v>196.2</v>
          </cell>
        </row>
        <row r="1585">
          <cell r="E1585">
            <v>163.78</v>
          </cell>
          <cell r="F1585">
            <v>177.8</v>
          </cell>
          <cell r="G1585">
            <v>184.2</v>
          </cell>
          <cell r="H1585">
            <v>196.4</v>
          </cell>
        </row>
        <row r="1586">
          <cell r="E1586">
            <v>163.964</v>
          </cell>
          <cell r="F1586">
            <v>177.99</v>
          </cell>
          <cell r="G1586">
            <v>184.4</v>
          </cell>
          <cell r="H1586">
            <v>196.61</v>
          </cell>
        </row>
        <row r="1587">
          <cell r="E1587">
            <v>164.148</v>
          </cell>
          <cell r="F1587">
            <v>178.18</v>
          </cell>
          <cell r="G1587">
            <v>184.6</v>
          </cell>
          <cell r="H1587">
            <v>196.82</v>
          </cell>
        </row>
        <row r="1588">
          <cell r="E1588">
            <v>164.33199999999999</v>
          </cell>
          <cell r="F1588">
            <v>178.37</v>
          </cell>
          <cell r="G1588">
            <v>184.8</v>
          </cell>
          <cell r="H1588">
            <v>197.03</v>
          </cell>
        </row>
        <row r="1589">
          <cell r="E1589">
            <v>164.51599999999999</v>
          </cell>
          <cell r="F1589">
            <v>178.56</v>
          </cell>
          <cell r="G1589">
            <v>185</v>
          </cell>
          <cell r="H1589">
            <v>197.24</v>
          </cell>
        </row>
        <row r="1590">
          <cell r="E1590">
            <v>164.7</v>
          </cell>
          <cell r="F1590">
            <v>178.75</v>
          </cell>
          <cell r="G1590">
            <v>185.2</v>
          </cell>
          <cell r="H1590">
            <v>197.45</v>
          </cell>
        </row>
        <row r="1591">
          <cell r="E1591">
            <v>164.88399999999999</v>
          </cell>
          <cell r="F1591">
            <v>178.94</v>
          </cell>
          <cell r="G1591">
            <v>185.4</v>
          </cell>
          <cell r="H1591">
            <v>197.66</v>
          </cell>
        </row>
        <row r="1592">
          <cell r="E1592">
            <v>165.06799999999998</v>
          </cell>
          <cell r="F1592">
            <v>179.13</v>
          </cell>
          <cell r="G1592">
            <v>185.6</v>
          </cell>
          <cell r="H1592">
            <v>197.87</v>
          </cell>
        </row>
        <row r="1593">
          <cell r="E1593">
            <v>165.25199999999998</v>
          </cell>
          <cell r="F1593">
            <v>179.32</v>
          </cell>
          <cell r="G1593">
            <v>185.8</v>
          </cell>
          <cell r="H1593">
            <v>198.08</v>
          </cell>
        </row>
        <row r="1594">
          <cell r="E1594">
            <v>165.43599999999998</v>
          </cell>
          <cell r="F1594">
            <v>179.51</v>
          </cell>
          <cell r="G1594">
            <v>186</v>
          </cell>
          <cell r="H1594">
            <v>198.29</v>
          </cell>
        </row>
        <row r="1595">
          <cell r="E1595">
            <v>165.62</v>
          </cell>
          <cell r="F1595">
            <v>179.7</v>
          </cell>
          <cell r="G1595">
            <v>186.2</v>
          </cell>
          <cell r="H1595">
            <v>198.5</v>
          </cell>
        </row>
        <row r="1596">
          <cell r="E1596">
            <v>165.80500000000001</v>
          </cell>
          <cell r="F1596">
            <v>179.9</v>
          </cell>
          <cell r="G1596">
            <v>186.39</v>
          </cell>
          <cell r="H1596">
            <v>198.71</v>
          </cell>
        </row>
        <row r="1597">
          <cell r="E1597">
            <v>165.99</v>
          </cell>
          <cell r="F1597">
            <v>180.1</v>
          </cell>
          <cell r="G1597">
            <v>186.58</v>
          </cell>
          <cell r="H1597">
            <v>198.92</v>
          </cell>
        </row>
        <row r="1598">
          <cell r="E1598">
            <v>166.17500000000001</v>
          </cell>
          <cell r="F1598">
            <v>180.3</v>
          </cell>
          <cell r="G1598">
            <v>186.77</v>
          </cell>
          <cell r="H1598">
            <v>199.13</v>
          </cell>
        </row>
        <row r="1599">
          <cell r="E1599">
            <v>166.36</v>
          </cell>
          <cell r="F1599">
            <v>180.5</v>
          </cell>
          <cell r="G1599">
            <v>186.96</v>
          </cell>
          <cell r="H1599">
            <v>199.34</v>
          </cell>
        </row>
        <row r="1600">
          <cell r="E1600">
            <v>166.54499999999999</v>
          </cell>
          <cell r="F1600">
            <v>180.7</v>
          </cell>
          <cell r="G1600">
            <v>187.15</v>
          </cell>
          <cell r="H1600">
            <v>199.55</v>
          </cell>
        </row>
        <row r="1601">
          <cell r="E1601">
            <v>166.73</v>
          </cell>
          <cell r="F1601">
            <v>180.9</v>
          </cell>
          <cell r="G1601">
            <v>187.34</v>
          </cell>
          <cell r="H1601">
            <v>199.76</v>
          </cell>
        </row>
        <row r="1602">
          <cell r="E1602">
            <v>166.91499999999999</v>
          </cell>
          <cell r="F1602">
            <v>181.1</v>
          </cell>
          <cell r="G1602">
            <v>187.53</v>
          </cell>
          <cell r="H1602">
            <v>199.97</v>
          </cell>
        </row>
        <row r="1603">
          <cell r="E1603">
            <v>167.1</v>
          </cell>
          <cell r="F1603">
            <v>181.3</v>
          </cell>
          <cell r="G1603">
            <v>187.72</v>
          </cell>
          <cell r="H1603">
            <v>200.18</v>
          </cell>
        </row>
        <row r="1604">
          <cell r="E1604">
            <v>167.285</v>
          </cell>
          <cell r="F1604">
            <v>181.5</v>
          </cell>
          <cell r="G1604">
            <v>187.91</v>
          </cell>
          <cell r="H1604">
            <v>200.39</v>
          </cell>
        </row>
        <row r="1605">
          <cell r="E1605">
            <v>167.47</v>
          </cell>
          <cell r="F1605">
            <v>181.7</v>
          </cell>
          <cell r="G1605">
            <v>188.1</v>
          </cell>
          <cell r="H1605">
            <v>200.6</v>
          </cell>
        </row>
        <row r="1606">
          <cell r="E1606">
            <v>167.654</v>
          </cell>
          <cell r="F1606">
            <v>181.89</v>
          </cell>
          <cell r="G1606">
            <v>188.3</v>
          </cell>
          <cell r="H1606">
            <v>200.81</v>
          </cell>
        </row>
        <row r="1607">
          <cell r="E1607">
            <v>167.83799999999999</v>
          </cell>
          <cell r="F1607">
            <v>182.08</v>
          </cell>
          <cell r="G1607">
            <v>188.5</v>
          </cell>
          <cell r="H1607">
            <v>201.02</v>
          </cell>
        </row>
        <row r="1608">
          <cell r="E1608">
            <v>168.02199999999999</v>
          </cell>
          <cell r="F1608">
            <v>182.27</v>
          </cell>
          <cell r="G1608">
            <v>188.7</v>
          </cell>
          <cell r="H1608">
            <v>201.23</v>
          </cell>
        </row>
        <row r="1609">
          <cell r="E1609">
            <v>168.20599999999999</v>
          </cell>
          <cell r="F1609">
            <v>182.46</v>
          </cell>
          <cell r="G1609">
            <v>188.9</v>
          </cell>
          <cell r="H1609">
            <v>201.44</v>
          </cell>
        </row>
        <row r="1610">
          <cell r="E1610">
            <v>168.39</v>
          </cell>
          <cell r="F1610">
            <v>182.65</v>
          </cell>
          <cell r="G1610">
            <v>189.1</v>
          </cell>
          <cell r="H1610">
            <v>201.65</v>
          </cell>
        </row>
        <row r="1611">
          <cell r="E1611">
            <v>168.57399999999998</v>
          </cell>
          <cell r="F1611">
            <v>182.84</v>
          </cell>
          <cell r="G1611">
            <v>189.3</v>
          </cell>
          <cell r="H1611">
            <v>201.86</v>
          </cell>
        </row>
        <row r="1612">
          <cell r="E1612">
            <v>168.75799999999998</v>
          </cell>
          <cell r="F1612">
            <v>183.03</v>
          </cell>
          <cell r="G1612">
            <v>189.5</v>
          </cell>
          <cell r="H1612">
            <v>202.07</v>
          </cell>
        </row>
        <row r="1613">
          <cell r="E1613">
            <v>168.94199999999998</v>
          </cell>
          <cell r="F1613">
            <v>183.22</v>
          </cell>
          <cell r="G1613">
            <v>189.7</v>
          </cell>
          <cell r="H1613">
            <v>202.28</v>
          </cell>
        </row>
        <row r="1614">
          <cell r="E1614">
            <v>169.12599999999998</v>
          </cell>
          <cell r="F1614">
            <v>183.41</v>
          </cell>
          <cell r="G1614">
            <v>189.9</v>
          </cell>
          <cell r="H1614">
            <v>202.49</v>
          </cell>
        </row>
        <row r="1615">
          <cell r="E1615">
            <v>169.31</v>
          </cell>
          <cell r="F1615">
            <v>183.6</v>
          </cell>
          <cell r="G1615">
            <v>190.1</v>
          </cell>
          <cell r="H1615">
            <v>202.7</v>
          </cell>
        </row>
        <row r="1616">
          <cell r="E1616">
            <v>169.494</v>
          </cell>
          <cell r="F1616">
            <v>183.79</v>
          </cell>
          <cell r="G1616">
            <v>190.3</v>
          </cell>
          <cell r="H1616">
            <v>202.9</v>
          </cell>
        </row>
        <row r="1617">
          <cell r="E1617">
            <v>169.678</v>
          </cell>
          <cell r="F1617">
            <v>183.98</v>
          </cell>
          <cell r="G1617">
            <v>190.5</v>
          </cell>
          <cell r="H1617">
            <v>203.1</v>
          </cell>
        </row>
        <row r="1618">
          <cell r="E1618">
            <v>169.86199999999999</v>
          </cell>
          <cell r="F1618">
            <v>184.17</v>
          </cell>
          <cell r="G1618">
            <v>190.7</v>
          </cell>
          <cell r="H1618">
            <v>203.3</v>
          </cell>
        </row>
        <row r="1619">
          <cell r="E1619">
            <v>170.04599999999999</v>
          </cell>
          <cell r="F1619">
            <v>184.36</v>
          </cell>
          <cell r="G1619">
            <v>190.9</v>
          </cell>
          <cell r="H1619">
            <v>203.5</v>
          </cell>
        </row>
        <row r="1620">
          <cell r="E1620">
            <v>170.23</v>
          </cell>
          <cell r="F1620">
            <v>184.55</v>
          </cell>
          <cell r="G1620">
            <v>191.1</v>
          </cell>
          <cell r="H1620">
            <v>203.7</v>
          </cell>
        </row>
        <row r="1621">
          <cell r="E1621">
            <v>170.41399999999999</v>
          </cell>
          <cell r="F1621">
            <v>184.74</v>
          </cell>
          <cell r="G1621">
            <v>191.3</v>
          </cell>
          <cell r="H1621">
            <v>203.9</v>
          </cell>
        </row>
        <row r="1622">
          <cell r="E1622">
            <v>170.59799999999998</v>
          </cell>
          <cell r="F1622">
            <v>184.93</v>
          </cell>
          <cell r="G1622">
            <v>191.5</v>
          </cell>
          <cell r="H1622">
            <v>204.1</v>
          </cell>
        </row>
        <row r="1623">
          <cell r="E1623">
            <v>170.78199999999998</v>
          </cell>
          <cell r="F1623">
            <v>185.12</v>
          </cell>
          <cell r="G1623">
            <v>191.7</v>
          </cell>
          <cell r="H1623">
            <v>204.3</v>
          </cell>
        </row>
        <row r="1624">
          <cell r="E1624">
            <v>170.96599999999998</v>
          </cell>
          <cell r="F1624">
            <v>185.31</v>
          </cell>
          <cell r="G1624">
            <v>191.9</v>
          </cell>
          <cell r="H1624">
            <v>204.5</v>
          </cell>
        </row>
        <row r="1625">
          <cell r="E1625">
            <v>171.15</v>
          </cell>
          <cell r="F1625">
            <v>185.5</v>
          </cell>
          <cell r="G1625">
            <v>192.1</v>
          </cell>
          <cell r="H1625">
            <v>204.7</v>
          </cell>
        </row>
        <row r="1626">
          <cell r="E1626">
            <v>171.33500000000001</v>
          </cell>
          <cell r="F1626">
            <v>185.7</v>
          </cell>
          <cell r="G1626">
            <v>192.3</v>
          </cell>
          <cell r="H1626">
            <v>204.91</v>
          </cell>
        </row>
        <row r="1627">
          <cell r="E1627">
            <v>171.52</v>
          </cell>
          <cell r="F1627">
            <v>185.9</v>
          </cell>
          <cell r="G1627">
            <v>192.5</v>
          </cell>
          <cell r="H1627">
            <v>205.12</v>
          </cell>
        </row>
        <row r="1628">
          <cell r="E1628">
            <v>171.70500000000001</v>
          </cell>
          <cell r="F1628">
            <v>186.1</v>
          </cell>
          <cell r="G1628">
            <v>192.7</v>
          </cell>
          <cell r="H1628">
            <v>205.33</v>
          </cell>
        </row>
        <row r="1629">
          <cell r="E1629">
            <v>171.89</v>
          </cell>
          <cell r="F1629">
            <v>186.3</v>
          </cell>
          <cell r="G1629">
            <v>192.9</v>
          </cell>
          <cell r="H1629">
            <v>205.54</v>
          </cell>
        </row>
        <row r="1630">
          <cell r="E1630">
            <v>172.07499999999999</v>
          </cell>
          <cell r="F1630">
            <v>186.5</v>
          </cell>
          <cell r="G1630">
            <v>193.1</v>
          </cell>
          <cell r="H1630">
            <v>205.75</v>
          </cell>
        </row>
        <row r="1631">
          <cell r="E1631">
            <v>172.26</v>
          </cell>
          <cell r="F1631">
            <v>186.7</v>
          </cell>
          <cell r="G1631">
            <v>193.3</v>
          </cell>
          <cell r="H1631">
            <v>205.96</v>
          </cell>
        </row>
        <row r="1632">
          <cell r="E1632">
            <v>172.44499999999999</v>
          </cell>
          <cell r="F1632">
            <v>186.9</v>
          </cell>
          <cell r="G1632">
            <v>193.5</v>
          </cell>
          <cell r="H1632">
            <v>206.17</v>
          </cell>
        </row>
        <row r="1633">
          <cell r="E1633">
            <v>172.63</v>
          </cell>
          <cell r="F1633">
            <v>187.1</v>
          </cell>
          <cell r="G1633">
            <v>193.7</v>
          </cell>
          <cell r="H1633">
            <v>206.38</v>
          </cell>
        </row>
        <row r="1634">
          <cell r="E1634">
            <v>172.815</v>
          </cell>
          <cell r="F1634">
            <v>187.3</v>
          </cell>
          <cell r="G1634">
            <v>193.9</v>
          </cell>
          <cell r="H1634">
            <v>206.59</v>
          </cell>
        </row>
        <row r="1635">
          <cell r="E1635">
            <v>173</v>
          </cell>
          <cell r="F1635">
            <v>187.5</v>
          </cell>
          <cell r="G1635">
            <v>194.1</v>
          </cell>
          <cell r="H1635">
            <v>206.8</v>
          </cell>
        </row>
        <row r="1636">
          <cell r="E1636">
            <v>173.184</v>
          </cell>
          <cell r="F1636">
            <v>187.69</v>
          </cell>
          <cell r="G1636">
            <v>194.3</v>
          </cell>
          <cell r="H1636">
            <v>207.01</v>
          </cell>
        </row>
        <row r="1637">
          <cell r="E1637">
            <v>173.36799999999999</v>
          </cell>
          <cell r="F1637">
            <v>187.88</v>
          </cell>
          <cell r="G1637">
            <v>194.5</v>
          </cell>
          <cell r="H1637">
            <v>207.22</v>
          </cell>
        </row>
        <row r="1638">
          <cell r="E1638">
            <v>173.55199999999999</v>
          </cell>
          <cell r="F1638">
            <v>188.07</v>
          </cell>
          <cell r="G1638">
            <v>194.7</v>
          </cell>
          <cell r="H1638">
            <v>207.43</v>
          </cell>
        </row>
        <row r="1639">
          <cell r="E1639">
            <v>173.73599999999999</v>
          </cell>
          <cell r="F1639">
            <v>188.26</v>
          </cell>
          <cell r="G1639">
            <v>194.9</v>
          </cell>
          <cell r="H1639">
            <v>207.64</v>
          </cell>
        </row>
        <row r="1640">
          <cell r="E1640">
            <v>173.92</v>
          </cell>
          <cell r="F1640">
            <v>188.45</v>
          </cell>
          <cell r="G1640">
            <v>195.1</v>
          </cell>
          <cell r="H1640">
            <v>207.85</v>
          </cell>
        </row>
        <row r="1641">
          <cell r="E1641">
            <v>174.10399999999998</v>
          </cell>
          <cell r="F1641">
            <v>188.64</v>
          </cell>
          <cell r="G1641">
            <v>195.3</v>
          </cell>
          <cell r="H1641">
            <v>208.06</v>
          </cell>
        </row>
        <row r="1642">
          <cell r="E1642">
            <v>174.28799999999998</v>
          </cell>
          <cell r="F1642">
            <v>188.83</v>
          </cell>
          <cell r="G1642">
            <v>195.5</v>
          </cell>
          <cell r="H1642">
            <v>208.27</v>
          </cell>
        </row>
        <row r="1643">
          <cell r="E1643">
            <v>174.47199999999998</v>
          </cell>
          <cell r="F1643">
            <v>189.02</v>
          </cell>
          <cell r="G1643">
            <v>195.7</v>
          </cell>
          <cell r="H1643">
            <v>208.48</v>
          </cell>
        </row>
        <row r="1644">
          <cell r="E1644">
            <v>174.65599999999998</v>
          </cell>
          <cell r="F1644">
            <v>189.21</v>
          </cell>
          <cell r="G1644">
            <v>195.9</v>
          </cell>
          <cell r="H1644">
            <v>208.69</v>
          </cell>
        </row>
        <row r="1645">
          <cell r="E1645">
            <v>174.84</v>
          </cell>
          <cell r="F1645">
            <v>189.4</v>
          </cell>
          <cell r="G1645">
            <v>196.1</v>
          </cell>
          <cell r="H1645">
            <v>208.9</v>
          </cell>
        </row>
        <row r="1646">
          <cell r="E1646">
            <v>175.02500000000001</v>
          </cell>
          <cell r="F1646">
            <v>189.6</v>
          </cell>
          <cell r="G1646">
            <v>196.3</v>
          </cell>
          <cell r="H1646">
            <v>209.11</v>
          </cell>
        </row>
        <row r="1647">
          <cell r="E1647">
            <v>175.21</v>
          </cell>
          <cell r="F1647">
            <v>189.8</v>
          </cell>
          <cell r="G1647">
            <v>196.5</v>
          </cell>
          <cell r="H1647">
            <v>209.32</v>
          </cell>
        </row>
        <row r="1648">
          <cell r="E1648">
            <v>175.39500000000001</v>
          </cell>
          <cell r="F1648">
            <v>190</v>
          </cell>
          <cell r="G1648">
            <v>196.7</v>
          </cell>
          <cell r="H1648">
            <v>209.53</v>
          </cell>
        </row>
        <row r="1649">
          <cell r="E1649">
            <v>175.58</v>
          </cell>
          <cell r="F1649">
            <v>190.2</v>
          </cell>
          <cell r="G1649">
            <v>196.9</v>
          </cell>
          <cell r="H1649">
            <v>209.74</v>
          </cell>
        </row>
        <row r="1650">
          <cell r="E1650">
            <v>175.76499999999999</v>
          </cell>
          <cell r="F1650">
            <v>190.4</v>
          </cell>
          <cell r="G1650">
            <v>197.1</v>
          </cell>
          <cell r="H1650">
            <v>209.95</v>
          </cell>
        </row>
        <row r="1651">
          <cell r="E1651">
            <v>175.95</v>
          </cell>
          <cell r="F1651">
            <v>190.6</v>
          </cell>
          <cell r="G1651">
            <v>197.3</v>
          </cell>
          <cell r="H1651">
            <v>210.16</v>
          </cell>
        </row>
        <row r="1652">
          <cell r="E1652">
            <v>176.13499999999999</v>
          </cell>
          <cell r="F1652">
            <v>190.8</v>
          </cell>
          <cell r="G1652">
            <v>197.5</v>
          </cell>
          <cell r="H1652">
            <v>210.37</v>
          </cell>
        </row>
        <row r="1653">
          <cell r="E1653">
            <v>176.32</v>
          </cell>
          <cell r="F1653">
            <v>191</v>
          </cell>
          <cell r="G1653">
            <v>197.7</v>
          </cell>
          <cell r="H1653">
            <v>210.58</v>
          </cell>
        </row>
        <row r="1654">
          <cell r="E1654">
            <v>176.505</v>
          </cell>
          <cell r="F1654">
            <v>191.2</v>
          </cell>
          <cell r="G1654">
            <v>197.9</v>
          </cell>
          <cell r="H1654">
            <v>210.79</v>
          </cell>
        </row>
        <row r="1655">
          <cell r="E1655">
            <v>176.69</v>
          </cell>
          <cell r="F1655">
            <v>191.4</v>
          </cell>
          <cell r="G1655">
            <v>198.1</v>
          </cell>
          <cell r="H1655">
            <v>211</v>
          </cell>
        </row>
        <row r="1656">
          <cell r="E1656">
            <v>176.875</v>
          </cell>
          <cell r="F1656">
            <v>191.59</v>
          </cell>
          <cell r="G1656">
            <v>198.29</v>
          </cell>
          <cell r="H1656">
            <v>211.2</v>
          </cell>
        </row>
        <row r="1657">
          <cell r="E1657">
            <v>177.06</v>
          </cell>
          <cell r="F1657">
            <v>191.78</v>
          </cell>
          <cell r="G1657">
            <v>198.48</v>
          </cell>
          <cell r="H1657">
            <v>211.4</v>
          </cell>
        </row>
        <row r="1658">
          <cell r="E1658">
            <v>177.245</v>
          </cell>
          <cell r="F1658">
            <v>191.97</v>
          </cell>
          <cell r="G1658">
            <v>198.67</v>
          </cell>
          <cell r="H1658">
            <v>211.6</v>
          </cell>
        </row>
        <row r="1659">
          <cell r="E1659">
            <v>177.43</v>
          </cell>
          <cell r="F1659">
            <v>192.16</v>
          </cell>
          <cell r="G1659">
            <v>198.86</v>
          </cell>
          <cell r="H1659">
            <v>211.8</v>
          </cell>
        </row>
        <row r="1660">
          <cell r="E1660">
            <v>177.61500000000001</v>
          </cell>
          <cell r="F1660">
            <v>192.35</v>
          </cell>
          <cell r="G1660">
            <v>199.05</v>
          </cell>
          <cell r="H1660">
            <v>212</v>
          </cell>
        </row>
        <row r="1661">
          <cell r="E1661">
            <v>177.8</v>
          </cell>
          <cell r="F1661">
            <v>192.54</v>
          </cell>
          <cell r="G1661">
            <v>199.24</v>
          </cell>
          <cell r="H1661">
            <v>212.2</v>
          </cell>
        </row>
        <row r="1662">
          <cell r="E1662">
            <v>177.98500000000001</v>
          </cell>
          <cell r="F1662">
            <v>192.73</v>
          </cell>
          <cell r="G1662">
            <v>199.43</v>
          </cell>
          <cell r="H1662">
            <v>212.4</v>
          </cell>
        </row>
        <row r="1663">
          <cell r="E1663">
            <v>178.17</v>
          </cell>
          <cell r="F1663">
            <v>192.92</v>
          </cell>
          <cell r="G1663">
            <v>199.62</v>
          </cell>
          <cell r="H1663">
            <v>212.6</v>
          </cell>
        </row>
        <row r="1664">
          <cell r="E1664">
            <v>178.35499999999999</v>
          </cell>
          <cell r="F1664">
            <v>193.11</v>
          </cell>
          <cell r="G1664">
            <v>199.81</v>
          </cell>
          <cell r="H1664">
            <v>212.8</v>
          </cell>
        </row>
        <row r="1665">
          <cell r="E1665">
            <v>178.54</v>
          </cell>
          <cell r="F1665">
            <v>193.3</v>
          </cell>
          <cell r="G1665">
            <v>200</v>
          </cell>
          <cell r="H1665">
            <v>213</v>
          </cell>
        </row>
        <row r="1666">
          <cell r="E1666">
            <v>178.72399999999999</v>
          </cell>
          <cell r="F1666">
            <v>193.49</v>
          </cell>
          <cell r="G1666">
            <v>200.2</v>
          </cell>
          <cell r="H1666">
            <v>213.21</v>
          </cell>
        </row>
        <row r="1667">
          <cell r="E1667">
            <v>178.90799999999999</v>
          </cell>
          <cell r="F1667">
            <v>193.68</v>
          </cell>
          <cell r="G1667">
            <v>200.4</v>
          </cell>
          <cell r="H1667">
            <v>213.42</v>
          </cell>
        </row>
        <row r="1668">
          <cell r="E1668">
            <v>179.09199999999998</v>
          </cell>
          <cell r="F1668">
            <v>193.87</v>
          </cell>
          <cell r="G1668">
            <v>200.6</v>
          </cell>
          <cell r="H1668">
            <v>213.63</v>
          </cell>
        </row>
        <row r="1669">
          <cell r="E1669">
            <v>179.27599999999998</v>
          </cell>
          <cell r="F1669">
            <v>194.06</v>
          </cell>
          <cell r="G1669">
            <v>200.8</v>
          </cell>
          <cell r="H1669">
            <v>213.84</v>
          </cell>
        </row>
        <row r="1670">
          <cell r="E1670">
            <v>179.46</v>
          </cell>
          <cell r="F1670">
            <v>194.25</v>
          </cell>
          <cell r="G1670">
            <v>201</v>
          </cell>
          <cell r="H1670">
            <v>214.05</v>
          </cell>
        </row>
        <row r="1671">
          <cell r="E1671">
            <v>179.64399999999998</v>
          </cell>
          <cell r="F1671">
            <v>194.44</v>
          </cell>
          <cell r="G1671">
            <v>201.2</v>
          </cell>
          <cell r="H1671">
            <v>214.26</v>
          </cell>
        </row>
        <row r="1672">
          <cell r="E1672">
            <v>179.82799999999997</v>
          </cell>
          <cell r="F1672">
            <v>194.63</v>
          </cell>
          <cell r="G1672">
            <v>201.4</v>
          </cell>
          <cell r="H1672">
            <v>214.47</v>
          </cell>
        </row>
        <row r="1673">
          <cell r="E1673">
            <v>180.01199999999997</v>
          </cell>
          <cell r="F1673">
            <v>194.82</v>
          </cell>
          <cell r="G1673">
            <v>201.6</v>
          </cell>
          <cell r="H1673">
            <v>214.68</v>
          </cell>
        </row>
        <row r="1674">
          <cell r="E1674">
            <v>180.19599999999997</v>
          </cell>
          <cell r="F1674">
            <v>195.01</v>
          </cell>
          <cell r="G1674">
            <v>201.8</v>
          </cell>
          <cell r="H1674">
            <v>214.89</v>
          </cell>
        </row>
        <row r="1675">
          <cell r="E1675">
            <v>180.38</v>
          </cell>
          <cell r="F1675">
            <v>195.2</v>
          </cell>
          <cell r="G1675">
            <v>202</v>
          </cell>
          <cell r="H1675">
            <v>215.1</v>
          </cell>
        </row>
        <row r="1676">
          <cell r="E1676">
            <v>180.565</v>
          </cell>
          <cell r="F1676">
            <v>195.4</v>
          </cell>
          <cell r="G1676">
            <v>202.2</v>
          </cell>
          <cell r="H1676">
            <v>215.31</v>
          </cell>
        </row>
        <row r="1677">
          <cell r="E1677">
            <v>180.75</v>
          </cell>
          <cell r="F1677">
            <v>195.6</v>
          </cell>
          <cell r="G1677">
            <v>202.4</v>
          </cell>
          <cell r="H1677">
            <v>215.52</v>
          </cell>
        </row>
        <row r="1678">
          <cell r="E1678">
            <v>180.935</v>
          </cell>
          <cell r="F1678">
            <v>195.8</v>
          </cell>
          <cell r="G1678">
            <v>202.6</v>
          </cell>
          <cell r="H1678">
            <v>215.73</v>
          </cell>
        </row>
        <row r="1679">
          <cell r="E1679">
            <v>181.12</v>
          </cell>
          <cell r="F1679">
            <v>196</v>
          </cell>
          <cell r="G1679">
            <v>202.8</v>
          </cell>
          <cell r="H1679">
            <v>215.94</v>
          </cell>
        </row>
        <row r="1680">
          <cell r="E1680">
            <v>181.30500000000001</v>
          </cell>
          <cell r="F1680">
            <v>196.2</v>
          </cell>
          <cell r="G1680">
            <v>203</v>
          </cell>
          <cell r="H1680">
            <v>216.15</v>
          </cell>
        </row>
        <row r="1681">
          <cell r="E1681">
            <v>181.49</v>
          </cell>
          <cell r="F1681">
            <v>196.4</v>
          </cell>
          <cell r="G1681">
            <v>203.2</v>
          </cell>
          <cell r="H1681">
            <v>216.36</v>
          </cell>
        </row>
        <row r="1682">
          <cell r="E1682">
            <v>181.67500000000001</v>
          </cell>
          <cell r="F1682">
            <v>196.6</v>
          </cell>
          <cell r="G1682">
            <v>203.4</v>
          </cell>
          <cell r="H1682">
            <v>216.57</v>
          </cell>
        </row>
        <row r="1683">
          <cell r="E1683">
            <v>181.86</v>
          </cell>
          <cell r="F1683">
            <v>196.8</v>
          </cell>
          <cell r="G1683">
            <v>203.6</v>
          </cell>
          <cell r="H1683">
            <v>216.78</v>
          </cell>
        </row>
        <row r="1684">
          <cell r="E1684">
            <v>182.04499999999999</v>
          </cell>
          <cell r="F1684">
            <v>197</v>
          </cell>
          <cell r="G1684">
            <v>203.8</v>
          </cell>
          <cell r="H1684">
            <v>216.99</v>
          </cell>
        </row>
        <row r="1685">
          <cell r="E1685">
            <v>182.23</v>
          </cell>
          <cell r="F1685">
            <v>197.2</v>
          </cell>
          <cell r="G1685">
            <v>204</v>
          </cell>
          <cell r="H1685">
            <v>217.2</v>
          </cell>
        </row>
        <row r="1686">
          <cell r="E1686">
            <v>182.41499999999999</v>
          </cell>
          <cell r="F1686">
            <v>197.39</v>
          </cell>
          <cell r="G1686">
            <v>204.2</v>
          </cell>
          <cell r="H1686">
            <v>217.41</v>
          </cell>
        </row>
        <row r="1687">
          <cell r="E1687">
            <v>182.6</v>
          </cell>
          <cell r="F1687">
            <v>197.58</v>
          </cell>
          <cell r="G1687">
            <v>204.4</v>
          </cell>
          <cell r="H1687">
            <v>217.62</v>
          </cell>
        </row>
        <row r="1688">
          <cell r="E1688">
            <v>182.785</v>
          </cell>
          <cell r="F1688">
            <v>197.77</v>
          </cell>
          <cell r="G1688">
            <v>204.6</v>
          </cell>
          <cell r="H1688">
            <v>217.83</v>
          </cell>
        </row>
        <row r="1689">
          <cell r="E1689">
            <v>182.97</v>
          </cell>
          <cell r="F1689">
            <v>197.96</v>
          </cell>
          <cell r="G1689">
            <v>204.8</v>
          </cell>
          <cell r="H1689">
            <v>218.04</v>
          </cell>
        </row>
        <row r="1690">
          <cell r="E1690">
            <v>183.155</v>
          </cell>
          <cell r="F1690">
            <v>198.15</v>
          </cell>
          <cell r="G1690">
            <v>205</v>
          </cell>
          <cell r="H1690">
            <v>218.25</v>
          </cell>
        </row>
        <row r="1691">
          <cell r="E1691">
            <v>183.34</v>
          </cell>
          <cell r="F1691">
            <v>198.34</v>
          </cell>
          <cell r="G1691">
            <v>205.2</v>
          </cell>
          <cell r="H1691">
            <v>218.46</v>
          </cell>
        </row>
        <row r="1692">
          <cell r="E1692">
            <v>183.52500000000001</v>
          </cell>
          <cell r="F1692">
            <v>198.53</v>
          </cell>
          <cell r="G1692">
            <v>205.4</v>
          </cell>
          <cell r="H1692">
            <v>218.67</v>
          </cell>
        </row>
        <row r="1693">
          <cell r="E1693">
            <v>183.71</v>
          </cell>
          <cell r="F1693">
            <v>198.72</v>
          </cell>
          <cell r="G1693">
            <v>205.6</v>
          </cell>
          <cell r="H1693">
            <v>218.88</v>
          </cell>
        </row>
        <row r="1694">
          <cell r="E1694">
            <v>183.89500000000001</v>
          </cell>
          <cell r="F1694">
            <v>198.91</v>
          </cell>
          <cell r="G1694">
            <v>205.8</v>
          </cell>
          <cell r="H1694">
            <v>219.09</v>
          </cell>
        </row>
        <row r="1695">
          <cell r="E1695">
            <v>184.08</v>
          </cell>
          <cell r="F1695">
            <v>199.1</v>
          </cell>
          <cell r="G1695">
            <v>206</v>
          </cell>
          <cell r="H1695">
            <v>219.3</v>
          </cell>
        </row>
        <row r="1696">
          <cell r="E1696">
            <v>184.26499999999999</v>
          </cell>
          <cell r="F1696">
            <v>199.3</v>
          </cell>
          <cell r="G1696">
            <v>206.2</v>
          </cell>
          <cell r="H1696">
            <v>219.51</v>
          </cell>
        </row>
        <row r="1697">
          <cell r="E1697">
            <v>184.45</v>
          </cell>
          <cell r="F1697">
            <v>199.5</v>
          </cell>
          <cell r="G1697">
            <v>206.4</v>
          </cell>
          <cell r="H1697">
            <v>219.72</v>
          </cell>
        </row>
        <row r="1698">
          <cell r="E1698">
            <v>184.63499999999999</v>
          </cell>
          <cell r="F1698">
            <v>199.7</v>
          </cell>
          <cell r="G1698">
            <v>206.6</v>
          </cell>
          <cell r="H1698">
            <v>219.93</v>
          </cell>
        </row>
        <row r="1699">
          <cell r="E1699">
            <v>184.82</v>
          </cell>
          <cell r="F1699">
            <v>199.9</v>
          </cell>
          <cell r="G1699">
            <v>206.8</v>
          </cell>
          <cell r="H1699">
            <v>220.14</v>
          </cell>
        </row>
        <row r="1700">
          <cell r="E1700">
            <v>185.005</v>
          </cell>
          <cell r="F1700">
            <v>200.1</v>
          </cell>
          <cell r="G1700">
            <v>207</v>
          </cell>
          <cell r="H1700">
            <v>220.35</v>
          </cell>
        </row>
        <row r="1701">
          <cell r="E1701">
            <v>185.19</v>
          </cell>
          <cell r="F1701">
            <v>200.3</v>
          </cell>
          <cell r="G1701">
            <v>207.2</v>
          </cell>
          <cell r="H1701">
            <v>220.56</v>
          </cell>
        </row>
        <row r="1702">
          <cell r="E1702">
            <v>185.375</v>
          </cell>
          <cell r="F1702">
            <v>200.5</v>
          </cell>
          <cell r="G1702">
            <v>207.4</v>
          </cell>
          <cell r="H1702">
            <v>220.77</v>
          </cell>
        </row>
        <row r="1703">
          <cell r="E1703">
            <v>185.56</v>
          </cell>
          <cell r="F1703">
            <v>200.7</v>
          </cell>
          <cell r="G1703">
            <v>207.6</v>
          </cell>
          <cell r="H1703">
            <v>220.98</v>
          </cell>
        </row>
        <row r="1704">
          <cell r="E1704">
            <v>185.745</v>
          </cell>
          <cell r="F1704">
            <v>200.9</v>
          </cell>
          <cell r="G1704">
            <v>207.8</v>
          </cell>
          <cell r="H1704">
            <v>221.19</v>
          </cell>
        </row>
        <row r="1705">
          <cell r="E1705">
            <v>185.93</v>
          </cell>
          <cell r="F1705">
            <v>201.1</v>
          </cell>
          <cell r="G1705">
            <v>208</v>
          </cell>
          <cell r="H1705">
            <v>221.4</v>
          </cell>
        </row>
        <row r="1706">
          <cell r="E1706">
            <v>186.11500000000001</v>
          </cell>
          <cell r="F1706">
            <v>201.29</v>
          </cell>
          <cell r="G1706">
            <v>208.2</v>
          </cell>
          <cell r="H1706">
            <v>221.6</v>
          </cell>
        </row>
        <row r="1707">
          <cell r="E1707">
            <v>186.3</v>
          </cell>
          <cell r="F1707">
            <v>201.48</v>
          </cell>
          <cell r="G1707">
            <v>208.4</v>
          </cell>
          <cell r="H1707">
            <v>221.8</v>
          </cell>
        </row>
        <row r="1708">
          <cell r="E1708">
            <v>186.48500000000001</v>
          </cell>
          <cell r="F1708">
            <v>201.67</v>
          </cell>
          <cell r="G1708">
            <v>208.6</v>
          </cell>
          <cell r="H1708">
            <v>222</v>
          </cell>
        </row>
        <row r="1709">
          <cell r="E1709">
            <v>186.67</v>
          </cell>
          <cell r="F1709">
            <v>201.86</v>
          </cell>
          <cell r="G1709">
            <v>208.8</v>
          </cell>
          <cell r="H1709">
            <v>222.2</v>
          </cell>
        </row>
        <row r="1710">
          <cell r="E1710">
            <v>186.85499999999999</v>
          </cell>
          <cell r="F1710">
            <v>202.05</v>
          </cell>
          <cell r="G1710">
            <v>209</v>
          </cell>
          <cell r="H1710">
            <v>222.4</v>
          </cell>
        </row>
        <row r="1711">
          <cell r="E1711">
            <v>187.04</v>
          </cell>
          <cell r="F1711">
            <v>202.24</v>
          </cell>
          <cell r="G1711">
            <v>209.2</v>
          </cell>
          <cell r="H1711">
            <v>222.6</v>
          </cell>
        </row>
        <row r="1712">
          <cell r="E1712">
            <v>187.22499999999999</v>
          </cell>
          <cell r="F1712">
            <v>202.43</v>
          </cell>
          <cell r="G1712">
            <v>209.4</v>
          </cell>
          <cell r="H1712">
            <v>222.8</v>
          </cell>
        </row>
        <row r="1713">
          <cell r="E1713">
            <v>187.41</v>
          </cell>
          <cell r="F1713">
            <v>202.62</v>
          </cell>
          <cell r="G1713">
            <v>209.6</v>
          </cell>
          <cell r="H1713">
            <v>223</v>
          </cell>
        </row>
        <row r="1714">
          <cell r="E1714">
            <v>187.595</v>
          </cell>
          <cell r="F1714">
            <v>202.81</v>
          </cell>
          <cell r="G1714">
            <v>209.8</v>
          </cell>
          <cell r="H1714">
            <v>223.2</v>
          </cell>
        </row>
        <row r="1715">
          <cell r="E1715">
            <v>187.78</v>
          </cell>
          <cell r="F1715">
            <v>203</v>
          </cell>
          <cell r="G1715">
            <v>210</v>
          </cell>
          <cell r="H1715">
            <v>223.4</v>
          </cell>
        </row>
        <row r="1716">
          <cell r="E1716">
            <v>187.96600000000001</v>
          </cell>
          <cell r="F1716">
            <v>203.19</v>
          </cell>
          <cell r="G1716">
            <v>210.2</v>
          </cell>
          <cell r="H1716">
            <v>223.61</v>
          </cell>
        </row>
        <row r="1717">
          <cell r="E1717">
            <v>188.15200000000002</v>
          </cell>
          <cell r="F1717">
            <v>203.38</v>
          </cell>
          <cell r="G1717">
            <v>210.4</v>
          </cell>
          <cell r="H1717">
            <v>223.82</v>
          </cell>
        </row>
        <row r="1718">
          <cell r="E1718">
            <v>188.33800000000002</v>
          </cell>
          <cell r="F1718">
            <v>203.57</v>
          </cell>
          <cell r="G1718">
            <v>210.6</v>
          </cell>
          <cell r="H1718">
            <v>224.03</v>
          </cell>
        </row>
        <row r="1719">
          <cell r="E1719">
            <v>188.52400000000003</v>
          </cell>
          <cell r="F1719">
            <v>203.76</v>
          </cell>
          <cell r="G1719">
            <v>210.8</v>
          </cell>
          <cell r="H1719">
            <v>224.24</v>
          </cell>
        </row>
        <row r="1720">
          <cell r="E1720">
            <v>188.71</v>
          </cell>
          <cell r="F1720">
            <v>203.95</v>
          </cell>
          <cell r="G1720">
            <v>211</v>
          </cell>
          <cell r="H1720">
            <v>224.45</v>
          </cell>
        </row>
        <row r="1721">
          <cell r="E1721">
            <v>188.89600000000004</v>
          </cell>
          <cell r="F1721">
            <v>204.14</v>
          </cell>
          <cell r="G1721">
            <v>211.2</v>
          </cell>
          <cell r="H1721">
            <v>224.66</v>
          </cell>
        </row>
        <row r="1722">
          <cell r="E1722">
            <v>189.08200000000005</v>
          </cell>
          <cell r="F1722">
            <v>204.33</v>
          </cell>
          <cell r="G1722">
            <v>211.4</v>
          </cell>
          <cell r="H1722">
            <v>224.87</v>
          </cell>
        </row>
        <row r="1723">
          <cell r="E1723">
            <v>189.26800000000006</v>
          </cell>
          <cell r="F1723">
            <v>204.52</v>
          </cell>
          <cell r="G1723">
            <v>211.6</v>
          </cell>
          <cell r="H1723">
            <v>225.08</v>
          </cell>
        </row>
        <row r="1724">
          <cell r="E1724">
            <v>189.45400000000006</v>
          </cell>
          <cell r="F1724">
            <v>204.71</v>
          </cell>
          <cell r="G1724">
            <v>211.8</v>
          </cell>
          <cell r="H1724">
            <v>225.29</v>
          </cell>
        </row>
        <row r="1725">
          <cell r="E1725">
            <v>189.64</v>
          </cell>
          <cell r="F1725">
            <v>204.9</v>
          </cell>
          <cell r="G1725">
            <v>212</v>
          </cell>
          <cell r="H1725">
            <v>225.5</v>
          </cell>
        </row>
        <row r="1726">
          <cell r="E1726">
            <v>189.82499999999999</v>
          </cell>
          <cell r="F1726">
            <v>205.1</v>
          </cell>
          <cell r="G1726">
            <v>212.19</v>
          </cell>
          <cell r="H1726">
            <v>225.71</v>
          </cell>
        </row>
        <row r="1727">
          <cell r="E1727">
            <v>190.01</v>
          </cell>
          <cell r="F1727">
            <v>205.3</v>
          </cell>
          <cell r="G1727">
            <v>212.38</v>
          </cell>
          <cell r="H1727">
            <v>225.92</v>
          </cell>
        </row>
        <row r="1728">
          <cell r="E1728">
            <v>190.19499999999999</v>
          </cell>
          <cell r="F1728">
            <v>205.5</v>
          </cell>
          <cell r="G1728">
            <v>212.57</v>
          </cell>
          <cell r="H1728">
            <v>226.13</v>
          </cell>
        </row>
        <row r="1729">
          <cell r="E1729">
            <v>190.38</v>
          </cell>
          <cell r="F1729">
            <v>205.7</v>
          </cell>
          <cell r="G1729">
            <v>212.76</v>
          </cell>
          <cell r="H1729">
            <v>226.34</v>
          </cell>
        </row>
        <row r="1730">
          <cell r="E1730">
            <v>190.565</v>
          </cell>
          <cell r="F1730">
            <v>205.9</v>
          </cell>
          <cell r="G1730">
            <v>212.95</v>
          </cell>
          <cell r="H1730">
            <v>226.55</v>
          </cell>
        </row>
        <row r="1731">
          <cell r="E1731">
            <v>190.75</v>
          </cell>
          <cell r="F1731">
            <v>206.1</v>
          </cell>
          <cell r="G1731">
            <v>213.14</v>
          </cell>
          <cell r="H1731">
            <v>226.76</v>
          </cell>
        </row>
        <row r="1732">
          <cell r="E1732">
            <v>190.935</v>
          </cell>
          <cell r="F1732">
            <v>206.3</v>
          </cell>
          <cell r="G1732">
            <v>213.33</v>
          </cell>
          <cell r="H1732">
            <v>226.97</v>
          </cell>
        </row>
        <row r="1733">
          <cell r="E1733">
            <v>191.12</v>
          </cell>
          <cell r="F1733">
            <v>206.5</v>
          </cell>
          <cell r="G1733">
            <v>213.52</v>
          </cell>
          <cell r="H1733">
            <v>227.18</v>
          </cell>
        </row>
        <row r="1734">
          <cell r="E1734">
            <v>191.30500000000001</v>
          </cell>
          <cell r="F1734">
            <v>206.7</v>
          </cell>
          <cell r="G1734">
            <v>213.71</v>
          </cell>
          <cell r="H1734">
            <v>227.39</v>
          </cell>
        </row>
        <row r="1735">
          <cell r="E1735">
            <v>191.49</v>
          </cell>
          <cell r="F1735">
            <v>206.9</v>
          </cell>
          <cell r="G1735">
            <v>213.9</v>
          </cell>
          <cell r="H1735">
            <v>227.6</v>
          </cell>
        </row>
        <row r="1736">
          <cell r="E1736">
            <v>191.67500000000001</v>
          </cell>
          <cell r="F1736">
            <v>207.09</v>
          </cell>
          <cell r="G1736">
            <v>214.1</v>
          </cell>
          <cell r="H1736">
            <v>227.81</v>
          </cell>
        </row>
        <row r="1737">
          <cell r="E1737">
            <v>191.86</v>
          </cell>
          <cell r="F1737">
            <v>207.28</v>
          </cell>
          <cell r="G1737">
            <v>214.3</v>
          </cell>
          <cell r="H1737">
            <v>228.02</v>
          </cell>
        </row>
        <row r="1738">
          <cell r="E1738">
            <v>192.04499999999999</v>
          </cell>
          <cell r="F1738">
            <v>207.47</v>
          </cell>
          <cell r="G1738">
            <v>214.5</v>
          </cell>
          <cell r="H1738">
            <v>228.23</v>
          </cell>
        </row>
        <row r="1739">
          <cell r="E1739">
            <v>192.23</v>
          </cell>
          <cell r="F1739">
            <v>207.66</v>
          </cell>
          <cell r="G1739">
            <v>214.7</v>
          </cell>
          <cell r="H1739">
            <v>228.44</v>
          </cell>
        </row>
        <row r="1740">
          <cell r="E1740">
            <v>192.41499999999999</v>
          </cell>
          <cell r="F1740">
            <v>207.85</v>
          </cell>
          <cell r="G1740">
            <v>214.9</v>
          </cell>
          <cell r="H1740">
            <v>228.65</v>
          </cell>
        </row>
        <row r="1741">
          <cell r="E1741">
            <v>192.6</v>
          </cell>
          <cell r="F1741">
            <v>208.04</v>
          </cell>
          <cell r="G1741">
            <v>215.1</v>
          </cell>
          <cell r="H1741">
            <v>228.86</v>
          </cell>
        </row>
        <row r="1742">
          <cell r="E1742">
            <v>192.785</v>
          </cell>
          <cell r="F1742">
            <v>208.23</v>
          </cell>
          <cell r="G1742">
            <v>215.3</v>
          </cell>
          <cell r="H1742">
            <v>229.07</v>
          </cell>
        </row>
        <row r="1743">
          <cell r="E1743">
            <v>192.97</v>
          </cell>
          <cell r="F1743">
            <v>208.42</v>
          </cell>
          <cell r="G1743">
            <v>215.5</v>
          </cell>
          <cell r="H1743">
            <v>229.28</v>
          </cell>
        </row>
        <row r="1744">
          <cell r="E1744">
            <v>193.155</v>
          </cell>
          <cell r="F1744">
            <v>208.61</v>
          </cell>
          <cell r="G1744">
            <v>215.7</v>
          </cell>
          <cell r="H1744">
            <v>229.49</v>
          </cell>
        </row>
        <row r="1745">
          <cell r="E1745">
            <v>193.34</v>
          </cell>
          <cell r="F1745">
            <v>208.8</v>
          </cell>
          <cell r="G1745">
            <v>215.9</v>
          </cell>
          <cell r="H1745">
            <v>229.7</v>
          </cell>
        </row>
        <row r="1746">
          <cell r="E1746">
            <v>193.52600000000001</v>
          </cell>
          <cell r="F1746">
            <v>209</v>
          </cell>
          <cell r="G1746">
            <v>216.1</v>
          </cell>
          <cell r="H1746">
            <v>229.91</v>
          </cell>
        </row>
        <row r="1747">
          <cell r="E1747">
            <v>193.71200000000002</v>
          </cell>
          <cell r="F1747">
            <v>209.2</v>
          </cell>
          <cell r="G1747">
            <v>216.3</v>
          </cell>
          <cell r="H1747">
            <v>230.12</v>
          </cell>
        </row>
        <row r="1748">
          <cell r="E1748">
            <v>193.89800000000002</v>
          </cell>
          <cell r="F1748">
            <v>209.4</v>
          </cell>
          <cell r="G1748">
            <v>216.5</v>
          </cell>
          <cell r="H1748">
            <v>230.33</v>
          </cell>
        </row>
        <row r="1749">
          <cell r="E1749">
            <v>194.08400000000003</v>
          </cell>
          <cell r="F1749">
            <v>209.6</v>
          </cell>
          <cell r="G1749">
            <v>216.7</v>
          </cell>
          <cell r="H1749">
            <v>230.54</v>
          </cell>
        </row>
        <row r="1750">
          <cell r="E1750">
            <v>194.27</v>
          </cell>
          <cell r="F1750">
            <v>209.8</v>
          </cell>
          <cell r="G1750">
            <v>216.9</v>
          </cell>
          <cell r="H1750">
            <v>230.75</v>
          </cell>
        </row>
        <row r="1751">
          <cell r="E1751">
            <v>194.45600000000005</v>
          </cell>
          <cell r="F1751">
            <v>210</v>
          </cell>
          <cell r="G1751">
            <v>217.1</v>
          </cell>
          <cell r="H1751">
            <v>230.96</v>
          </cell>
        </row>
        <row r="1752">
          <cell r="E1752">
            <v>194.64200000000005</v>
          </cell>
          <cell r="F1752">
            <v>210.2</v>
          </cell>
          <cell r="G1752">
            <v>217.3</v>
          </cell>
          <cell r="H1752">
            <v>231.17</v>
          </cell>
        </row>
        <row r="1753">
          <cell r="E1753">
            <v>194.82800000000006</v>
          </cell>
          <cell r="F1753">
            <v>210.4</v>
          </cell>
          <cell r="G1753">
            <v>217.5</v>
          </cell>
          <cell r="H1753">
            <v>231.38</v>
          </cell>
        </row>
        <row r="1754">
          <cell r="E1754">
            <v>195.01400000000007</v>
          </cell>
          <cell r="F1754">
            <v>210.6</v>
          </cell>
          <cell r="G1754">
            <v>217.7</v>
          </cell>
          <cell r="H1754">
            <v>231.59</v>
          </cell>
        </row>
        <row r="1755">
          <cell r="E1755">
            <v>195.2</v>
          </cell>
          <cell r="F1755">
            <v>210.8</v>
          </cell>
          <cell r="G1755">
            <v>217.9</v>
          </cell>
          <cell r="H1755">
            <v>231.8</v>
          </cell>
        </row>
        <row r="1756">
          <cell r="E1756">
            <v>195.38499999999999</v>
          </cell>
          <cell r="F1756">
            <v>210.99</v>
          </cell>
          <cell r="G1756">
            <v>218.1</v>
          </cell>
          <cell r="H1756">
            <v>232</v>
          </cell>
        </row>
        <row r="1757">
          <cell r="E1757">
            <v>195.57</v>
          </cell>
          <cell r="F1757">
            <v>211.18</v>
          </cell>
          <cell r="G1757">
            <v>218.3</v>
          </cell>
          <cell r="H1757">
            <v>232.2</v>
          </cell>
        </row>
        <row r="1758">
          <cell r="E1758">
            <v>195.755</v>
          </cell>
          <cell r="F1758">
            <v>211.37</v>
          </cell>
          <cell r="G1758">
            <v>218.5</v>
          </cell>
          <cell r="H1758">
            <v>232.4</v>
          </cell>
        </row>
        <row r="1759">
          <cell r="E1759">
            <v>195.94</v>
          </cell>
          <cell r="F1759">
            <v>211.56</v>
          </cell>
          <cell r="G1759">
            <v>218.7</v>
          </cell>
          <cell r="H1759">
            <v>232.6</v>
          </cell>
        </row>
        <row r="1760">
          <cell r="E1760">
            <v>196.125</v>
          </cell>
          <cell r="F1760">
            <v>211.75</v>
          </cell>
          <cell r="G1760">
            <v>218.9</v>
          </cell>
          <cell r="H1760">
            <v>232.8</v>
          </cell>
        </row>
        <row r="1761">
          <cell r="E1761">
            <v>196.31</v>
          </cell>
          <cell r="F1761">
            <v>211.94</v>
          </cell>
          <cell r="G1761">
            <v>219.1</v>
          </cell>
          <cell r="H1761">
            <v>233</v>
          </cell>
        </row>
        <row r="1762">
          <cell r="E1762">
            <v>196.495</v>
          </cell>
          <cell r="F1762">
            <v>212.13</v>
          </cell>
          <cell r="G1762">
            <v>219.3</v>
          </cell>
          <cell r="H1762">
            <v>233.2</v>
          </cell>
        </row>
        <row r="1763">
          <cell r="E1763">
            <v>196.68</v>
          </cell>
          <cell r="F1763">
            <v>212.32</v>
          </cell>
          <cell r="G1763">
            <v>219.5</v>
          </cell>
          <cell r="H1763">
            <v>233.4</v>
          </cell>
        </row>
        <row r="1764">
          <cell r="E1764">
            <v>196.86500000000001</v>
          </cell>
          <cell r="F1764">
            <v>212.51</v>
          </cell>
          <cell r="G1764">
            <v>219.7</v>
          </cell>
          <cell r="H1764">
            <v>233.6</v>
          </cell>
        </row>
        <row r="1765">
          <cell r="E1765">
            <v>197.05</v>
          </cell>
          <cell r="F1765">
            <v>212.7</v>
          </cell>
          <cell r="G1765">
            <v>219.9</v>
          </cell>
          <cell r="H1765">
            <v>233.8</v>
          </cell>
        </row>
        <row r="1766">
          <cell r="E1766">
            <v>197.23600000000002</v>
          </cell>
          <cell r="F1766">
            <v>212.9</v>
          </cell>
          <cell r="G1766">
            <v>220.1</v>
          </cell>
          <cell r="H1766">
            <v>234.01</v>
          </cell>
        </row>
        <row r="1767">
          <cell r="E1767">
            <v>197.42200000000003</v>
          </cell>
          <cell r="F1767">
            <v>213.1</v>
          </cell>
          <cell r="G1767">
            <v>220.3</v>
          </cell>
          <cell r="H1767">
            <v>234.22</v>
          </cell>
        </row>
        <row r="1768">
          <cell r="E1768">
            <v>197.60800000000003</v>
          </cell>
          <cell r="F1768">
            <v>213.3</v>
          </cell>
          <cell r="G1768">
            <v>220.5</v>
          </cell>
          <cell r="H1768">
            <v>234.43</v>
          </cell>
        </row>
        <row r="1769">
          <cell r="E1769">
            <v>197.79400000000004</v>
          </cell>
          <cell r="F1769">
            <v>213.5</v>
          </cell>
          <cell r="G1769">
            <v>220.7</v>
          </cell>
          <cell r="H1769">
            <v>234.64</v>
          </cell>
        </row>
        <row r="1770">
          <cell r="E1770">
            <v>197.98</v>
          </cell>
          <cell r="F1770">
            <v>213.7</v>
          </cell>
          <cell r="G1770">
            <v>220.9</v>
          </cell>
          <cell r="H1770">
            <v>234.85</v>
          </cell>
        </row>
        <row r="1771">
          <cell r="E1771">
            <v>198.16600000000005</v>
          </cell>
          <cell r="F1771">
            <v>213.9</v>
          </cell>
          <cell r="G1771">
            <v>221.1</v>
          </cell>
          <cell r="H1771">
            <v>235.06</v>
          </cell>
        </row>
        <row r="1772">
          <cell r="E1772">
            <v>198.35200000000006</v>
          </cell>
          <cell r="F1772">
            <v>214.1</v>
          </cell>
          <cell r="G1772">
            <v>221.3</v>
          </cell>
          <cell r="H1772">
            <v>235.27</v>
          </cell>
        </row>
        <row r="1773">
          <cell r="E1773">
            <v>198.53800000000007</v>
          </cell>
          <cell r="F1773">
            <v>214.3</v>
          </cell>
          <cell r="G1773">
            <v>221.5</v>
          </cell>
          <cell r="H1773">
            <v>235.48</v>
          </cell>
        </row>
        <row r="1774">
          <cell r="E1774">
            <v>198.72400000000007</v>
          </cell>
          <cell r="F1774">
            <v>214.5</v>
          </cell>
          <cell r="G1774">
            <v>221.7</v>
          </cell>
          <cell r="H1774">
            <v>235.69</v>
          </cell>
        </row>
        <row r="1775">
          <cell r="E1775">
            <v>198.91</v>
          </cell>
          <cell r="F1775">
            <v>214.7</v>
          </cell>
          <cell r="G1775">
            <v>221.9</v>
          </cell>
          <cell r="H1775">
            <v>235.9</v>
          </cell>
        </row>
        <row r="1776">
          <cell r="E1776">
            <v>199.096</v>
          </cell>
          <cell r="F1776">
            <v>214.89</v>
          </cell>
          <cell r="G1776">
            <v>222.1</v>
          </cell>
          <cell r="H1776">
            <v>236.11</v>
          </cell>
        </row>
        <row r="1777">
          <cell r="E1777">
            <v>199.28200000000001</v>
          </cell>
          <cell r="F1777">
            <v>215.08</v>
          </cell>
          <cell r="G1777">
            <v>222.3</v>
          </cell>
          <cell r="H1777">
            <v>236.32</v>
          </cell>
        </row>
        <row r="1778">
          <cell r="E1778">
            <v>199.46800000000002</v>
          </cell>
          <cell r="F1778">
            <v>215.27</v>
          </cell>
          <cell r="G1778">
            <v>222.5</v>
          </cell>
          <cell r="H1778">
            <v>236.53</v>
          </cell>
        </row>
        <row r="1779">
          <cell r="E1779">
            <v>199.65400000000002</v>
          </cell>
          <cell r="F1779">
            <v>215.46</v>
          </cell>
          <cell r="G1779">
            <v>222.7</v>
          </cell>
          <cell r="H1779">
            <v>236.74</v>
          </cell>
        </row>
        <row r="1780">
          <cell r="E1780">
            <v>199.84</v>
          </cell>
          <cell r="F1780">
            <v>215.65</v>
          </cell>
          <cell r="G1780">
            <v>222.9</v>
          </cell>
          <cell r="H1780">
            <v>236.95</v>
          </cell>
        </row>
        <row r="1781">
          <cell r="E1781">
            <v>200.02600000000004</v>
          </cell>
          <cell r="F1781">
            <v>215.84</v>
          </cell>
          <cell r="G1781">
            <v>223.1</v>
          </cell>
          <cell r="H1781">
            <v>237.16</v>
          </cell>
        </row>
        <row r="1782">
          <cell r="E1782">
            <v>200.21200000000005</v>
          </cell>
          <cell r="F1782">
            <v>216.03</v>
          </cell>
          <cell r="G1782">
            <v>223.3</v>
          </cell>
          <cell r="H1782">
            <v>237.37</v>
          </cell>
        </row>
        <row r="1783">
          <cell r="E1783">
            <v>200.39800000000005</v>
          </cell>
          <cell r="F1783">
            <v>216.22</v>
          </cell>
          <cell r="G1783">
            <v>223.5</v>
          </cell>
          <cell r="H1783">
            <v>237.58</v>
          </cell>
        </row>
        <row r="1784">
          <cell r="E1784">
            <v>200.58400000000006</v>
          </cell>
          <cell r="F1784">
            <v>216.41</v>
          </cell>
          <cell r="G1784">
            <v>223.7</v>
          </cell>
          <cell r="H1784">
            <v>237.79</v>
          </cell>
        </row>
        <row r="1785">
          <cell r="E1785">
            <v>200.77</v>
          </cell>
          <cell r="F1785">
            <v>216.6</v>
          </cell>
          <cell r="G1785">
            <v>223.9</v>
          </cell>
          <cell r="H1785">
            <v>238</v>
          </cell>
        </row>
        <row r="1786">
          <cell r="E1786">
            <v>200.95500000000001</v>
          </cell>
          <cell r="F1786">
            <v>216.8</v>
          </cell>
          <cell r="G1786">
            <v>224.1</v>
          </cell>
          <cell r="H1786">
            <v>238.21</v>
          </cell>
        </row>
        <row r="1787">
          <cell r="E1787">
            <v>201.14</v>
          </cell>
          <cell r="F1787">
            <v>217</v>
          </cell>
          <cell r="G1787">
            <v>224.3</v>
          </cell>
          <cell r="H1787">
            <v>238.42</v>
          </cell>
        </row>
        <row r="1788">
          <cell r="E1788">
            <v>201.32499999999999</v>
          </cell>
          <cell r="F1788">
            <v>217.2</v>
          </cell>
          <cell r="G1788">
            <v>224.5</v>
          </cell>
          <cell r="H1788">
            <v>238.63</v>
          </cell>
        </row>
        <row r="1789">
          <cell r="E1789">
            <v>201.51</v>
          </cell>
          <cell r="F1789">
            <v>217.4</v>
          </cell>
          <cell r="G1789">
            <v>224.7</v>
          </cell>
          <cell r="H1789">
            <v>238.84</v>
          </cell>
        </row>
        <row r="1790">
          <cell r="E1790">
            <v>201.69499999999999</v>
          </cell>
          <cell r="F1790">
            <v>217.6</v>
          </cell>
          <cell r="G1790">
            <v>224.9</v>
          </cell>
          <cell r="H1790">
            <v>239.05</v>
          </cell>
        </row>
        <row r="1791">
          <cell r="E1791">
            <v>201.88</v>
          </cell>
          <cell r="F1791">
            <v>217.8</v>
          </cell>
          <cell r="G1791">
            <v>225.1</v>
          </cell>
          <cell r="H1791">
            <v>239.26</v>
          </cell>
        </row>
        <row r="1792">
          <cell r="E1792">
            <v>202.065</v>
          </cell>
          <cell r="F1792">
            <v>218</v>
          </cell>
          <cell r="G1792">
            <v>225.3</v>
          </cell>
          <cell r="H1792">
            <v>239.47</v>
          </cell>
        </row>
        <row r="1793">
          <cell r="E1793">
            <v>202.25</v>
          </cell>
          <cell r="F1793">
            <v>218.2</v>
          </cell>
          <cell r="G1793">
            <v>225.5</v>
          </cell>
          <cell r="H1793">
            <v>239.68</v>
          </cell>
        </row>
        <row r="1794">
          <cell r="E1794">
            <v>202.435</v>
          </cell>
          <cell r="F1794">
            <v>218.4</v>
          </cell>
          <cell r="G1794">
            <v>225.7</v>
          </cell>
          <cell r="H1794">
            <v>239.89</v>
          </cell>
        </row>
        <row r="1795">
          <cell r="E1795">
            <v>202.62</v>
          </cell>
          <cell r="F1795">
            <v>218.6</v>
          </cell>
          <cell r="G1795">
            <v>225.9</v>
          </cell>
          <cell r="H1795">
            <v>240.1</v>
          </cell>
        </row>
        <row r="1796">
          <cell r="E1796">
            <v>202.80600000000001</v>
          </cell>
          <cell r="F1796">
            <v>218.79</v>
          </cell>
          <cell r="G1796">
            <v>226.1</v>
          </cell>
          <cell r="H1796">
            <v>240.31</v>
          </cell>
        </row>
        <row r="1797">
          <cell r="E1797">
            <v>202.99200000000002</v>
          </cell>
          <cell r="F1797">
            <v>218.98</v>
          </cell>
          <cell r="G1797">
            <v>226.3</v>
          </cell>
          <cell r="H1797">
            <v>240.52</v>
          </cell>
        </row>
        <row r="1798">
          <cell r="E1798">
            <v>203.17800000000003</v>
          </cell>
          <cell r="F1798">
            <v>219.17</v>
          </cell>
          <cell r="G1798">
            <v>226.5</v>
          </cell>
          <cell r="H1798">
            <v>240.73</v>
          </cell>
        </row>
        <row r="1799">
          <cell r="E1799">
            <v>203.36400000000003</v>
          </cell>
          <cell r="F1799">
            <v>219.36</v>
          </cell>
          <cell r="G1799">
            <v>226.7</v>
          </cell>
          <cell r="H1799">
            <v>240.94</v>
          </cell>
        </row>
        <row r="1800">
          <cell r="E1800">
            <v>203.55</v>
          </cell>
          <cell r="F1800">
            <v>219.55</v>
          </cell>
          <cell r="G1800">
            <v>226.9</v>
          </cell>
          <cell r="H1800">
            <v>241.15</v>
          </cell>
        </row>
        <row r="1801">
          <cell r="E1801">
            <v>203.73600000000005</v>
          </cell>
          <cell r="F1801">
            <v>219.74</v>
          </cell>
          <cell r="G1801">
            <v>227.1</v>
          </cell>
          <cell r="H1801">
            <v>241.36</v>
          </cell>
        </row>
        <row r="1802">
          <cell r="E1802">
            <v>203.92200000000005</v>
          </cell>
          <cell r="F1802">
            <v>219.93</v>
          </cell>
          <cell r="G1802">
            <v>227.3</v>
          </cell>
          <cell r="H1802">
            <v>241.57</v>
          </cell>
        </row>
        <row r="1803">
          <cell r="E1803">
            <v>204.10800000000006</v>
          </cell>
          <cell r="F1803">
            <v>220.12</v>
          </cell>
          <cell r="G1803">
            <v>227.5</v>
          </cell>
          <cell r="H1803">
            <v>241.78</v>
          </cell>
        </row>
        <row r="1804">
          <cell r="E1804">
            <v>204.29400000000007</v>
          </cell>
          <cell r="F1804">
            <v>220.31</v>
          </cell>
          <cell r="G1804">
            <v>227.7</v>
          </cell>
          <cell r="H1804">
            <v>241.99</v>
          </cell>
        </row>
        <row r="1805">
          <cell r="E1805">
            <v>204.48</v>
          </cell>
          <cell r="F1805">
            <v>220.5</v>
          </cell>
          <cell r="G1805">
            <v>227.9</v>
          </cell>
          <cell r="H1805">
            <v>242.2</v>
          </cell>
        </row>
        <row r="1806">
          <cell r="E1806">
            <v>204.666</v>
          </cell>
          <cell r="F1806">
            <v>220.7</v>
          </cell>
          <cell r="G1806">
            <v>228.1</v>
          </cell>
          <cell r="H1806">
            <v>242.41</v>
          </cell>
        </row>
        <row r="1807">
          <cell r="E1807">
            <v>204.852</v>
          </cell>
          <cell r="F1807">
            <v>220.9</v>
          </cell>
          <cell r="G1807">
            <v>228.3</v>
          </cell>
          <cell r="H1807">
            <v>242.62</v>
          </cell>
        </row>
        <row r="1808">
          <cell r="E1808">
            <v>205.03800000000001</v>
          </cell>
          <cell r="F1808">
            <v>221.1</v>
          </cell>
          <cell r="G1808">
            <v>228.5</v>
          </cell>
          <cell r="H1808">
            <v>242.83</v>
          </cell>
        </row>
        <row r="1809">
          <cell r="E1809">
            <v>205.22400000000002</v>
          </cell>
          <cell r="F1809">
            <v>221.3</v>
          </cell>
          <cell r="G1809">
            <v>228.7</v>
          </cell>
          <cell r="H1809">
            <v>243.04</v>
          </cell>
        </row>
        <row r="1810">
          <cell r="E1810">
            <v>205.41</v>
          </cell>
          <cell r="F1810">
            <v>221.5</v>
          </cell>
          <cell r="G1810">
            <v>228.9</v>
          </cell>
          <cell r="H1810">
            <v>243.25</v>
          </cell>
        </row>
        <row r="1811">
          <cell r="E1811">
            <v>205.59600000000003</v>
          </cell>
          <cell r="F1811">
            <v>221.7</v>
          </cell>
          <cell r="G1811">
            <v>229.1</v>
          </cell>
          <cell r="H1811">
            <v>243.46</v>
          </cell>
        </row>
        <row r="1812">
          <cell r="E1812">
            <v>205.78200000000004</v>
          </cell>
          <cell r="F1812">
            <v>221.9</v>
          </cell>
          <cell r="G1812">
            <v>229.3</v>
          </cell>
          <cell r="H1812">
            <v>243.67</v>
          </cell>
        </row>
        <row r="1813">
          <cell r="E1813">
            <v>205.96800000000005</v>
          </cell>
          <cell r="F1813">
            <v>222.1</v>
          </cell>
          <cell r="G1813">
            <v>229.5</v>
          </cell>
          <cell r="H1813">
            <v>243.88</v>
          </cell>
        </row>
        <row r="1814">
          <cell r="E1814">
            <v>206.15400000000005</v>
          </cell>
          <cell r="F1814">
            <v>222.3</v>
          </cell>
          <cell r="G1814">
            <v>229.7</v>
          </cell>
          <cell r="H1814">
            <v>244.09</v>
          </cell>
        </row>
        <row r="1815">
          <cell r="E1815">
            <v>206.34</v>
          </cell>
          <cell r="F1815">
            <v>222.5</v>
          </cell>
          <cell r="G1815">
            <v>229.9</v>
          </cell>
          <cell r="H1815">
            <v>244.3</v>
          </cell>
        </row>
        <row r="1816">
          <cell r="E1816">
            <v>206.52600000000001</v>
          </cell>
          <cell r="F1816">
            <v>222.69</v>
          </cell>
          <cell r="G1816">
            <v>230.09</v>
          </cell>
          <cell r="H1816">
            <v>244.5</v>
          </cell>
        </row>
        <row r="1817">
          <cell r="E1817">
            <v>206.71200000000002</v>
          </cell>
          <cell r="F1817">
            <v>222.88</v>
          </cell>
          <cell r="G1817">
            <v>230.28</v>
          </cell>
          <cell r="H1817">
            <v>244.7</v>
          </cell>
        </row>
        <row r="1818">
          <cell r="E1818">
            <v>206.89800000000002</v>
          </cell>
          <cell r="F1818">
            <v>223.07</v>
          </cell>
          <cell r="G1818">
            <v>230.47</v>
          </cell>
          <cell r="H1818">
            <v>244.9</v>
          </cell>
        </row>
        <row r="1819">
          <cell r="E1819">
            <v>207.08400000000003</v>
          </cell>
          <cell r="F1819">
            <v>223.26</v>
          </cell>
          <cell r="G1819">
            <v>230.66</v>
          </cell>
          <cell r="H1819">
            <v>245.1</v>
          </cell>
        </row>
        <row r="1820">
          <cell r="E1820">
            <v>207.27</v>
          </cell>
          <cell r="F1820">
            <v>223.45</v>
          </cell>
          <cell r="G1820">
            <v>230.85</v>
          </cell>
          <cell r="H1820">
            <v>245.3</v>
          </cell>
        </row>
        <row r="1821">
          <cell r="E1821">
            <v>207.45600000000005</v>
          </cell>
          <cell r="F1821">
            <v>223.64</v>
          </cell>
          <cell r="G1821">
            <v>231.04</v>
          </cell>
          <cell r="H1821">
            <v>245.5</v>
          </cell>
        </row>
        <row r="1822">
          <cell r="E1822">
            <v>207.64200000000005</v>
          </cell>
          <cell r="F1822">
            <v>223.83</v>
          </cell>
          <cell r="G1822">
            <v>231.23</v>
          </cell>
          <cell r="H1822">
            <v>245.7</v>
          </cell>
        </row>
        <row r="1823">
          <cell r="E1823">
            <v>207.82800000000006</v>
          </cell>
          <cell r="F1823">
            <v>224.02</v>
          </cell>
          <cell r="G1823">
            <v>231.42</v>
          </cell>
          <cell r="H1823">
            <v>245.9</v>
          </cell>
        </row>
        <row r="1824">
          <cell r="E1824">
            <v>208.01400000000007</v>
          </cell>
          <cell r="F1824">
            <v>224.21</v>
          </cell>
          <cell r="G1824">
            <v>231.61</v>
          </cell>
          <cell r="H1824">
            <v>246.1</v>
          </cell>
        </row>
        <row r="1825">
          <cell r="E1825">
            <v>208.2</v>
          </cell>
          <cell r="F1825">
            <v>224.4</v>
          </cell>
          <cell r="G1825">
            <v>231.8</v>
          </cell>
          <cell r="H1825">
            <v>246.3</v>
          </cell>
        </row>
        <row r="1826">
          <cell r="E1826">
            <v>208.386</v>
          </cell>
          <cell r="F1826">
            <v>224.59</v>
          </cell>
          <cell r="G1826">
            <v>232.01</v>
          </cell>
          <cell r="H1826">
            <v>246.51</v>
          </cell>
        </row>
        <row r="1827">
          <cell r="E1827">
            <v>208.572</v>
          </cell>
          <cell r="F1827">
            <v>224.78</v>
          </cell>
          <cell r="G1827">
            <v>232.22</v>
          </cell>
          <cell r="H1827">
            <v>246.72</v>
          </cell>
        </row>
        <row r="1828">
          <cell r="E1828">
            <v>208.75800000000001</v>
          </cell>
          <cell r="F1828">
            <v>224.97</v>
          </cell>
          <cell r="G1828">
            <v>232.43</v>
          </cell>
          <cell r="H1828">
            <v>246.93</v>
          </cell>
        </row>
        <row r="1829">
          <cell r="E1829">
            <v>208.94400000000002</v>
          </cell>
          <cell r="F1829">
            <v>225.16</v>
          </cell>
          <cell r="G1829">
            <v>232.64</v>
          </cell>
          <cell r="H1829">
            <v>247.14</v>
          </cell>
        </row>
        <row r="1830">
          <cell r="E1830">
            <v>209.13</v>
          </cell>
          <cell r="F1830">
            <v>225.35</v>
          </cell>
          <cell r="G1830">
            <v>232.85</v>
          </cell>
          <cell r="H1830">
            <v>247.35</v>
          </cell>
        </row>
        <row r="1831">
          <cell r="E1831">
            <v>209.31600000000003</v>
          </cell>
          <cell r="F1831">
            <v>225.54</v>
          </cell>
          <cell r="G1831">
            <v>233.06</v>
          </cell>
          <cell r="H1831">
            <v>247.56</v>
          </cell>
        </row>
        <row r="1832">
          <cell r="E1832">
            <v>209.50200000000004</v>
          </cell>
          <cell r="F1832">
            <v>225.73</v>
          </cell>
          <cell r="G1832">
            <v>233.27</v>
          </cell>
          <cell r="H1832">
            <v>247.77</v>
          </cell>
        </row>
        <row r="1833">
          <cell r="E1833">
            <v>209.68800000000005</v>
          </cell>
          <cell r="F1833">
            <v>225.92</v>
          </cell>
          <cell r="G1833">
            <v>233.48</v>
          </cell>
          <cell r="H1833">
            <v>247.98</v>
          </cell>
        </row>
        <row r="1834">
          <cell r="E1834">
            <v>209.87400000000005</v>
          </cell>
          <cell r="F1834">
            <v>226.11</v>
          </cell>
          <cell r="G1834">
            <v>233.69</v>
          </cell>
          <cell r="H1834">
            <v>248.19</v>
          </cell>
        </row>
        <row r="1835">
          <cell r="E1835">
            <v>210.06</v>
          </cell>
          <cell r="F1835">
            <v>226.3</v>
          </cell>
          <cell r="G1835">
            <v>233.9</v>
          </cell>
          <cell r="H1835">
            <v>248.4</v>
          </cell>
        </row>
        <row r="1836">
          <cell r="E1836">
            <v>210.24600000000001</v>
          </cell>
          <cell r="F1836">
            <v>226.5</v>
          </cell>
          <cell r="G1836">
            <v>234.09</v>
          </cell>
          <cell r="H1836">
            <v>248.61</v>
          </cell>
        </row>
        <row r="1837">
          <cell r="E1837">
            <v>210.43200000000002</v>
          </cell>
          <cell r="F1837">
            <v>226.7</v>
          </cell>
          <cell r="G1837">
            <v>234.28</v>
          </cell>
          <cell r="H1837">
            <v>248.82</v>
          </cell>
        </row>
        <row r="1838">
          <cell r="E1838">
            <v>210.61800000000002</v>
          </cell>
          <cell r="F1838">
            <v>226.9</v>
          </cell>
          <cell r="G1838">
            <v>234.47</v>
          </cell>
          <cell r="H1838">
            <v>249.03</v>
          </cell>
        </row>
        <row r="1839">
          <cell r="E1839">
            <v>210.80400000000003</v>
          </cell>
          <cell r="F1839">
            <v>227.1</v>
          </cell>
          <cell r="G1839">
            <v>234.66</v>
          </cell>
          <cell r="H1839">
            <v>249.24</v>
          </cell>
        </row>
        <row r="1840">
          <cell r="E1840">
            <v>210.99</v>
          </cell>
          <cell r="F1840">
            <v>227.3</v>
          </cell>
          <cell r="G1840">
            <v>234.85</v>
          </cell>
          <cell r="H1840">
            <v>249.45</v>
          </cell>
        </row>
        <row r="1841">
          <cell r="E1841">
            <v>211.17600000000004</v>
          </cell>
          <cell r="F1841">
            <v>227.5</v>
          </cell>
          <cell r="G1841">
            <v>235.04</v>
          </cell>
          <cell r="H1841">
            <v>249.66</v>
          </cell>
        </row>
        <row r="1842">
          <cell r="E1842">
            <v>211.36200000000005</v>
          </cell>
          <cell r="F1842">
            <v>227.7</v>
          </cell>
          <cell r="G1842">
            <v>235.23</v>
          </cell>
          <cell r="H1842">
            <v>249.87</v>
          </cell>
        </row>
        <row r="1843">
          <cell r="E1843">
            <v>211.54800000000006</v>
          </cell>
          <cell r="F1843">
            <v>227.9</v>
          </cell>
          <cell r="G1843">
            <v>235.42</v>
          </cell>
          <cell r="H1843">
            <v>250.08</v>
          </cell>
        </row>
        <row r="1844">
          <cell r="E1844">
            <v>211.73400000000007</v>
          </cell>
          <cell r="F1844">
            <v>228.1</v>
          </cell>
          <cell r="G1844">
            <v>235.61</v>
          </cell>
          <cell r="H1844">
            <v>250.29</v>
          </cell>
        </row>
        <row r="1845">
          <cell r="E1845">
            <v>211.92</v>
          </cell>
          <cell r="F1845">
            <v>228.3</v>
          </cell>
          <cell r="G1845">
            <v>235.8</v>
          </cell>
          <cell r="H1845">
            <v>250.5</v>
          </cell>
        </row>
        <row r="1846">
          <cell r="E1846">
            <v>216.59299999999999</v>
          </cell>
          <cell r="F1846">
            <v>233.18300000000002</v>
          </cell>
          <cell r="G1846">
            <v>240.791</v>
          </cell>
          <cell r="H1846">
            <v>255.71199999999999</v>
          </cell>
        </row>
        <row r="1847">
          <cell r="E1847">
            <v>221.26599999999999</v>
          </cell>
          <cell r="F1847">
            <v>238.06600000000003</v>
          </cell>
          <cell r="G1847">
            <v>245.78199999999998</v>
          </cell>
          <cell r="H1847">
            <v>260.92399999999998</v>
          </cell>
        </row>
        <row r="1848">
          <cell r="E1848">
            <v>225.93899999999999</v>
          </cell>
          <cell r="F1848">
            <v>242.94900000000004</v>
          </cell>
          <cell r="G1848">
            <v>250.77299999999997</v>
          </cell>
          <cell r="H1848">
            <v>266.13599999999997</v>
          </cell>
        </row>
        <row r="1849">
          <cell r="E1849">
            <v>230.61199999999999</v>
          </cell>
          <cell r="F1849">
            <v>247.83200000000005</v>
          </cell>
          <cell r="G1849">
            <v>255.76399999999995</v>
          </cell>
          <cell r="H1849">
            <v>271.34799999999996</v>
          </cell>
        </row>
        <row r="1850">
          <cell r="E1850">
            <v>235.285</v>
          </cell>
          <cell r="F1850">
            <v>252.715</v>
          </cell>
          <cell r="G1850">
            <v>260.755</v>
          </cell>
          <cell r="H1850">
            <v>276.56</v>
          </cell>
        </row>
        <row r="1851">
          <cell r="E1851">
            <v>239.958</v>
          </cell>
          <cell r="F1851">
            <v>257.59800000000007</v>
          </cell>
          <cell r="G1851">
            <v>265.74599999999992</v>
          </cell>
          <cell r="H1851">
            <v>281.77199999999993</v>
          </cell>
        </row>
        <row r="1852">
          <cell r="E1852">
            <v>244.631</v>
          </cell>
          <cell r="F1852">
            <v>262.48100000000005</v>
          </cell>
          <cell r="G1852">
            <v>270.73699999999991</v>
          </cell>
          <cell r="H1852">
            <v>286.98399999999992</v>
          </cell>
        </row>
        <row r="1853">
          <cell r="E1853">
            <v>249.304</v>
          </cell>
          <cell r="F1853">
            <v>267.36400000000003</v>
          </cell>
          <cell r="G1853">
            <v>275.72799999999989</v>
          </cell>
          <cell r="H1853">
            <v>292.19599999999991</v>
          </cell>
        </row>
        <row r="1854">
          <cell r="E1854">
            <v>253.977</v>
          </cell>
          <cell r="F1854">
            <v>272.24700000000001</v>
          </cell>
          <cell r="G1854">
            <v>280.71899999999988</v>
          </cell>
          <cell r="H1854">
            <v>297.4079999999999</v>
          </cell>
        </row>
        <row r="1855">
          <cell r="E1855">
            <v>258.64999999999998</v>
          </cell>
          <cell r="F1855">
            <v>277.13</v>
          </cell>
          <cell r="G1855">
            <v>285.70999999999998</v>
          </cell>
          <cell r="H1855">
            <v>302.62</v>
          </cell>
        </row>
        <row r="1856">
          <cell r="E1856">
            <v>263.35500000000002</v>
          </cell>
          <cell r="F1856">
            <v>282.03199999999998</v>
          </cell>
          <cell r="G1856">
            <v>290.71299999999997</v>
          </cell>
          <cell r="H1856">
            <v>307.83999999999997</v>
          </cell>
        </row>
        <row r="1857">
          <cell r="E1857">
            <v>268.06</v>
          </cell>
          <cell r="F1857">
            <v>286.93399999999997</v>
          </cell>
          <cell r="G1857">
            <v>295.71599999999995</v>
          </cell>
          <cell r="H1857">
            <v>313.06</v>
          </cell>
        </row>
        <row r="1858">
          <cell r="E1858">
            <v>272.76499999999999</v>
          </cell>
          <cell r="F1858">
            <v>291.83599999999996</v>
          </cell>
          <cell r="G1858">
            <v>300.71899999999994</v>
          </cell>
          <cell r="H1858">
            <v>318.27999999999997</v>
          </cell>
        </row>
        <row r="1859">
          <cell r="E1859">
            <v>277.47000000000003</v>
          </cell>
          <cell r="F1859">
            <v>296.73799999999994</v>
          </cell>
          <cell r="G1859">
            <v>305.72199999999992</v>
          </cell>
          <cell r="H1859">
            <v>323.5</v>
          </cell>
        </row>
        <row r="1860">
          <cell r="E1860">
            <v>282.17500000000001</v>
          </cell>
          <cell r="F1860">
            <v>301.64</v>
          </cell>
          <cell r="G1860">
            <v>310.72500000000002</v>
          </cell>
          <cell r="H1860">
            <v>328.72</v>
          </cell>
        </row>
        <row r="1861">
          <cell r="E1861">
            <v>286.88</v>
          </cell>
          <cell r="F1861">
            <v>306.54199999999992</v>
          </cell>
          <cell r="G1861">
            <v>315.72799999999989</v>
          </cell>
          <cell r="H1861">
            <v>333.94</v>
          </cell>
        </row>
        <row r="1862">
          <cell r="E1862">
            <v>291.58499999999998</v>
          </cell>
          <cell r="F1862">
            <v>311.4439999999999</v>
          </cell>
          <cell r="G1862">
            <v>320.73099999999988</v>
          </cell>
          <cell r="H1862">
            <v>339.16</v>
          </cell>
        </row>
        <row r="1863">
          <cell r="E1863">
            <v>296.29000000000002</v>
          </cell>
          <cell r="F1863">
            <v>316.34599999999989</v>
          </cell>
          <cell r="G1863">
            <v>325.73399999999987</v>
          </cell>
          <cell r="H1863">
            <v>344.38</v>
          </cell>
        </row>
        <row r="1864">
          <cell r="E1864">
            <v>300.995</v>
          </cell>
          <cell r="F1864">
            <v>321.24799999999988</v>
          </cell>
          <cell r="G1864">
            <v>330.73699999999985</v>
          </cell>
          <cell r="H1864">
            <v>349.6</v>
          </cell>
        </row>
        <row r="1865">
          <cell r="E1865">
            <v>305.7</v>
          </cell>
          <cell r="F1865">
            <v>326.14999999999998</v>
          </cell>
          <cell r="G1865">
            <v>335.74</v>
          </cell>
          <cell r="H1865">
            <v>354.82</v>
          </cell>
        </row>
        <row r="1866">
          <cell r="E1866">
            <v>310.42899999999997</v>
          </cell>
          <cell r="F1866">
            <v>331.06799999999998</v>
          </cell>
          <cell r="G1866">
            <v>340.755</v>
          </cell>
          <cell r="H1866">
            <v>360.04599999999999</v>
          </cell>
        </row>
        <row r="1867">
          <cell r="E1867">
            <v>315.15799999999996</v>
          </cell>
          <cell r="F1867">
            <v>335.98599999999999</v>
          </cell>
          <cell r="G1867">
            <v>345.77</v>
          </cell>
          <cell r="H1867">
            <v>365.27199999999999</v>
          </cell>
        </row>
        <row r="1868">
          <cell r="E1868">
            <v>319.88699999999994</v>
          </cell>
          <cell r="F1868">
            <v>340.904</v>
          </cell>
          <cell r="G1868">
            <v>350.78500000000003</v>
          </cell>
          <cell r="H1868">
            <v>370.49799999999999</v>
          </cell>
        </row>
        <row r="1869">
          <cell r="E1869">
            <v>324.61599999999993</v>
          </cell>
          <cell r="F1869">
            <v>345.822</v>
          </cell>
          <cell r="G1869">
            <v>355.8</v>
          </cell>
          <cell r="H1869">
            <v>375.72399999999999</v>
          </cell>
        </row>
        <row r="1870">
          <cell r="E1870">
            <v>329.34500000000003</v>
          </cell>
          <cell r="F1870">
            <v>350.74</v>
          </cell>
          <cell r="G1870">
            <v>360.815</v>
          </cell>
          <cell r="H1870">
            <v>380.95</v>
          </cell>
        </row>
        <row r="1871">
          <cell r="E1871">
            <v>334.0739999999999</v>
          </cell>
          <cell r="F1871">
            <v>355.65800000000002</v>
          </cell>
          <cell r="G1871">
            <v>365.83</v>
          </cell>
          <cell r="H1871">
            <v>386.17599999999999</v>
          </cell>
        </row>
        <row r="1872">
          <cell r="E1872">
            <v>338.80299999999988</v>
          </cell>
          <cell r="F1872">
            <v>360.57600000000002</v>
          </cell>
          <cell r="G1872">
            <v>370.84500000000003</v>
          </cell>
          <cell r="H1872">
            <v>391.40199999999999</v>
          </cell>
        </row>
        <row r="1873">
          <cell r="E1873">
            <v>343.53199999999987</v>
          </cell>
          <cell r="F1873">
            <v>365.49400000000003</v>
          </cell>
          <cell r="G1873">
            <v>375.86</v>
          </cell>
          <cell r="H1873">
            <v>396.62799999999999</v>
          </cell>
        </row>
        <row r="1874">
          <cell r="E1874">
            <v>348.26099999999985</v>
          </cell>
          <cell r="F1874">
            <v>370.41200000000003</v>
          </cell>
          <cell r="G1874">
            <v>380.875</v>
          </cell>
          <cell r="H1874">
            <v>401.85399999999998</v>
          </cell>
        </row>
        <row r="1875">
          <cell r="E1875">
            <v>352.99</v>
          </cell>
          <cell r="F1875">
            <v>375.33</v>
          </cell>
          <cell r="G1875">
            <v>385.89</v>
          </cell>
          <cell r="H1875">
            <v>407.08</v>
          </cell>
        </row>
        <row r="1876">
          <cell r="E1876">
            <v>357.74</v>
          </cell>
          <cell r="F1876">
            <v>380.26</v>
          </cell>
          <cell r="G1876">
            <v>390.91399999999999</v>
          </cell>
          <cell r="H1876">
            <v>412.31200000000001</v>
          </cell>
        </row>
        <row r="1877">
          <cell r="E1877">
            <v>362.49</v>
          </cell>
          <cell r="F1877">
            <v>385.19</v>
          </cell>
          <cell r="G1877">
            <v>395.93799999999999</v>
          </cell>
          <cell r="H1877">
            <v>417.54399999999998</v>
          </cell>
        </row>
        <row r="1878">
          <cell r="E1878">
            <v>367.24</v>
          </cell>
          <cell r="F1878">
            <v>390.12</v>
          </cell>
          <cell r="G1878">
            <v>400.96199999999999</v>
          </cell>
          <cell r="H1878">
            <v>422.77599999999995</v>
          </cell>
        </row>
        <row r="1879">
          <cell r="E1879">
            <v>371.99</v>
          </cell>
          <cell r="F1879">
            <v>395.05</v>
          </cell>
          <cell r="G1879">
            <v>405.98599999999999</v>
          </cell>
          <cell r="H1879">
            <v>428.00799999999992</v>
          </cell>
        </row>
        <row r="1880">
          <cell r="E1880">
            <v>376.74</v>
          </cell>
          <cell r="F1880">
            <v>399.98</v>
          </cell>
          <cell r="G1880">
            <v>411.01</v>
          </cell>
          <cell r="H1880">
            <v>433.24</v>
          </cell>
        </row>
        <row r="1881">
          <cell r="E1881">
            <v>381.49</v>
          </cell>
          <cell r="F1881">
            <v>404.91</v>
          </cell>
          <cell r="G1881">
            <v>416.03399999999999</v>
          </cell>
          <cell r="H1881">
            <v>438.47199999999987</v>
          </cell>
        </row>
        <row r="1882">
          <cell r="E1882">
            <v>386.24</v>
          </cell>
          <cell r="F1882">
            <v>409.84</v>
          </cell>
          <cell r="G1882">
            <v>421.05799999999999</v>
          </cell>
          <cell r="H1882">
            <v>443.70399999999984</v>
          </cell>
        </row>
        <row r="1883">
          <cell r="E1883">
            <v>390.99</v>
          </cell>
          <cell r="F1883">
            <v>414.77</v>
          </cell>
          <cell r="G1883">
            <v>426.08199999999999</v>
          </cell>
          <cell r="H1883">
            <v>448.93599999999981</v>
          </cell>
        </row>
        <row r="1884">
          <cell r="E1884">
            <v>395.74</v>
          </cell>
          <cell r="F1884">
            <v>419.7</v>
          </cell>
          <cell r="G1884">
            <v>431.10599999999999</v>
          </cell>
          <cell r="H1884">
            <v>454.16799999999978</v>
          </cell>
        </row>
        <row r="1885">
          <cell r="E1885">
            <v>400.49</v>
          </cell>
          <cell r="F1885">
            <v>424.63</v>
          </cell>
          <cell r="G1885">
            <v>436.13</v>
          </cell>
          <cell r="H1885">
            <v>459.4</v>
          </cell>
        </row>
        <row r="1886">
          <cell r="E1886">
            <v>405.25700000000001</v>
          </cell>
          <cell r="F1886">
            <v>429.57100000000003</v>
          </cell>
          <cell r="G1886">
            <v>441.161</v>
          </cell>
          <cell r="H1886">
            <v>464.63499999999999</v>
          </cell>
        </row>
        <row r="1887">
          <cell r="E1887">
            <v>410.024</v>
          </cell>
          <cell r="F1887">
            <v>434.51200000000006</v>
          </cell>
          <cell r="G1887">
            <v>446.19200000000001</v>
          </cell>
          <cell r="H1887">
            <v>469.87</v>
          </cell>
        </row>
        <row r="1888">
          <cell r="E1888">
            <v>414.791</v>
          </cell>
          <cell r="F1888">
            <v>439.45300000000009</v>
          </cell>
          <cell r="G1888">
            <v>451.22300000000001</v>
          </cell>
          <cell r="H1888">
            <v>475.10500000000002</v>
          </cell>
        </row>
        <row r="1889">
          <cell r="E1889">
            <v>419.55799999999999</v>
          </cell>
          <cell r="F1889">
            <v>444.39400000000012</v>
          </cell>
          <cell r="G1889">
            <v>456.25400000000002</v>
          </cell>
          <cell r="H1889">
            <v>480.34</v>
          </cell>
        </row>
        <row r="1890">
          <cell r="E1890">
            <v>424.32499999999999</v>
          </cell>
          <cell r="F1890">
            <v>449.33499999999998</v>
          </cell>
          <cell r="G1890">
            <v>461.28500000000003</v>
          </cell>
          <cell r="H1890">
            <v>485.57499999999999</v>
          </cell>
        </row>
        <row r="1891">
          <cell r="E1891">
            <v>429.09199999999998</v>
          </cell>
          <cell r="F1891">
            <v>454.27600000000018</v>
          </cell>
          <cell r="G1891">
            <v>466.31600000000003</v>
          </cell>
          <cell r="H1891">
            <v>490.81</v>
          </cell>
        </row>
        <row r="1892">
          <cell r="E1892">
            <v>433.85899999999998</v>
          </cell>
          <cell r="F1892">
            <v>459.21700000000021</v>
          </cell>
          <cell r="G1892">
            <v>471.34700000000004</v>
          </cell>
          <cell r="H1892">
            <v>496.04500000000002</v>
          </cell>
        </row>
        <row r="1893">
          <cell r="E1893">
            <v>438.62599999999998</v>
          </cell>
          <cell r="F1893">
            <v>464.15800000000024</v>
          </cell>
          <cell r="G1893">
            <v>476.37800000000004</v>
          </cell>
          <cell r="H1893">
            <v>501.28</v>
          </cell>
        </row>
        <row r="1894">
          <cell r="E1894">
            <v>443.39299999999997</v>
          </cell>
          <cell r="F1894">
            <v>469.09900000000027</v>
          </cell>
          <cell r="G1894">
            <v>481.40900000000005</v>
          </cell>
          <cell r="H1894">
            <v>506.51499999999999</v>
          </cell>
        </row>
        <row r="1895">
          <cell r="E1895">
            <v>448.16</v>
          </cell>
          <cell r="F1895">
            <v>474.04</v>
          </cell>
          <cell r="G1895">
            <v>486.44</v>
          </cell>
          <cell r="H1895">
            <v>511.75</v>
          </cell>
        </row>
        <row r="1896">
          <cell r="E1896">
            <v>457.73400000000004</v>
          </cell>
          <cell r="F1896">
            <v>483.94400000000002</v>
          </cell>
          <cell r="G1896">
            <v>496.52</v>
          </cell>
          <cell r="H1896">
            <v>522.23</v>
          </cell>
        </row>
        <row r="1897">
          <cell r="E1897">
            <v>467.30800000000005</v>
          </cell>
          <cell r="F1897">
            <v>493.84800000000001</v>
          </cell>
          <cell r="G1897">
            <v>506.6</v>
          </cell>
          <cell r="H1897">
            <v>532.71</v>
          </cell>
        </row>
        <row r="1898">
          <cell r="E1898">
            <v>476.88200000000006</v>
          </cell>
          <cell r="F1898">
            <v>503.75200000000001</v>
          </cell>
          <cell r="G1898">
            <v>516.67999999999995</v>
          </cell>
          <cell r="H1898">
            <v>543.19000000000005</v>
          </cell>
        </row>
        <row r="1899">
          <cell r="E1899">
            <v>486.45600000000007</v>
          </cell>
          <cell r="F1899">
            <v>513.65600000000006</v>
          </cell>
          <cell r="G1899">
            <v>526.76</v>
          </cell>
          <cell r="H1899">
            <v>553.66999999999996</v>
          </cell>
        </row>
        <row r="1900">
          <cell r="E1900">
            <v>496.03</v>
          </cell>
          <cell r="F1900">
            <v>523.55999999999995</v>
          </cell>
          <cell r="G1900">
            <v>536.84</v>
          </cell>
          <cell r="H1900">
            <v>564.15</v>
          </cell>
        </row>
        <row r="1901">
          <cell r="E1901">
            <v>505.6040000000001</v>
          </cell>
          <cell r="F1901">
            <v>533.46400000000006</v>
          </cell>
          <cell r="G1901">
            <v>546.91999999999996</v>
          </cell>
          <cell r="H1901">
            <v>574.63</v>
          </cell>
        </row>
        <row r="1902">
          <cell r="E1902">
            <v>515.17800000000011</v>
          </cell>
          <cell r="F1902">
            <v>543.36800000000005</v>
          </cell>
          <cell r="G1902">
            <v>557</v>
          </cell>
          <cell r="H1902">
            <v>585.11</v>
          </cell>
        </row>
        <row r="1903">
          <cell r="E1903">
            <v>524.75200000000007</v>
          </cell>
          <cell r="F1903">
            <v>553.27200000000005</v>
          </cell>
          <cell r="G1903">
            <v>567.08000000000004</v>
          </cell>
          <cell r="H1903">
            <v>595.59</v>
          </cell>
        </row>
        <row r="1904">
          <cell r="E1904">
            <v>534.32600000000002</v>
          </cell>
          <cell r="F1904">
            <v>563.17600000000004</v>
          </cell>
          <cell r="G1904">
            <v>577.16</v>
          </cell>
          <cell r="H1904">
            <v>606.07000000000005</v>
          </cell>
        </row>
        <row r="1905">
          <cell r="E1905">
            <v>543.9</v>
          </cell>
          <cell r="F1905">
            <v>573.08000000000004</v>
          </cell>
          <cell r="G1905">
            <v>587.24</v>
          </cell>
          <cell r="H1905">
            <v>616.54999999999995</v>
          </cell>
        </row>
        <row r="1906">
          <cell r="E1906">
            <v>553.51699999999994</v>
          </cell>
          <cell r="F1906">
            <v>583.00800000000004</v>
          </cell>
          <cell r="G1906">
            <v>597.33799999999997</v>
          </cell>
          <cell r="H1906">
            <v>627.03800000000001</v>
          </cell>
        </row>
        <row r="1907">
          <cell r="E1907">
            <v>563.1339999999999</v>
          </cell>
          <cell r="F1907">
            <v>592.93600000000004</v>
          </cell>
          <cell r="G1907">
            <v>607.43599999999992</v>
          </cell>
          <cell r="H1907">
            <v>637.52600000000007</v>
          </cell>
        </row>
        <row r="1908">
          <cell r="E1908">
            <v>572.75099999999986</v>
          </cell>
          <cell r="F1908">
            <v>602.86400000000003</v>
          </cell>
          <cell r="G1908">
            <v>617.53399999999988</v>
          </cell>
          <cell r="H1908">
            <v>648.01400000000012</v>
          </cell>
        </row>
        <row r="1909">
          <cell r="E1909">
            <v>582.36799999999982</v>
          </cell>
          <cell r="F1909">
            <v>612.79200000000003</v>
          </cell>
          <cell r="G1909">
            <v>627.63199999999983</v>
          </cell>
          <cell r="H1909">
            <v>658.50200000000018</v>
          </cell>
        </row>
        <row r="1910">
          <cell r="E1910">
            <v>591.98500000000001</v>
          </cell>
          <cell r="F1910">
            <v>622.72</v>
          </cell>
          <cell r="G1910">
            <v>637.73</v>
          </cell>
          <cell r="H1910">
            <v>668.99</v>
          </cell>
        </row>
        <row r="1911">
          <cell r="E1911">
            <v>601.60199999999975</v>
          </cell>
          <cell r="F1911">
            <v>632.64800000000002</v>
          </cell>
          <cell r="G1911">
            <v>647.82799999999975</v>
          </cell>
          <cell r="H1911">
            <v>679.47800000000029</v>
          </cell>
        </row>
        <row r="1912">
          <cell r="E1912">
            <v>611.21899999999971</v>
          </cell>
          <cell r="F1912">
            <v>642.57600000000002</v>
          </cell>
          <cell r="G1912">
            <v>657.9259999999997</v>
          </cell>
          <cell r="H1912">
            <v>689.96600000000035</v>
          </cell>
        </row>
        <row r="1913">
          <cell r="E1913">
            <v>620.83599999999967</v>
          </cell>
          <cell r="F1913">
            <v>652.50400000000002</v>
          </cell>
          <cell r="G1913">
            <v>668.02399999999966</v>
          </cell>
          <cell r="H1913">
            <v>700.45400000000041</v>
          </cell>
        </row>
        <row r="1914">
          <cell r="E1914">
            <v>630.45299999999963</v>
          </cell>
          <cell r="F1914">
            <v>662.43200000000002</v>
          </cell>
          <cell r="G1914">
            <v>678.12199999999962</v>
          </cell>
          <cell r="H1914">
            <v>710.94200000000046</v>
          </cell>
        </row>
        <row r="1915">
          <cell r="E1915">
            <v>640.07000000000005</v>
          </cell>
          <cell r="F1915">
            <v>672.36</v>
          </cell>
          <cell r="G1915">
            <v>688.22</v>
          </cell>
          <cell r="H1915">
            <v>721.43</v>
          </cell>
        </row>
        <row r="1916">
          <cell r="E1916">
            <v>649.72</v>
          </cell>
          <cell r="F1916">
            <v>682.30799999999999</v>
          </cell>
          <cell r="G1916">
            <v>698.33100000000002</v>
          </cell>
          <cell r="H1916">
            <v>731.92399999999998</v>
          </cell>
        </row>
        <row r="1917">
          <cell r="E1917">
            <v>659.37</v>
          </cell>
          <cell r="F1917">
            <v>692.25599999999997</v>
          </cell>
          <cell r="G1917">
            <v>708.44200000000001</v>
          </cell>
          <cell r="H1917">
            <v>742.41800000000001</v>
          </cell>
        </row>
        <row r="1918">
          <cell r="E1918">
            <v>669.02</v>
          </cell>
          <cell r="F1918">
            <v>702.20399999999995</v>
          </cell>
          <cell r="G1918">
            <v>718.553</v>
          </cell>
          <cell r="H1918">
            <v>752.91200000000003</v>
          </cell>
        </row>
        <row r="1919">
          <cell r="E1919">
            <v>678.67</v>
          </cell>
          <cell r="F1919">
            <v>712.15199999999993</v>
          </cell>
          <cell r="G1919">
            <v>728.66399999999999</v>
          </cell>
          <cell r="H1919">
            <v>763.40600000000006</v>
          </cell>
        </row>
        <row r="1920">
          <cell r="E1920">
            <v>688.32</v>
          </cell>
          <cell r="F1920">
            <v>722.1</v>
          </cell>
          <cell r="G1920">
            <v>738.77499999999998</v>
          </cell>
          <cell r="H1920">
            <v>773.9</v>
          </cell>
        </row>
        <row r="1921">
          <cell r="E1921">
            <v>697.97</v>
          </cell>
          <cell r="F1921">
            <v>732.04799999999989</v>
          </cell>
          <cell r="G1921">
            <v>748.88599999999997</v>
          </cell>
          <cell r="H1921">
            <v>784.39400000000012</v>
          </cell>
        </row>
        <row r="1922">
          <cell r="E1922">
            <v>707.62</v>
          </cell>
          <cell r="F1922">
            <v>741.99599999999987</v>
          </cell>
          <cell r="G1922">
            <v>758.99699999999996</v>
          </cell>
          <cell r="H1922">
            <v>794.88800000000015</v>
          </cell>
        </row>
        <row r="1923">
          <cell r="E1923">
            <v>717.27</v>
          </cell>
          <cell r="F1923">
            <v>751.94399999999985</v>
          </cell>
          <cell r="G1923">
            <v>769.10799999999995</v>
          </cell>
          <cell r="H1923">
            <v>805.38200000000018</v>
          </cell>
        </row>
        <row r="1924">
          <cell r="E1924">
            <v>726.92</v>
          </cell>
          <cell r="F1924">
            <v>761.89199999999983</v>
          </cell>
          <cell r="G1924">
            <v>779.21899999999994</v>
          </cell>
          <cell r="H1924">
            <v>815.8760000000002</v>
          </cell>
        </row>
        <row r="1925">
          <cell r="E1925">
            <v>736.57</v>
          </cell>
          <cell r="F1925">
            <v>771.84</v>
          </cell>
          <cell r="G1925">
            <v>789.33</v>
          </cell>
          <cell r="H1925">
            <v>826.37</v>
          </cell>
        </row>
        <row r="1926">
          <cell r="E1926">
            <v>746.24600000000009</v>
          </cell>
          <cell r="F1926">
            <v>781.80200000000002</v>
          </cell>
          <cell r="G1926">
            <v>799.452</v>
          </cell>
          <cell r="H1926">
            <v>836.86900000000003</v>
          </cell>
        </row>
        <row r="1927">
          <cell r="E1927">
            <v>755.92200000000014</v>
          </cell>
          <cell r="F1927">
            <v>791.76400000000001</v>
          </cell>
          <cell r="G1927">
            <v>809.57399999999996</v>
          </cell>
          <cell r="H1927">
            <v>847.36800000000005</v>
          </cell>
        </row>
        <row r="1928">
          <cell r="E1928">
            <v>765.59800000000018</v>
          </cell>
          <cell r="F1928">
            <v>801.726</v>
          </cell>
          <cell r="G1928">
            <v>819.69599999999991</v>
          </cell>
          <cell r="H1928">
            <v>857.86700000000008</v>
          </cell>
        </row>
        <row r="1929">
          <cell r="E1929">
            <v>775.27400000000023</v>
          </cell>
          <cell r="F1929">
            <v>811.68799999999999</v>
          </cell>
          <cell r="G1929">
            <v>829.81799999999987</v>
          </cell>
          <cell r="H1929">
            <v>868.3660000000001</v>
          </cell>
        </row>
        <row r="1930">
          <cell r="E1930">
            <v>784.95</v>
          </cell>
          <cell r="F1930">
            <v>821.65</v>
          </cell>
          <cell r="G1930">
            <v>839.94</v>
          </cell>
          <cell r="H1930">
            <v>878.86500000000001</v>
          </cell>
        </row>
        <row r="1931">
          <cell r="E1931">
            <v>794.62600000000032</v>
          </cell>
          <cell r="F1931">
            <v>831.61199999999997</v>
          </cell>
          <cell r="G1931">
            <v>850.06199999999978</v>
          </cell>
          <cell r="H1931">
            <v>889.36400000000015</v>
          </cell>
        </row>
        <row r="1932">
          <cell r="E1932">
            <v>804.30200000000036</v>
          </cell>
          <cell r="F1932">
            <v>841.57399999999996</v>
          </cell>
          <cell r="G1932">
            <v>860.18399999999974</v>
          </cell>
          <cell r="H1932">
            <v>899.86300000000017</v>
          </cell>
        </row>
        <row r="1933">
          <cell r="E1933">
            <v>813.97800000000041</v>
          </cell>
          <cell r="F1933">
            <v>851.53599999999994</v>
          </cell>
          <cell r="G1933">
            <v>870.3059999999997</v>
          </cell>
          <cell r="H1933">
            <v>910.36200000000019</v>
          </cell>
        </row>
        <row r="1934">
          <cell r="E1934">
            <v>823.65400000000045</v>
          </cell>
          <cell r="F1934">
            <v>861.49799999999993</v>
          </cell>
          <cell r="G1934">
            <v>880.42799999999966</v>
          </cell>
          <cell r="H1934">
            <v>920.86100000000022</v>
          </cell>
        </row>
        <row r="1935">
          <cell r="E1935">
            <v>833.33</v>
          </cell>
          <cell r="F1935">
            <v>871.46</v>
          </cell>
          <cell r="G1935">
            <v>890.55</v>
          </cell>
          <cell r="H1935">
            <v>931.36</v>
          </cell>
        </row>
        <row r="1936">
          <cell r="E1936">
            <v>843.03</v>
          </cell>
          <cell r="F1936">
            <v>881.43400000000008</v>
          </cell>
          <cell r="G1936">
            <v>900.68</v>
          </cell>
          <cell r="H1936">
            <v>941.86300000000006</v>
          </cell>
        </row>
        <row r="1937">
          <cell r="E1937">
            <v>852.73</v>
          </cell>
          <cell r="F1937">
            <v>891.40800000000013</v>
          </cell>
          <cell r="G1937">
            <v>910.81</v>
          </cell>
          <cell r="H1937">
            <v>952.3660000000001</v>
          </cell>
        </row>
        <row r="1938">
          <cell r="E1938">
            <v>862.43</v>
          </cell>
          <cell r="F1938">
            <v>901.38200000000018</v>
          </cell>
          <cell r="G1938">
            <v>920.94</v>
          </cell>
          <cell r="H1938">
            <v>962.86900000000014</v>
          </cell>
        </row>
        <row r="1939">
          <cell r="E1939">
            <v>872.13</v>
          </cell>
          <cell r="F1939">
            <v>911.35600000000022</v>
          </cell>
          <cell r="G1939">
            <v>931.07</v>
          </cell>
          <cell r="H1939">
            <v>973.37200000000018</v>
          </cell>
        </row>
        <row r="1940">
          <cell r="E1940">
            <v>881.83</v>
          </cell>
          <cell r="F1940">
            <v>921.33</v>
          </cell>
          <cell r="G1940">
            <v>941.2</v>
          </cell>
          <cell r="H1940">
            <v>983.875</v>
          </cell>
        </row>
        <row r="1941">
          <cell r="E1941">
            <v>891.53</v>
          </cell>
          <cell r="F1941">
            <v>931.30400000000031</v>
          </cell>
          <cell r="G1941">
            <v>951.33</v>
          </cell>
          <cell r="H1941">
            <v>994.37800000000027</v>
          </cell>
        </row>
        <row r="1942">
          <cell r="E1942">
            <v>901.23</v>
          </cell>
          <cell r="F1942">
            <v>941.27800000000036</v>
          </cell>
          <cell r="G1942">
            <v>961.46</v>
          </cell>
          <cell r="H1942">
            <v>1004.8810000000003</v>
          </cell>
        </row>
        <row r="1943">
          <cell r="E1943">
            <v>910.93</v>
          </cell>
          <cell r="F1943">
            <v>951.25200000000041</v>
          </cell>
          <cell r="G1943">
            <v>971.59</v>
          </cell>
          <cell r="H1943">
            <v>1015.3840000000004</v>
          </cell>
        </row>
        <row r="1944">
          <cell r="E1944">
            <v>920.63</v>
          </cell>
          <cell r="F1944">
            <v>961.22600000000045</v>
          </cell>
          <cell r="G1944">
            <v>981.72</v>
          </cell>
          <cell r="H1944">
            <v>1025.8870000000004</v>
          </cell>
        </row>
        <row r="1945">
          <cell r="E1945">
            <v>930.33</v>
          </cell>
          <cell r="F1945">
            <v>971.2</v>
          </cell>
          <cell r="G1945">
            <v>991.85</v>
          </cell>
          <cell r="H1945">
            <v>1036.3900000000001</v>
          </cell>
        </row>
        <row r="1946">
          <cell r="E1946">
            <v>940.10210000000006</v>
          </cell>
          <cell r="F1946">
            <v>981.21270000000004</v>
          </cell>
          <cell r="G1946">
            <v>1002.0059</v>
          </cell>
          <cell r="H1946">
            <v>1046.9029</v>
          </cell>
        </row>
        <row r="1947">
          <cell r="E1947">
            <v>949.87420000000009</v>
          </cell>
          <cell r="F1947">
            <v>991.22540000000004</v>
          </cell>
          <cell r="G1947">
            <v>1012.1618</v>
          </cell>
          <cell r="H1947">
            <v>1057.4158</v>
          </cell>
        </row>
        <row r="1948">
          <cell r="E1948">
            <v>959.64630000000011</v>
          </cell>
          <cell r="F1948">
            <v>1001.2381</v>
          </cell>
          <cell r="G1948">
            <v>1022.3176999999999</v>
          </cell>
          <cell r="H1948">
            <v>1067.9286999999999</v>
          </cell>
        </row>
        <row r="1949">
          <cell r="E1949">
            <v>969.41840000000013</v>
          </cell>
          <cell r="F1949">
            <v>1011.2508</v>
          </cell>
          <cell r="G1949">
            <v>1032.4736</v>
          </cell>
          <cell r="H1949">
            <v>1078.4415999999999</v>
          </cell>
        </row>
        <row r="1950">
          <cell r="E1950">
            <v>979.19050000000016</v>
          </cell>
          <cell r="F1950">
            <v>1021.2635</v>
          </cell>
          <cell r="G1950">
            <v>1042.6295</v>
          </cell>
          <cell r="H1950">
            <v>1088.9544999999998</v>
          </cell>
        </row>
        <row r="1951">
          <cell r="E1951">
            <v>988.96260000000018</v>
          </cell>
          <cell r="F1951">
            <v>1031.2762</v>
          </cell>
          <cell r="G1951">
            <v>1052.7854</v>
          </cell>
          <cell r="H1951">
            <v>1099.4673999999998</v>
          </cell>
        </row>
        <row r="1952">
          <cell r="E1952">
            <v>998.7347000000002</v>
          </cell>
          <cell r="F1952">
            <v>1041.2889</v>
          </cell>
          <cell r="G1952">
            <v>1062.9413</v>
          </cell>
          <cell r="H1952">
            <v>1109.9802999999997</v>
          </cell>
        </row>
        <row r="1953">
          <cell r="E1953">
            <v>1008.5068000000002</v>
          </cell>
          <cell r="F1953">
            <v>1051.3016</v>
          </cell>
          <cell r="G1953">
            <v>1073.0971999999999</v>
          </cell>
          <cell r="H1953">
            <v>1120.4931999999997</v>
          </cell>
        </row>
        <row r="1954">
          <cell r="E1954">
            <v>1018.2789000000002</v>
          </cell>
          <cell r="F1954">
            <v>1061.3143</v>
          </cell>
          <cell r="G1954">
            <v>1083.2530999999999</v>
          </cell>
          <cell r="H1954">
            <v>1131.0060999999996</v>
          </cell>
        </row>
        <row r="1955">
          <cell r="E1955">
            <v>1028.0509999999999</v>
          </cell>
          <cell r="F1955">
            <v>1071.327</v>
          </cell>
          <cell r="G1955">
            <v>1093.4090000000001</v>
          </cell>
          <cell r="H1955">
            <v>1141.519</v>
          </cell>
        </row>
        <row r="1956">
          <cell r="E1956">
            <v>1037.8230999999998</v>
          </cell>
          <cell r="F1956">
            <v>1081.3397</v>
          </cell>
          <cell r="G1956">
            <v>1103.5649000000001</v>
          </cell>
          <cell r="H1956">
            <v>1152.0319</v>
          </cell>
        </row>
        <row r="1957">
          <cell r="E1957">
            <v>1047.5951999999997</v>
          </cell>
          <cell r="F1957">
            <v>1091.3524</v>
          </cell>
          <cell r="G1957">
            <v>1113.7208000000001</v>
          </cell>
          <cell r="H1957">
            <v>1162.5447999999999</v>
          </cell>
        </row>
        <row r="1958">
          <cell r="E1958">
            <v>1057.3672999999997</v>
          </cell>
          <cell r="F1958">
            <v>1101.3651</v>
          </cell>
          <cell r="G1958">
            <v>1123.8767</v>
          </cell>
          <cell r="H1958">
            <v>1173.0576999999998</v>
          </cell>
        </row>
        <row r="1959">
          <cell r="E1959">
            <v>1067.1393999999996</v>
          </cell>
          <cell r="F1959">
            <v>1111.3778</v>
          </cell>
          <cell r="G1959">
            <v>1134.0326</v>
          </cell>
          <cell r="H1959">
            <v>1183.5705999999998</v>
          </cell>
        </row>
        <row r="1960">
          <cell r="E1960">
            <v>1076.9114999999995</v>
          </cell>
          <cell r="F1960">
            <v>1121.3905</v>
          </cell>
          <cell r="G1960">
            <v>1144.1885</v>
          </cell>
          <cell r="H1960">
            <v>1194.0834999999997</v>
          </cell>
        </row>
        <row r="1961">
          <cell r="E1961">
            <v>1086.6835999999994</v>
          </cell>
          <cell r="F1961">
            <v>1131.4032</v>
          </cell>
          <cell r="G1961">
            <v>1154.3444</v>
          </cell>
          <cell r="H1961">
            <v>1204.5963999999997</v>
          </cell>
        </row>
        <row r="1962">
          <cell r="E1962">
            <v>1096.4556999999993</v>
          </cell>
          <cell r="F1962">
            <v>1141.4159</v>
          </cell>
          <cell r="G1962">
            <v>1164.5002999999999</v>
          </cell>
          <cell r="H1962">
            <v>1215.1092999999996</v>
          </cell>
        </row>
        <row r="1963">
          <cell r="E1963">
            <v>1106.2277999999992</v>
          </cell>
          <cell r="F1963">
            <v>1151.4286</v>
          </cell>
          <cell r="G1963">
            <v>1174.6561999999999</v>
          </cell>
          <cell r="H1963">
            <v>1225.6221999999996</v>
          </cell>
        </row>
        <row r="1964">
          <cell r="E1964">
            <v>1115.9998999999991</v>
          </cell>
          <cell r="F1964">
            <v>1161.4413</v>
          </cell>
          <cell r="G1964">
            <v>1184.8120999999999</v>
          </cell>
          <cell r="H1964">
            <v>1236.1350999999995</v>
          </cell>
        </row>
        <row r="1965">
          <cell r="E1965">
            <v>1125.7719999999999</v>
          </cell>
          <cell r="F1965">
            <v>1171.454</v>
          </cell>
          <cell r="G1965">
            <v>1194.9680000000001</v>
          </cell>
          <cell r="H1965">
            <v>1246.6479999999999</v>
          </cell>
        </row>
        <row r="1966">
          <cell r="E1966">
            <v>1135.5440999999998</v>
          </cell>
          <cell r="F1966">
            <v>1181.4666999999999</v>
          </cell>
          <cell r="G1966">
            <v>1205.1239</v>
          </cell>
          <cell r="H1966">
            <v>1257.1608999999999</v>
          </cell>
        </row>
        <row r="1967">
          <cell r="E1967">
            <v>1145.3161999999998</v>
          </cell>
          <cell r="F1967">
            <v>1191.4793999999999</v>
          </cell>
          <cell r="G1967">
            <v>1215.2798</v>
          </cell>
          <cell r="H1967">
            <v>1267.6737999999998</v>
          </cell>
        </row>
        <row r="1968">
          <cell r="E1968">
            <v>1155.0882999999997</v>
          </cell>
          <cell r="F1968">
            <v>1201.4920999999999</v>
          </cell>
          <cell r="G1968">
            <v>1225.4357</v>
          </cell>
          <cell r="H1968">
            <v>1278.1866999999997</v>
          </cell>
        </row>
        <row r="1969">
          <cell r="E1969">
            <v>1164.8603999999996</v>
          </cell>
          <cell r="F1969">
            <v>1211.5047999999999</v>
          </cell>
          <cell r="G1969">
            <v>1235.5916</v>
          </cell>
          <cell r="H1969">
            <v>1288.6995999999997</v>
          </cell>
        </row>
        <row r="1970">
          <cell r="E1970">
            <v>1174.6324999999999</v>
          </cell>
          <cell r="F1970">
            <v>1221.5174999999999</v>
          </cell>
          <cell r="G1970">
            <v>1245.7474999999999</v>
          </cell>
          <cell r="H1970">
            <v>1299.2125000000001</v>
          </cell>
        </row>
        <row r="1971">
          <cell r="E1971">
            <v>1184.4045999999994</v>
          </cell>
          <cell r="F1971">
            <v>1231.5301999999999</v>
          </cell>
          <cell r="G1971">
            <v>1255.9033999999999</v>
          </cell>
          <cell r="H1971">
            <v>1309.7253999999996</v>
          </cell>
        </row>
        <row r="1972">
          <cell r="E1972">
            <v>1194.1766999999993</v>
          </cell>
          <cell r="F1972">
            <v>1241.5428999999999</v>
          </cell>
          <cell r="G1972">
            <v>1266.0592999999999</v>
          </cell>
          <cell r="H1972">
            <v>1320.2382999999995</v>
          </cell>
        </row>
        <row r="1973">
          <cell r="E1973">
            <v>1203.9487999999992</v>
          </cell>
          <cell r="F1973">
            <v>1251.5555999999999</v>
          </cell>
          <cell r="G1973">
            <v>1276.2151999999999</v>
          </cell>
          <cell r="H1973">
            <v>1330.7511999999995</v>
          </cell>
        </row>
        <row r="1974">
          <cell r="E1974">
            <v>1213.7208999999991</v>
          </cell>
          <cell r="F1974">
            <v>1261.5682999999999</v>
          </cell>
          <cell r="G1974">
            <v>1286.3710999999998</v>
          </cell>
          <cell r="H1974">
            <v>1341.2640999999994</v>
          </cell>
        </row>
        <row r="1975">
          <cell r="E1975">
            <v>1223.4929999999999</v>
          </cell>
          <cell r="F1975">
            <v>1271.5809999999999</v>
          </cell>
          <cell r="G1975">
            <v>1296.527</v>
          </cell>
          <cell r="H1975">
            <v>1351.7769999999998</v>
          </cell>
        </row>
        <row r="1976">
          <cell r="E1976">
            <v>1233.2650999999998</v>
          </cell>
          <cell r="F1976">
            <v>1281.5936999999999</v>
          </cell>
          <cell r="G1976">
            <v>1306.6829</v>
          </cell>
          <cell r="H1976">
            <v>1362.2898999999998</v>
          </cell>
        </row>
        <row r="1977">
          <cell r="E1977">
            <v>1243.0371999999998</v>
          </cell>
          <cell r="F1977">
            <v>1291.6063999999999</v>
          </cell>
          <cell r="G1977">
            <v>1316.8388</v>
          </cell>
          <cell r="H1977">
            <v>1372.8027999999997</v>
          </cell>
        </row>
        <row r="1978">
          <cell r="E1978">
            <v>1252.8092999999997</v>
          </cell>
          <cell r="F1978">
            <v>1301.6190999999999</v>
          </cell>
          <cell r="G1978">
            <v>1326.9947</v>
          </cell>
          <cell r="H1978">
            <v>1383.3156999999997</v>
          </cell>
        </row>
        <row r="1979">
          <cell r="E1979">
            <v>1262.5813999999996</v>
          </cell>
          <cell r="F1979">
            <v>1311.6317999999999</v>
          </cell>
          <cell r="G1979">
            <v>1337.1505999999999</v>
          </cell>
          <cell r="H1979">
            <v>1393.8285999999996</v>
          </cell>
        </row>
        <row r="1980">
          <cell r="E1980">
            <v>1272.3534999999995</v>
          </cell>
          <cell r="F1980">
            <v>1321.6444999999999</v>
          </cell>
          <cell r="G1980">
            <v>1347.3064999999999</v>
          </cell>
          <cell r="H1980">
            <v>1404.3414999999995</v>
          </cell>
        </row>
        <row r="1981">
          <cell r="E1981">
            <v>1282.1255999999994</v>
          </cell>
          <cell r="F1981">
            <v>1331.6571999999999</v>
          </cell>
          <cell r="G1981">
            <v>1357.4623999999999</v>
          </cell>
          <cell r="H1981">
            <v>1414.8543999999995</v>
          </cell>
        </row>
        <row r="1982">
          <cell r="E1982">
            <v>1291.8976999999993</v>
          </cell>
          <cell r="F1982">
            <v>1341.6698999999999</v>
          </cell>
          <cell r="G1982">
            <v>1367.6182999999999</v>
          </cell>
          <cell r="H1982">
            <v>1425.3672999999994</v>
          </cell>
        </row>
        <row r="1983">
          <cell r="E1983">
            <v>1301.6697999999992</v>
          </cell>
          <cell r="F1983">
            <v>1351.6825999999999</v>
          </cell>
          <cell r="G1983">
            <v>1377.7741999999998</v>
          </cell>
          <cell r="H1983">
            <v>1435.8801999999994</v>
          </cell>
        </row>
        <row r="1984">
          <cell r="E1984">
            <v>1311.4418999999991</v>
          </cell>
          <cell r="F1984">
            <v>1361.6952999999999</v>
          </cell>
          <cell r="G1984">
            <v>1387.9300999999998</v>
          </cell>
          <cell r="H1984">
            <v>1446.3930999999993</v>
          </cell>
        </row>
        <row r="1985">
          <cell r="E1985">
            <v>1321.2139999999999</v>
          </cell>
          <cell r="F1985">
            <v>1371.7079999999999</v>
          </cell>
          <cell r="G1985">
            <v>1398.086</v>
          </cell>
          <cell r="H1985">
            <v>1456.9059999999997</v>
          </cell>
        </row>
        <row r="1986">
          <cell r="E1986">
            <v>1330.9860999999999</v>
          </cell>
          <cell r="F1986">
            <v>1381.7206999999999</v>
          </cell>
          <cell r="G1986">
            <v>1408.2419</v>
          </cell>
          <cell r="H1986">
            <v>1467.4188999999997</v>
          </cell>
        </row>
        <row r="1987">
          <cell r="E1987">
            <v>1340.7581999999998</v>
          </cell>
          <cell r="F1987">
            <v>1391.7333999999998</v>
          </cell>
          <cell r="G1987">
            <v>1418.3978</v>
          </cell>
          <cell r="H1987">
            <v>1477.9317999999996</v>
          </cell>
        </row>
        <row r="1988">
          <cell r="E1988">
            <v>1350.5302999999997</v>
          </cell>
          <cell r="F1988">
            <v>1401.7460999999998</v>
          </cell>
          <cell r="G1988">
            <v>1428.5536999999999</v>
          </cell>
          <cell r="H1988">
            <v>1488.4446999999996</v>
          </cell>
        </row>
        <row r="1989">
          <cell r="E1989">
            <v>1360.3023999999996</v>
          </cell>
          <cell r="F1989">
            <v>1411.7587999999998</v>
          </cell>
          <cell r="G1989">
            <v>1438.7095999999999</v>
          </cell>
          <cell r="H1989">
            <v>1498.9575999999995</v>
          </cell>
        </row>
        <row r="1990">
          <cell r="E1990">
            <v>1370.0744999999995</v>
          </cell>
          <cell r="F1990">
            <v>1421.7714999999998</v>
          </cell>
          <cell r="G1990">
            <v>1448.8654999999999</v>
          </cell>
          <cell r="H1990">
            <v>1509.4704999999994</v>
          </cell>
        </row>
        <row r="1991">
          <cell r="E1991">
            <v>1379.8465999999994</v>
          </cell>
          <cell r="F1991">
            <v>1431.7841999999998</v>
          </cell>
          <cell r="G1991">
            <v>1459.0213999999999</v>
          </cell>
          <cell r="H1991">
            <v>1519.9833999999994</v>
          </cell>
        </row>
        <row r="1992">
          <cell r="E1992">
            <v>1389.6186999999993</v>
          </cell>
          <cell r="F1992">
            <v>1441.7968999999998</v>
          </cell>
          <cell r="G1992">
            <v>1469.1772999999998</v>
          </cell>
          <cell r="H1992">
            <v>1530.4962999999993</v>
          </cell>
        </row>
        <row r="1993">
          <cell r="E1993">
            <v>1399.3907999999992</v>
          </cell>
          <cell r="F1993">
            <v>1451.8095999999998</v>
          </cell>
          <cell r="G1993">
            <v>1479.3331999999998</v>
          </cell>
          <cell r="H1993">
            <v>1541.0091999999993</v>
          </cell>
        </row>
        <row r="1994">
          <cell r="E1994">
            <v>1409.1628999999991</v>
          </cell>
          <cell r="F1994">
            <v>1461.8222999999998</v>
          </cell>
          <cell r="G1994">
            <v>1489.4890999999998</v>
          </cell>
          <cell r="H1994">
            <v>1551.5220999999992</v>
          </cell>
        </row>
        <row r="1995">
          <cell r="E1995">
            <v>1418.9349999999999</v>
          </cell>
          <cell r="F1995">
            <v>1471.835</v>
          </cell>
          <cell r="G1995">
            <v>1499.645</v>
          </cell>
          <cell r="H1995">
            <v>1562.0350000000001</v>
          </cell>
        </row>
        <row r="1996">
          <cell r="E1996">
            <v>1428.7070999999999</v>
          </cell>
          <cell r="F1996">
            <v>1481.8476999999998</v>
          </cell>
          <cell r="G1996">
            <v>1509.8009</v>
          </cell>
          <cell r="H1996">
            <v>1572.5478999999996</v>
          </cell>
        </row>
        <row r="1997">
          <cell r="E1997">
            <v>1438.4791999999998</v>
          </cell>
          <cell r="F1997">
            <v>1491.8603999999998</v>
          </cell>
          <cell r="G1997">
            <v>1519.9567999999999</v>
          </cell>
          <cell r="H1997">
            <v>1583.0607999999995</v>
          </cell>
        </row>
        <row r="1998">
          <cell r="E1998">
            <v>1448.2512999999997</v>
          </cell>
          <cell r="F1998">
            <v>1501.8730999999998</v>
          </cell>
          <cell r="G1998">
            <v>1530.1126999999999</v>
          </cell>
          <cell r="H1998">
            <v>1593.5736999999995</v>
          </cell>
        </row>
        <row r="1999">
          <cell r="E1999">
            <v>1458.0233999999996</v>
          </cell>
          <cell r="F1999">
            <v>1511.8857999999998</v>
          </cell>
          <cell r="G1999">
            <v>1540.2685999999999</v>
          </cell>
          <cell r="H1999">
            <v>1604.0865999999994</v>
          </cell>
        </row>
        <row r="2000">
          <cell r="E2000">
            <v>1467.7954999999995</v>
          </cell>
          <cell r="F2000">
            <v>1521.8984999999998</v>
          </cell>
          <cell r="G2000">
            <v>1550.4244999999999</v>
          </cell>
          <cell r="H2000">
            <v>1614.5994999999994</v>
          </cell>
        </row>
        <row r="2001">
          <cell r="E2001">
            <v>1477.5675999999994</v>
          </cell>
          <cell r="F2001">
            <v>1531.9111999999998</v>
          </cell>
          <cell r="G2001">
            <v>1560.5803999999998</v>
          </cell>
          <cell r="H2001">
            <v>1625.1123999999993</v>
          </cell>
        </row>
        <row r="2002">
          <cell r="E2002">
            <v>1487.3396999999993</v>
          </cell>
          <cell r="F2002">
            <v>1541.9238999999998</v>
          </cell>
          <cell r="G2002">
            <v>1570.7362999999998</v>
          </cell>
          <cell r="H2002">
            <v>1635.6252999999992</v>
          </cell>
        </row>
        <row r="2003">
          <cell r="E2003">
            <v>1497.1117999999992</v>
          </cell>
          <cell r="F2003">
            <v>1551.9365999999998</v>
          </cell>
          <cell r="G2003">
            <v>1580.8921999999998</v>
          </cell>
          <cell r="H2003">
            <v>1646.1381999999992</v>
          </cell>
        </row>
        <row r="2004">
          <cell r="E2004">
            <v>1506.8838999999991</v>
          </cell>
          <cell r="F2004">
            <v>1561.9492999999998</v>
          </cell>
          <cell r="G2004">
            <v>1591.0480999999997</v>
          </cell>
          <cell r="H2004">
            <v>1656.6510999999991</v>
          </cell>
        </row>
        <row r="2005">
          <cell r="E2005">
            <v>1516.6559999999999</v>
          </cell>
          <cell r="F2005">
            <v>1571.9619999999998</v>
          </cell>
          <cell r="G2005">
            <v>1601.204</v>
          </cell>
          <cell r="H2005">
            <v>1667.1639999999995</v>
          </cell>
        </row>
        <row r="2006">
          <cell r="E2006">
            <v>1526.4280999999999</v>
          </cell>
          <cell r="F2006">
            <v>1581.9746999999998</v>
          </cell>
          <cell r="G2006">
            <v>1611.3598999999999</v>
          </cell>
          <cell r="H2006">
            <v>1677.6768999999995</v>
          </cell>
        </row>
        <row r="2007">
          <cell r="E2007">
            <v>1536.2001999999998</v>
          </cell>
          <cell r="F2007">
            <v>1591.9873999999998</v>
          </cell>
          <cell r="G2007">
            <v>1621.5157999999999</v>
          </cell>
          <cell r="H2007">
            <v>1688.1897999999994</v>
          </cell>
        </row>
        <row r="2008">
          <cell r="E2008">
            <v>1545.9722999999997</v>
          </cell>
          <cell r="F2008">
            <v>1602.0000999999997</v>
          </cell>
          <cell r="G2008">
            <v>1631.6716999999999</v>
          </cell>
          <cell r="H2008">
            <v>1698.7026999999994</v>
          </cell>
        </row>
        <row r="2009">
          <cell r="E2009">
            <v>1555.7443999999996</v>
          </cell>
          <cell r="F2009">
            <v>1612.0127999999997</v>
          </cell>
          <cell r="G2009">
            <v>1641.8275999999998</v>
          </cell>
          <cell r="H2009">
            <v>1709.2155999999993</v>
          </cell>
        </row>
        <row r="2010">
          <cell r="E2010">
            <v>1565.5164999999995</v>
          </cell>
          <cell r="F2010">
            <v>1622.0254999999997</v>
          </cell>
          <cell r="G2010">
            <v>1651.9834999999998</v>
          </cell>
          <cell r="H2010">
            <v>1719.7284999999993</v>
          </cell>
        </row>
        <row r="2011">
          <cell r="E2011">
            <v>1575.2885999999994</v>
          </cell>
          <cell r="F2011">
            <v>1632.0381999999997</v>
          </cell>
          <cell r="G2011">
            <v>1662.1393999999998</v>
          </cell>
          <cell r="H2011">
            <v>1730.2413999999992</v>
          </cell>
        </row>
        <row r="2012">
          <cell r="E2012">
            <v>1585.0606999999993</v>
          </cell>
          <cell r="F2012">
            <v>1642.0508999999997</v>
          </cell>
          <cell r="G2012">
            <v>1672.2952999999998</v>
          </cell>
          <cell r="H2012">
            <v>1740.7542999999991</v>
          </cell>
        </row>
        <row r="2013">
          <cell r="E2013">
            <v>1594.8327999999992</v>
          </cell>
          <cell r="F2013">
            <v>1652.0635999999997</v>
          </cell>
          <cell r="G2013">
            <v>1682.4511999999997</v>
          </cell>
          <cell r="H2013">
            <v>1751.2671999999991</v>
          </cell>
        </row>
        <row r="2014">
          <cell r="E2014">
            <v>1604.6048999999991</v>
          </cell>
          <cell r="F2014">
            <v>1662.0762999999997</v>
          </cell>
          <cell r="G2014">
            <v>1692.6070999999997</v>
          </cell>
          <cell r="H2014">
            <v>1761.780099999999</v>
          </cell>
        </row>
        <row r="2015">
          <cell r="E2015">
            <v>1614.377</v>
          </cell>
          <cell r="F2015">
            <v>1672.0889999999997</v>
          </cell>
          <cell r="G2015">
            <v>1702.7629999999999</v>
          </cell>
          <cell r="H2015">
            <v>1772.2929999999994</v>
          </cell>
        </row>
        <row r="2016">
          <cell r="E2016">
            <v>1624.1490999999999</v>
          </cell>
          <cell r="F2016">
            <v>1682.1016999999997</v>
          </cell>
          <cell r="G2016">
            <v>1712.9188999999999</v>
          </cell>
          <cell r="H2016">
            <v>1782.8058999999994</v>
          </cell>
        </row>
        <row r="2017">
          <cell r="E2017">
            <v>1633.9211999999998</v>
          </cell>
          <cell r="F2017">
            <v>1692.1143999999997</v>
          </cell>
          <cell r="G2017">
            <v>1723.0747999999999</v>
          </cell>
          <cell r="H2017">
            <v>1793.3187999999993</v>
          </cell>
        </row>
        <row r="2018">
          <cell r="E2018">
            <v>1643.6932999999997</v>
          </cell>
          <cell r="F2018">
            <v>1702.1270999999997</v>
          </cell>
          <cell r="G2018">
            <v>1733.2306999999998</v>
          </cell>
          <cell r="H2018">
            <v>1803.8316999999993</v>
          </cell>
        </row>
        <row r="2019">
          <cell r="E2019">
            <v>1653.4653999999996</v>
          </cell>
          <cell r="F2019">
            <v>1712.1397999999997</v>
          </cell>
          <cell r="G2019">
            <v>1743.3865999999998</v>
          </cell>
          <cell r="H2019">
            <v>1814.3445999999992</v>
          </cell>
        </row>
        <row r="2020">
          <cell r="E2020">
            <v>1663.2374999999995</v>
          </cell>
          <cell r="F2020">
            <v>1722.1524999999997</v>
          </cell>
          <cell r="G2020">
            <v>1753.5424999999998</v>
          </cell>
          <cell r="H2020">
            <v>1824.8574999999992</v>
          </cell>
        </row>
        <row r="2021">
          <cell r="E2021">
            <v>1673.0095999999994</v>
          </cell>
          <cell r="F2021">
            <v>1732.1651999999997</v>
          </cell>
          <cell r="G2021">
            <v>1763.6983999999998</v>
          </cell>
          <cell r="H2021">
            <v>1835.3703999999991</v>
          </cell>
        </row>
        <row r="2022">
          <cell r="E2022">
            <v>1682.7816999999993</v>
          </cell>
          <cell r="F2022">
            <v>1742.1778999999997</v>
          </cell>
          <cell r="G2022">
            <v>1773.8542999999997</v>
          </cell>
          <cell r="H2022">
            <v>1845.8832999999991</v>
          </cell>
        </row>
        <row r="2023">
          <cell r="E2023">
            <v>1692.5537999999992</v>
          </cell>
          <cell r="F2023">
            <v>1752.1905999999997</v>
          </cell>
          <cell r="G2023">
            <v>1784.0101999999997</v>
          </cell>
          <cell r="H2023">
            <v>1856.396199999999</v>
          </cell>
        </row>
        <row r="2024">
          <cell r="E2024">
            <v>1702.3258999999991</v>
          </cell>
          <cell r="F2024">
            <v>1762.2032999999997</v>
          </cell>
          <cell r="G2024">
            <v>1794.1660999999997</v>
          </cell>
          <cell r="H2024">
            <v>1866.9090999999989</v>
          </cell>
        </row>
        <row r="2025">
          <cell r="E2025">
            <v>1712.098</v>
          </cell>
          <cell r="F2025">
            <v>1772.2159999999997</v>
          </cell>
          <cell r="G2025">
            <v>1804.3219999999999</v>
          </cell>
          <cell r="H2025">
            <v>1877.4219999999993</v>
          </cell>
        </row>
        <row r="2026">
          <cell r="E2026">
            <v>1721.8700999999999</v>
          </cell>
          <cell r="F2026">
            <v>1782.2286999999997</v>
          </cell>
          <cell r="G2026">
            <v>1814.4778999999999</v>
          </cell>
          <cell r="H2026">
            <v>1887.9348999999993</v>
          </cell>
        </row>
        <row r="2027">
          <cell r="E2027">
            <v>1731.6421999999998</v>
          </cell>
          <cell r="F2027">
            <v>1792.2413999999997</v>
          </cell>
          <cell r="G2027">
            <v>1824.6337999999998</v>
          </cell>
          <cell r="H2027">
            <v>1898.4477999999992</v>
          </cell>
        </row>
        <row r="2028">
          <cell r="E2028">
            <v>1741.4142999999997</v>
          </cell>
          <cell r="F2028">
            <v>1802.2540999999997</v>
          </cell>
          <cell r="G2028">
            <v>1834.7896999999998</v>
          </cell>
          <cell r="H2028">
            <v>1908.9606999999992</v>
          </cell>
        </row>
        <row r="2029">
          <cell r="E2029">
            <v>1751.1863999999996</v>
          </cell>
          <cell r="F2029">
            <v>1812.2667999999996</v>
          </cell>
          <cell r="G2029">
            <v>1844.9455999999998</v>
          </cell>
          <cell r="H2029">
            <v>1919.4735999999991</v>
          </cell>
        </row>
        <row r="2030">
          <cell r="E2030">
            <v>1760.9584999999995</v>
          </cell>
          <cell r="F2030">
            <v>1822.2794999999996</v>
          </cell>
          <cell r="G2030">
            <v>1855.1014999999998</v>
          </cell>
          <cell r="H2030">
            <v>1929.9864999999991</v>
          </cell>
        </row>
        <row r="2031">
          <cell r="E2031">
            <v>1770.7305999999994</v>
          </cell>
          <cell r="F2031">
            <v>1832.2921999999996</v>
          </cell>
          <cell r="G2031">
            <v>1865.2573999999997</v>
          </cell>
          <cell r="H2031">
            <v>1940.499399999999</v>
          </cell>
        </row>
        <row r="2032">
          <cell r="E2032">
            <v>1780.5026999999993</v>
          </cell>
          <cell r="F2032">
            <v>1842.3048999999996</v>
          </cell>
          <cell r="G2032">
            <v>1875.4132999999997</v>
          </cell>
          <cell r="H2032">
            <v>1951.012299999999</v>
          </cell>
        </row>
        <row r="2033">
          <cell r="E2033">
            <v>1790.2747999999992</v>
          </cell>
          <cell r="F2033">
            <v>1852.3175999999996</v>
          </cell>
          <cell r="G2033">
            <v>1885.5691999999997</v>
          </cell>
          <cell r="H2033">
            <v>1961.5251999999989</v>
          </cell>
        </row>
        <row r="2034">
          <cell r="E2034">
            <v>1800.0468999999991</v>
          </cell>
          <cell r="F2034">
            <v>1862.3302999999996</v>
          </cell>
          <cell r="G2034">
            <v>1895.7250999999997</v>
          </cell>
          <cell r="H2034">
            <v>1972.0380999999988</v>
          </cell>
        </row>
        <row r="2035">
          <cell r="E2035">
            <v>1809.819</v>
          </cell>
          <cell r="F2035">
            <v>1872.3429999999996</v>
          </cell>
          <cell r="G2035">
            <v>1905.8809999999999</v>
          </cell>
          <cell r="H2035">
            <v>1982.5509999999992</v>
          </cell>
        </row>
        <row r="2036">
          <cell r="E2036">
            <v>1819.5910999999999</v>
          </cell>
          <cell r="F2036">
            <v>1882.3556999999996</v>
          </cell>
          <cell r="G2036">
            <v>1916.0368999999998</v>
          </cell>
          <cell r="H2036">
            <v>1993.0638999999992</v>
          </cell>
        </row>
        <row r="2037">
          <cell r="E2037">
            <v>1829.3631999999998</v>
          </cell>
          <cell r="F2037">
            <v>1892.3683999999996</v>
          </cell>
          <cell r="G2037">
            <v>1926.1927999999998</v>
          </cell>
          <cell r="H2037">
            <v>2003.5767999999994</v>
          </cell>
        </row>
        <row r="2038">
          <cell r="E2038">
            <v>1839.1352999999997</v>
          </cell>
          <cell r="F2038">
            <v>1902.3810999999996</v>
          </cell>
          <cell r="G2038">
            <v>1936.3486999999998</v>
          </cell>
          <cell r="H2038">
            <v>2014.0896999999995</v>
          </cell>
        </row>
        <row r="2039">
          <cell r="E2039">
            <v>1848.9073999999996</v>
          </cell>
          <cell r="F2039">
            <v>1912.3937999999996</v>
          </cell>
          <cell r="G2039">
            <v>1946.5045999999998</v>
          </cell>
          <cell r="H2039">
            <v>2024.6025999999997</v>
          </cell>
        </row>
        <row r="2040">
          <cell r="E2040">
            <v>1858.6794999999995</v>
          </cell>
          <cell r="F2040">
            <v>1922.4064999999996</v>
          </cell>
          <cell r="G2040">
            <v>1956.6604999999997</v>
          </cell>
          <cell r="H2040">
            <v>2035.1154999999999</v>
          </cell>
        </row>
        <row r="2041">
          <cell r="E2041">
            <v>1868.4515999999994</v>
          </cell>
          <cell r="F2041">
            <v>1932.4191999999996</v>
          </cell>
          <cell r="G2041">
            <v>1966.8163999999997</v>
          </cell>
          <cell r="H2041">
            <v>2045.6284000000001</v>
          </cell>
        </row>
        <row r="2042">
          <cell r="E2042">
            <v>1878.2236999999993</v>
          </cell>
          <cell r="F2042">
            <v>1942.4318999999996</v>
          </cell>
          <cell r="G2042">
            <v>1976.9722999999997</v>
          </cell>
          <cell r="H2042">
            <v>2056.1413000000002</v>
          </cell>
        </row>
        <row r="2043">
          <cell r="E2043">
            <v>1887.9957999999992</v>
          </cell>
          <cell r="F2043">
            <v>1952.4445999999996</v>
          </cell>
          <cell r="G2043">
            <v>1987.1281999999997</v>
          </cell>
          <cell r="H2043">
            <v>2066.6542000000004</v>
          </cell>
        </row>
        <row r="2044">
          <cell r="E2044">
            <v>1897.7678999999991</v>
          </cell>
          <cell r="F2044">
            <v>1962.4572999999996</v>
          </cell>
          <cell r="G2044">
            <v>1997.2840999999996</v>
          </cell>
          <cell r="H2044">
            <v>2077.1671000000006</v>
          </cell>
        </row>
        <row r="2045">
          <cell r="E2045">
            <v>1907.54</v>
          </cell>
          <cell r="F2045">
            <v>1972.47</v>
          </cell>
          <cell r="G2045">
            <v>2007.44</v>
          </cell>
          <cell r="H2045">
            <v>2087.6799999999998</v>
          </cell>
        </row>
      </sheetData>
      <sheetData sheetId="44" refreshError="1"/>
      <sheetData sheetId="45" refreshError="1"/>
      <sheetData sheetId="46" refreshError="1"/>
      <sheetData sheetId="47" refreshError="1">
        <row r="6">
          <cell r="E6">
            <v>0.81</v>
          </cell>
        </row>
        <row r="7">
          <cell r="E7">
            <v>2002</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0.05</v>
          </cell>
          <cell r="F92">
            <v>0.05</v>
          </cell>
          <cell r="G92">
            <v>0.05</v>
          </cell>
        </row>
        <row r="93">
          <cell r="E93">
            <v>0.1</v>
          </cell>
        </row>
        <row r="94">
          <cell r="E94">
            <v>0.05</v>
          </cell>
        </row>
        <row r="95">
          <cell r="E95">
            <v>0.05</v>
          </cell>
        </row>
        <row r="96">
          <cell r="E96">
            <v>0.05</v>
          </cell>
        </row>
        <row r="97">
          <cell r="E97">
            <v>0.6</v>
          </cell>
        </row>
        <row r="98">
          <cell r="E98">
            <v>-0.02</v>
          </cell>
          <cell r="F98">
            <v>-0.02</v>
          </cell>
          <cell r="G98">
            <v>-0.02</v>
          </cell>
          <cell r="H98">
            <v>-0.02</v>
          </cell>
          <cell r="I98">
            <v>-0.02</v>
          </cell>
          <cell r="J98">
            <v>-0.02</v>
          </cell>
          <cell r="K98">
            <v>-0.02</v>
          </cell>
          <cell r="L98">
            <v>-0.02</v>
          </cell>
          <cell r="M98">
            <v>-0.02</v>
          </cell>
          <cell r="N98">
            <v>-0.02</v>
          </cell>
          <cell r="O98">
            <v>-0.02</v>
          </cell>
          <cell r="P98">
            <v>-0.01</v>
          </cell>
          <cell r="Q98">
            <v>0</v>
          </cell>
          <cell r="R98">
            <v>0</v>
          </cell>
          <cell r="S98">
            <v>0</v>
          </cell>
          <cell r="T98">
            <v>0</v>
          </cell>
        </row>
        <row r="99">
          <cell r="E99">
            <v>0.13</v>
          </cell>
          <cell r="F99">
            <v>0.13</v>
          </cell>
          <cell r="G99">
            <v>0.13</v>
          </cell>
        </row>
        <row r="100">
          <cell r="E100">
            <v>0.13</v>
          </cell>
          <cell r="F100">
            <v>0.13</v>
          </cell>
          <cell r="G100">
            <v>0.13</v>
          </cell>
        </row>
        <row r="101">
          <cell r="E101">
            <v>0.26</v>
          </cell>
        </row>
        <row r="102">
          <cell r="E102">
            <v>0.26</v>
          </cell>
        </row>
        <row r="103">
          <cell r="E103">
            <v>0.13</v>
          </cell>
        </row>
        <row r="104">
          <cell r="E104">
            <v>0.13</v>
          </cell>
        </row>
        <row r="105">
          <cell r="E105">
            <v>0.6</v>
          </cell>
        </row>
        <row r="109">
          <cell r="E109">
            <v>0.08</v>
          </cell>
          <cell r="F109">
            <v>0.08</v>
          </cell>
          <cell r="G109">
            <v>0.08</v>
          </cell>
        </row>
        <row r="110">
          <cell r="E110">
            <v>0.04</v>
          </cell>
          <cell r="F110">
            <v>0.05</v>
          </cell>
          <cell r="G110">
            <v>0.05</v>
          </cell>
        </row>
        <row r="111">
          <cell r="E111">
            <v>0.16</v>
          </cell>
        </row>
        <row r="112">
          <cell r="E112">
            <v>0.08</v>
          </cell>
        </row>
        <row r="113">
          <cell r="E113">
            <v>0.08</v>
          </cell>
        </row>
        <row r="114">
          <cell r="E114">
            <v>0.04</v>
          </cell>
        </row>
        <row r="115">
          <cell r="E115">
            <v>0.6</v>
          </cell>
        </row>
        <row r="117">
          <cell r="E117">
            <v>0.13</v>
          </cell>
          <cell r="F117">
            <v>0.13</v>
          </cell>
          <cell r="G117">
            <v>0.13</v>
          </cell>
        </row>
        <row r="118">
          <cell r="E118">
            <v>0.13</v>
          </cell>
          <cell r="F118">
            <v>0.13</v>
          </cell>
          <cell r="G118">
            <v>0.13</v>
          </cell>
        </row>
        <row r="119">
          <cell r="E119">
            <v>0.26</v>
          </cell>
        </row>
        <row r="120">
          <cell r="E120">
            <v>0.26</v>
          </cell>
        </row>
        <row r="121">
          <cell r="E121">
            <v>0.13</v>
          </cell>
        </row>
        <row r="122">
          <cell r="E122">
            <v>0.13</v>
          </cell>
        </row>
        <row r="123">
          <cell r="E123">
            <v>0.6</v>
          </cell>
        </row>
        <row r="127">
          <cell r="E127">
            <v>0.08</v>
          </cell>
          <cell r="F127">
            <v>0.08</v>
          </cell>
          <cell r="G127">
            <v>0.08</v>
          </cell>
        </row>
        <row r="128">
          <cell r="E128">
            <v>0.04</v>
          </cell>
          <cell r="F128">
            <v>0.05</v>
          </cell>
          <cell r="G128">
            <v>0.05</v>
          </cell>
        </row>
        <row r="129">
          <cell r="E129">
            <v>0.16</v>
          </cell>
        </row>
        <row r="130">
          <cell r="E130">
            <v>0.08</v>
          </cell>
        </row>
        <row r="131">
          <cell r="E131">
            <v>0.08</v>
          </cell>
        </row>
        <row r="132">
          <cell r="E132">
            <v>0.04</v>
          </cell>
        </row>
        <row r="133">
          <cell r="E133">
            <v>0.6</v>
          </cell>
        </row>
        <row r="135">
          <cell r="E135">
            <v>0.13</v>
          </cell>
          <cell r="F135">
            <v>0.13</v>
          </cell>
          <cell r="G135">
            <v>0.13</v>
          </cell>
        </row>
        <row r="136">
          <cell r="E136">
            <v>0.13</v>
          </cell>
          <cell r="F136">
            <v>0.13</v>
          </cell>
          <cell r="G136">
            <v>0.13</v>
          </cell>
        </row>
        <row r="137">
          <cell r="E137">
            <v>0.26</v>
          </cell>
        </row>
        <row r="138">
          <cell r="E138">
            <v>0.26</v>
          </cell>
        </row>
        <row r="139">
          <cell r="E139">
            <v>0.13</v>
          </cell>
        </row>
        <row r="140">
          <cell r="E140">
            <v>0.13</v>
          </cell>
        </row>
        <row r="141">
          <cell r="E141">
            <v>0.6</v>
          </cell>
        </row>
        <row r="147">
          <cell r="E147">
            <v>200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10</v>
          </cell>
        </row>
        <row r="220">
          <cell r="E220">
            <v>15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0.01</v>
          </cell>
          <cell r="H228">
            <v>0.01</v>
          </cell>
          <cell r="I228">
            <v>0.01</v>
          </cell>
          <cell r="J228">
            <v>0.01</v>
          </cell>
          <cell r="K228">
            <v>0.01</v>
          </cell>
          <cell r="L228">
            <v>0.01</v>
          </cell>
          <cell r="M228">
            <v>0.01</v>
          </cell>
          <cell r="N228">
            <v>0.01</v>
          </cell>
          <cell r="O228">
            <v>0.01</v>
          </cell>
          <cell r="P228">
            <v>0.01</v>
          </cell>
          <cell r="Q228">
            <v>0.01</v>
          </cell>
          <cell r="R228">
            <v>0.01</v>
          </cell>
          <cell r="S228">
            <v>0.01</v>
          </cell>
          <cell r="T228">
            <v>0.01</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0.08</v>
          </cell>
        </row>
        <row r="237">
          <cell r="E237">
            <v>0.5</v>
          </cell>
        </row>
        <row r="238">
          <cell r="E238">
            <v>0.19</v>
          </cell>
        </row>
        <row r="240">
          <cell r="E240">
            <v>0.13</v>
          </cell>
        </row>
        <row r="241">
          <cell r="E241">
            <v>0.75</v>
          </cell>
        </row>
        <row r="242">
          <cell r="E242">
            <v>0.27</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0.08</v>
          </cell>
        </row>
        <row r="247">
          <cell r="E247">
            <v>0.5</v>
          </cell>
        </row>
        <row r="248">
          <cell r="E248">
            <v>0.19</v>
          </cell>
        </row>
        <row r="250">
          <cell r="E250">
            <v>0.13</v>
          </cell>
        </row>
        <row r="251">
          <cell r="E251">
            <v>0.75</v>
          </cell>
        </row>
        <row r="252">
          <cell r="E252">
            <v>0.27</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0.08</v>
          </cell>
        </row>
        <row r="257">
          <cell r="E257">
            <v>0.5</v>
          </cell>
        </row>
        <row r="258">
          <cell r="E258">
            <v>0.19</v>
          </cell>
        </row>
        <row r="260">
          <cell r="E260">
            <v>0.13</v>
          </cell>
        </row>
        <row r="261">
          <cell r="E261">
            <v>0.75</v>
          </cell>
        </row>
        <row r="262">
          <cell r="E262">
            <v>0.27</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68">
          <cell r="E268">
            <v>60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6">
          <cell r="E6">
            <v>0.86</v>
          </cell>
        </row>
        <row r="7">
          <cell r="E7">
            <v>2000</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2.5000000000000001E-2</v>
          </cell>
          <cell r="F92">
            <v>2.5000000000000001E-2</v>
          </cell>
          <cell r="G92">
            <v>2.5000000000000001E-2</v>
          </cell>
        </row>
        <row r="93">
          <cell r="E93">
            <v>0.1</v>
          </cell>
        </row>
        <row r="94">
          <cell r="E94">
            <v>0.05</v>
          </cell>
        </row>
        <row r="95">
          <cell r="E95">
            <v>0.05</v>
          </cell>
        </row>
        <row r="96">
          <cell r="E96">
            <v>2.5000000000000001E-2</v>
          </cell>
        </row>
        <row r="97">
          <cell r="E97">
            <v>0.6</v>
          </cell>
        </row>
        <row r="98">
          <cell r="E98">
            <v>-0.05</v>
          </cell>
          <cell r="F98">
            <v>-0.05</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0.14000000000000001</v>
          </cell>
          <cell r="F99">
            <v>0.14000000000000001</v>
          </cell>
          <cell r="G99">
            <v>0.14000000000000001</v>
          </cell>
        </row>
        <row r="100">
          <cell r="E100">
            <v>0.14000000000000001</v>
          </cell>
          <cell r="F100">
            <v>0.14000000000000001</v>
          </cell>
          <cell r="G100">
            <v>0.14000000000000001</v>
          </cell>
        </row>
        <row r="101">
          <cell r="E101">
            <v>0.28000000000000003</v>
          </cell>
        </row>
        <row r="102">
          <cell r="E102">
            <v>0.28000000000000003</v>
          </cell>
        </row>
        <row r="103">
          <cell r="E103">
            <v>0.14000000000000001</v>
          </cell>
        </row>
        <row r="104">
          <cell r="E104">
            <v>0.14000000000000001</v>
          </cell>
        </row>
        <row r="105">
          <cell r="E105">
            <v>0.6</v>
          </cell>
        </row>
        <row r="109">
          <cell r="E109">
            <v>0.05</v>
          </cell>
          <cell r="F109">
            <v>0.05</v>
          </cell>
          <cell r="G109">
            <v>0.05</v>
          </cell>
        </row>
        <row r="110">
          <cell r="E110">
            <v>2.5000000000000001E-2</v>
          </cell>
          <cell r="F110">
            <v>2.5000000000000001E-2</v>
          </cell>
          <cell r="G110">
            <v>2.5000000000000001E-2</v>
          </cell>
        </row>
        <row r="111">
          <cell r="E111">
            <v>0.1</v>
          </cell>
        </row>
        <row r="112">
          <cell r="E112">
            <v>0.05</v>
          </cell>
        </row>
        <row r="113">
          <cell r="E113">
            <v>0.05</v>
          </cell>
        </row>
        <row r="114">
          <cell r="E114">
            <v>2.5000000000000001E-2</v>
          </cell>
        </row>
        <row r="115">
          <cell r="E115">
            <v>0.6</v>
          </cell>
        </row>
        <row r="117">
          <cell r="E117">
            <v>0.14000000000000001</v>
          </cell>
          <cell r="F117">
            <v>0.14000000000000001</v>
          </cell>
          <cell r="G117">
            <v>0.14000000000000001</v>
          </cell>
        </row>
        <row r="118">
          <cell r="E118">
            <v>0.14000000000000001</v>
          </cell>
          <cell r="F118">
            <v>0.14000000000000001</v>
          </cell>
          <cell r="G118">
            <v>0.14000000000000001</v>
          </cell>
        </row>
        <row r="119">
          <cell r="E119">
            <v>0.28000000000000003</v>
          </cell>
        </row>
        <row r="120">
          <cell r="E120">
            <v>0.28000000000000003</v>
          </cell>
        </row>
        <row r="121">
          <cell r="E121">
            <v>0.14000000000000001</v>
          </cell>
        </row>
        <row r="122">
          <cell r="E122">
            <v>0.14000000000000001</v>
          </cell>
        </row>
        <row r="123">
          <cell r="E123">
            <v>0.6</v>
          </cell>
        </row>
        <row r="127">
          <cell r="E127">
            <v>0.05</v>
          </cell>
          <cell r="F127">
            <v>0.05</v>
          </cell>
          <cell r="G127">
            <v>0.05</v>
          </cell>
        </row>
        <row r="128">
          <cell r="E128">
            <v>2.5000000000000001E-2</v>
          </cell>
          <cell r="F128">
            <v>2.5000000000000001E-2</v>
          </cell>
          <cell r="G128">
            <v>2.5000000000000001E-2</v>
          </cell>
        </row>
        <row r="129">
          <cell r="E129">
            <v>0.1</v>
          </cell>
        </row>
        <row r="130">
          <cell r="E130">
            <v>0.05</v>
          </cell>
        </row>
        <row r="131">
          <cell r="E131">
            <v>0.05</v>
          </cell>
        </row>
        <row r="132">
          <cell r="E132">
            <v>2.5000000000000001E-2</v>
          </cell>
        </row>
        <row r="133">
          <cell r="E133">
            <v>0.6</v>
          </cell>
        </row>
        <row r="135">
          <cell r="E135">
            <v>0.14000000000000001</v>
          </cell>
          <cell r="F135">
            <v>0.14000000000000001</v>
          </cell>
          <cell r="G135">
            <v>0.14000000000000001</v>
          </cell>
        </row>
        <row r="136">
          <cell r="E136">
            <v>0.14000000000000001</v>
          </cell>
          <cell r="F136">
            <v>0.14000000000000001</v>
          </cell>
          <cell r="G136">
            <v>0.14000000000000001</v>
          </cell>
        </row>
        <row r="137">
          <cell r="E137">
            <v>0.28000000000000003</v>
          </cell>
        </row>
        <row r="138">
          <cell r="E138">
            <v>0.28000000000000003</v>
          </cell>
        </row>
        <row r="139">
          <cell r="E139">
            <v>0.14000000000000001</v>
          </cell>
        </row>
        <row r="140">
          <cell r="E140">
            <v>0.14000000000000001</v>
          </cell>
        </row>
        <row r="141">
          <cell r="E141">
            <v>0.6</v>
          </cell>
        </row>
        <row r="147">
          <cell r="E147">
            <v>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0.02</v>
          </cell>
        </row>
        <row r="237">
          <cell r="E237">
            <v>0.2</v>
          </cell>
        </row>
        <row r="238">
          <cell r="E238">
            <v>0.1</v>
          </cell>
        </row>
        <row r="240">
          <cell r="E240">
            <v>0.02</v>
          </cell>
        </row>
        <row r="241">
          <cell r="E241">
            <v>0.2</v>
          </cell>
        </row>
        <row r="242">
          <cell r="E242">
            <v>0.1</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0.02</v>
          </cell>
        </row>
        <row r="247">
          <cell r="E247">
            <v>0.2</v>
          </cell>
        </row>
        <row r="248">
          <cell r="E248">
            <v>0.1</v>
          </cell>
        </row>
        <row r="250">
          <cell r="E250">
            <v>0.02</v>
          </cell>
        </row>
        <row r="251">
          <cell r="E251">
            <v>0.2</v>
          </cell>
        </row>
        <row r="252">
          <cell r="E252">
            <v>0.1</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0.02</v>
          </cell>
        </row>
        <row r="257">
          <cell r="E257">
            <v>0.2</v>
          </cell>
        </row>
        <row r="258">
          <cell r="E258">
            <v>0.1</v>
          </cell>
        </row>
        <row r="260">
          <cell r="E260">
            <v>0.02</v>
          </cell>
        </row>
        <row r="261">
          <cell r="E261">
            <v>0.2</v>
          </cell>
        </row>
        <row r="262">
          <cell r="E262">
            <v>0.1</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68" refreshError="1">
        <row r="6">
          <cell r="E6">
            <v>0.86</v>
          </cell>
        </row>
        <row r="7">
          <cell r="E7">
            <v>2000</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2.5000000000000001E-2</v>
          </cell>
          <cell r="F92">
            <v>2.5000000000000001E-2</v>
          </cell>
          <cell r="G92">
            <v>2.5000000000000001E-2</v>
          </cell>
        </row>
        <row r="93">
          <cell r="E93">
            <v>0.1</v>
          </cell>
        </row>
        <row r="94">
          <cell r="E94">
            <v>0.05</v>
          </cell>
        </row>
        <row r="95">
          <cell r="E95">
            <v>0.05</v>
          </cell>
        </row>
        <row r="96">
          <cell r="E96">
            <v>2.5000000000000001E-2</v>
          </cell>
        </row>
        <row r="97">
          <cell r="E97">
            <v>0.6</v>
          </cell>
        </row>
        <row r="98">
          <cell r="E98">
            <v>-0.05</v>
          </cell>
          <cell r="F98">
            <v>-0.05</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0.14000000000000001</v>
          </cell>
          <cell r="F99">
            <v>0.14000000000000001</v>
          </cell>
          <cell r="G99">
            <v>0.14000000000000001</v>
          </cell>
        </row>
        <row r="100">
          <cell r="E100">
            <v>0.14000000000000001</v>
          </cell>
          <cell r="F100">
            <v>0.14000000000000001</v>
          </cell>
          <cell r="G100">
            <v>0.14000000000000001</v>
          </cell>
        </row>
        <row r="101">
          <cell r="E101">
            <v>0.28000000000000003</v>
          </cell>
        </row>
        <row r="102">
          <cell r="E102">
            <v>0.28000000000000003</v>
          </cell>
        </row>
        <row r="103">
          <cell r="E103">
            <v>0.14000000000000001</v>
          </cell>
        </row>
        <row r="104">
          <cell r="E104">
            <v>0.14000000000000001</v>
          </cell>
        </row>
        <row r="105">
          <cell r="E105">
            <v>0.6</v>
          </cell>
        </row>
        <row r="109">
          <cell r="E109">
            <v>0.05</v>
          </cell>
          <cell r="F109">
            <v>0.05</v>
          </cell>
          <cell r="G109">
            <v>0.05</v>
          </cell>
        </row>
        <row r="110">
          <cell r="E110">
            <v>2.5000000000000001E-2</v>
          </cell>
          <cell r="F110">
            <v>2.5000000000000001E-2</v>
          </cell>
          <cell r="G110">
            <v>2.5000000000000001E-2</v>
          </cell>
        </row>
        <row r="111">
          <cell r="E111">
            <v>0.1</v>
          </cell>
        </row>
        <row r="112">
          <cell r="E112">
            <v>0.05</v>
          </cell>
        </row>
        <row r="113">
          <cell r="E113">
            <v>0.05</v>
          </cell>
        </row>
        <row r="114">
          <cell r="E114">
            <v>2.5000000000000001E-2</v>
          </cell>
        </row>
        <row r="115">
          <cell r="E115">
            <v>0.6</v>
          </cell>
        </row>
        <row r="117">
          <cell r="E117">
            <v>0.14000000000000001</v>
          </cell>
          <cell r="F117">
            <v>0.14000000000000001</v>
          </cell>
          <cell r="G117">
            <v>0.14000000000000001</v>
          </cell>
        </row>
        <row r="118">
          <cell r="E118">
            <v>0.14000000000000001</v>
          </cell>
          <cell r="F118">
            <v>0.14000000000000001</v>
          </cell>
          <cell r="G118">
            <v>0.14000000000000001</v>
          </cell>
        </row>
        <row r="119">
          <cell r="E119">
            <v>0.28000000000000003</v>
          </cell>
        </row>
        <row r="120">
          <cell r="E120">
            <v>0.28000000000000003</v>
          </cell>
        </row>
        <row r="121">
          <cell r="E121">
            <v>0.14000000000000001</v>
          </cell>
        </row>
        <row r="122">
          <cell r="E122">
            <v>0.14000000000000001</v>
          </cell>
        </row>
        <row r="123">
          <cell r="E123">
            <v>0.6</v>
          </cell>
        </row>
        <row r="127">
          <cell r="E127">
            <v>0.05</v>
          </cell>
          <cell r="F127">
            <v>0.05</v>
          </cell>
          <cell r="G127">
            <v>0.05</v>
          </cell>
        </row>
        <row r="128">
          <cell r="E128">
            <v>2.5000000000000001E-2</v>
          </cell>
          <cell r="F128">
            <v>2.5000000000000001E-2</v>
          </cell>
          <cell r="G128">
            <v>2.5000000000000001E-2</v>
          </cell>
        </row>
        <row r="129">
          <cell r="E129">
            <v>0.1</v>
          </cell>
        </row>
        <row r="130">
          <cell r="E130">
            <v>0.05</v>
          </cell>
        </row>
        <row r="131">
          <cell r="E131">
            <v>0.05</v>
          </cell>
        </row>
        <row r="132">
          <cell r="E132">
            <v>2.5000000000000001E-2</v>
          </cell>
        </row>
        <row r="133">
          <cell r="E133">
            <v>0.6</v>
          </cell>
        </row>
        <row r="135">
          <cell r="E135">
            <v>0.14000000000000001</v>
          </cell>
          <cell r="F135">
            <v>0.14000000000000001</v>
          </cell>
          <cell r="G135">
            <v>0.14000000000000001</v>
          </cell>
        </row>
        <row r="136">
          <cell r="E136">
            <v>0.14000000000000001</v>
          </cell>
          <cell r="F136">
            <v>0.14000000000000001</v>
          </cell>
          <cell r="G136">
            <v>0.14000000000000001</v>
          </cell>
        </row>
        <row r="137">
          <cell r="E137">
            <v>0.28000000000000003</v>
          </cell>
        </row>
        <row r="138">
          <cell r="E138">
            <v>0.28000000000000003</v>
          </cell>
        </row>
        <row r="139">
          <cell r="E139">
            <v>0.14000000000000001</v>
          </cell>
        </row>
        <row r="140">
          <cell r="E140">
            <v>0.14000000000000001</v>
          </cell>
        </row>
        <row r="141">
          <cell r="E141">
            <v>0.6</v>
          </cell>
        </row>
        <row r="147">
          <cell r="E147">
            <v>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0.02</v>
          </cell>
        </row>
        <row r="237">
          <cell r="E237">
            <v>0.2</v>
          </cell>
        </row>
        <row r="238">
          <cell r="E238">
            <v>0.1</v>
          </cell>
        </row>
        <row r="240">
          <cell r="E240">
            <v>0.02</v>
          </cell>
        </row>
        <row r="241">
          <cell r="E241">
            <v>0.2</v>
          </cell>
        </row>
        <row r="242">
          <cell r="E242">
            <v>0.1</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0.02</v>
          </cell>
        </row>
        <row r="247">
          <cell r="E247">
            <v>0.2</v>
          </cell>
        </row>
        <row r="248">
          <cell r="E248">
            <v>0.1</v>
          </cell>
        </row>
        <row r="250">
          <cell r="E250">
            <v>0.02</v>
          </cell>
        </row>
        <row r="251">
          <cell r="E251">
            <v>0.2</v>
          </cell>
        </row>
        <row r="252">
          <cell r="E252">
            <v>0.1</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0.02</v>
          </cell>
        </row>
        <row r="257">
          <cell r="E257">
            <v>0.2</v>
          </cell>
        </row>
        <row r="258">
          <cell r="E258">
            <v>0.1</v>
          </cell>
        </row>
        <row r="260">
          <cell r="E260">
            <v>0.02</v>
          </cell>
        </row>
        <row r="261">
          <cell r="E261">
            <v>0.2</v>
          </cell>
        </row>
        <row r="262">
          <cell r="E262">
            <v>0.1</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69" refreshError="1">
        <row r="4">
          <cell r="E4" t="str">
            <v>Omantel</v>
          </cell>
          <cell r="O4">
            <v>1E-3</v>
          </cell>
        </row>
        <row r="5">
          <cell r="E5" t="str">
            <v>Batelco</v>
          </cell>
        </row>
        <row r="10">
          <cell r="E10">
            <v>4</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0" refreshError="1">
        <row r="4">
          <cell r="E4" t="str">
            <v>Omantel</v>
          </cell>
          <cell r="O4">
            <v>1E-3</v>
          </cell>
        </row>
        <row r="5">
          <cell r="E5" t="str">
            <v>Batelco</v>
          </cell>
        </row>
        <row r="10">
          <cell r="E10">
            <v>4</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1" refreshError="1">
        <row r="4">
          <cell r="E4" t="str">
            <v>Omantel</v>
          </cell>
          <cell r="O4">
            <v>1E-3</v>
          </cell>
        </row>
        <row r="5">
          <cell r="E5" t="str">
            <v>Batelco</v>
          </cell>
        </row>
        <row r="10">
          <cell r="E10">
            <v>4</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2" refreshError="1">
        <row r="4">
          <cell r="E4" t="str">
            <v>Omantel</v>
          </cell>
          <cell r="O4">
            <v>1E-3</v>
          </cell>
        </row>
        <row r="5">
          <cell r="E5" t="str">
            <v>Batelco</v>
          </cell>
        </row>
        <row r="10">
          <cell r="E10">
            <v>4</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3" refreshError="1">
        <row r="4">
          <cell r="E4" t="str">
            <v>Omantel</v>
          </cell>
          <cell r="O4">
            <v>1E-3</v>
          </cell>
        </row>
        <row r="5">
          <cell r="E5" t="str">
            <v>Batelco</v>
          </cell>
        </row>
        <row r="10">
          <cell r="E10">
            <v>4</v>
          </cell>
        </row>
        <row r="13">
          <cell r="E13">
            <v>0.1</v>
          </cell>
          <cell r="F13">
            <v>0.22</v>
          </cell>
          <cell r="G13">
            <v>0.38</v>
          </cell>
          <cell r="H13">
            <v>0.5</v>
          </cell>
          <cell r="I13">
            <v>0.56000000000000005</v>
          </cell>
          <cell r="J13">
            <v>0.624</v>
          </cell>
          <cell r="K13">
            <v>0.69200000000000006</v>
          </cell>
          <cell r="L13">
            <v>0.77500000000000002</v>
          </cell>
          <cell r="M13">
            <v>0.8</v>
          </cell>
          <cell r="N13">
            <v>0.8</v>
          </cell>
          <cell r="O13">
            <v>0.8</v>
          </cell>
          <cell r="P13">
            <v>0.8</v>
          </cell>
          <cell r="Q13">
            <v>0.8</v>
          </cell>
          <cell r="R13">
            <v>0.8</v>
          </cell>
          <cell r="S13">
            <v>0.8</v>
          </cell>
          <cell r="T13">
            <v>0.8</v>
          </cell>
        </row>
        <row r="14">
          <cell r="E14">
            <v>0.5</v>
          </cell>
          <cell r="F14">
            <v>0.8</v>
          </cell>
          <cell r="G14">
            <v>1</v>
          </cell>
          <cell r="H14">
            <v>1</v>
          </cell>
          <cell r="I14">
            <v>1</v>
          </cell>
          <cell r="J14">
            <v>1</v>
          </cell>
          <cell r="K14">
            <v>1</v>
          </cell>
          <cell r="L14">
            <v>1</v>
          </cell>
          <cell r="M14">
            <v>1</v>
          </cell>
          <cell r="N14">
            <v>1</v>
          </cell>
          <cell r="O14">
            <v>1</v>
          </cell>
          <cell r="P14">
            <v>1</v>
          </cell>
          <cell r="Q14">
            <v>1</v>
          </cell>
          <cell r="R14">
            <v>1</v>
          </cell>
          <cell r="S14">
            <v>1</v>
          </cell>
          <cell r="T14">
            <v>1</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26">
          <cell r="E26">
            <v>0.02</v>
          </cell>
        </row>
        <row r="27">
          <cell r="E27">
            <v>12.5</v>
          </cell>
        </row>
        <row r="28">
          <cell r="E28">
            <v>9</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row>
      </sheetData>
      <sheetData sheetId="74" refreshError="1">
        <row r="6">
          <cell r="E6">
            <v>0.81</v>
          </cell>
        </row>
        <row r="7">
          <cell r="E7">
            <v>2002</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0.05</v>
          </cell>
          <cell r="F92">
            <v>0.05</v>
          </cell>
          <cell r="G92">
            <v>0.05</v>
          </cell>
        </row>
        <row r="93">
          <cell r="E93">
            <v>0.1</v>
          </cell>
        </row>
        <row r="94">
          <cell r="E94">
            <v>0.05</v>
          </cell>
        </row>
        <row r="95">
          <cell r="E95">
            <v>0.05</v>
          </cell>
        </row>
        <row r="96">
          <cell r="E96">
            <v>0.05</v>
          </cell>
        </row>
        <row r="97">
          <cell r="E97">
            <v>0.6</v>
          </cell>
        </row>
        <row r="98">
          <cell r="E98">
            <v>-0.02</v>
          </cell>
          <cell r="F98">
            <v>-0.02</v>
          </cell>
          <cell r="G98">
            <v>-0.02</v>
          </cell>
          <cell r="H98">
            <v>-0.02</v>
          </cell>
          <cell r="I98">
            <v>-0.02</v>
          </cell>
          <cell r="J98">
            <v>-0.02</v>
          </cell>
          <cell r="K98">
            <v>-0.02</v>
          </cell>
          <cell r="L98">
            <v>-0.02</v>
          </cell>
          <cell r="M98">
            <v>-0.02</v>
          </cell>
          <cell r="N98">
            <v>-0.02</v>
          </cell>
          <cell r="O98">
            <v>-0.02</v>
          </cell>
          <cell r="P98">
            <v>-0.01</v>
          </cell>
          <cell r="Q98">
            <v>0</v>
          </cell>
          <cell r="R98">
            <v>0</v>
          </cell>
          <cell r="S98">
            <v>0</v>
          </cell>
          <cell r="T98">
            <v>0</v>
          </cell>
        </row>
        <row r="99">
          <cell r="E99">
            <v>0.13</v>
          </cell>
          <cell r="F99">
            <v>0.13</v>
          </cell>
          <cell r="G99">
            <v>0.13</v>
          </cell>
        </row>
        <row r="100">
          <cell r="E100">
            <v>0.13</v>
          </cell>
          <cell r="F100">
            <v>0.13</v>
          </cell>
          <cell r="G100">
            <v>0.13</v>
          </cell>
        </row>
        <row r="101">
          <cell r="E101">
            <v>0.26</v>
          </cell>
        </row>
        <row r="102">
          <cell r="E102">
            <v>0.26</v>
          </cell>
        </row>
        <row r="103">
          <cell r="E103">
            <v>0.13</v>
          </cell>
        </row>
        <row r="104">
          <cell r="E104">
            <v>0.13</v>
          </cell>
        </row>
        <row r="105">
          <cell r="E105">
            <v>0.6</v>
          </cell>
        </row>
        <row r="109">
          <cell r="E109">
            <v>0.08</v>
          </cell>
          <cell r="F109">
            <v>0.08</v>
          </cell>
          <cell r="G109">
            <v>0.08</v>
          </cell>
        </row>
        <row r="110">
          <cell r="E110">
            <v>0.04</v>
          </cell>
          <cell r="F110">
            <v>0.05</v>
          </cell>
          <cell r="G110">
            <v>0.05</v>
          </cell>
        </row>
        <row r="111">
          <cell r="E111">
            <v>0.16</v>
          </cell>
        </row>
        <row r="112">
          <cell r="E112">
            <v>0.08</v>
          </cell>
        </row>
        <row r="113">
          <cell r="E113">
            <v>0.08</v>
          </cell>
        </row>
        <row r="114">
          <cell r="E114">
            <v>0.04</v>
          </cell>
        </row>
        <row r="115">
          <cell r="E115">
            <v>0.6</v>
          </cell>
        </row>
        <row r="117">
          <cell r="E117">
            <v>0.13</v>
          </cell>
          <cell r="F117">
            <v>0.13</v>
          </cell>
          <cell r="G117">
            <v>0.13</v>
          </cell>
        </row>
        <row r="118">
          <cell r="E118">
            <v>0.13</v>
          </cell>
          <cell r="F118">
            <v>0.13</v>
          </cell>
          <cell r="G118">
            <v>0.13</v>
          </cell>
        </row>
        <row r="119">
          <cell r="E119">
            <v>0.26</v>
          </cell>
        </row>
        <row r="120">
          <cell r="E120">
            <v>0.26</v>
          </cell>
        </row>
        <row r="121">
          <cell r="E121">
            <v>0.13</v>
          </cell>
        </row>
        <row r="122">
          <cell r="E122">
            <v>0.13</v>
          </cell>
        </row>
        <row r="123">
          <cell r="E123">
            <v>0.6</v>
          </cell>
        </row>
        <row r="127">
          <cell r="E127">
            <v>0.08</v>
          </cell>
          <cell r="F127">
            <v>0.08</v>
          </cell>
          <cell r="G127">
            <v>0.08</v>
          </cell>
        </row>
        <row r="128">
          <cell r="E128">
            <v>0.04</v>
          </cell>
          <cell r="F128">
            <v>0.05</v>
          </cell>
          <cell r="G128">
            <v>0.05</v>
          </cell>
        </row>
        <row r="129">
          <cell r="E129">
            <v>0.16</v>
          </cell>
        </row>
        <row r="130">
          <cell r="E130">
            <v>0.08</v>
          </cell>
        </row>
        <row r="131">
          <cell r="E131">
            <v>0.08</v>
          </cell>
        </row>
        <row r="132">
          <cell r="E132">
            <v>0.04</v>
          </cell>
        </row>
        <row r="133">
          <cell r="E133">
            <v>0.6</v>
          </cell>
        </row>
        <row r="135">
          <cell r="E135">
            <v>0.13</v>
          </cell>
          <cell r="F135">
            <v>0.13</v>
          </cell>
          <cell r="G135">
            <v>0.13</v>
          </cell>
        </row>
        <row r="136">
          <cell r="E136">
            <v>0.13</v>
          </cell>
          <cell r="F136">
            <v>0.13</v>
          </cell>
          <cell r="G136">
            <v>0.13</v>
          </cell>
        </row>
        <row r="137">
          <cell r="E137">
            <v>0.26</v>
          </cell>
        </row>
        <row r="138">
          <cell r="E138">
            <v>0.26</v>
          </cell>
        </row>
        <row r="139">
          <cell r="E139">
            <v>0.13</v>
          </cell>
        </row>
        <row r="140">
          <cell r="E140">
            <v>0.13</v>
          </cell>
        </row>
        <row r="141">
          <cell r="E141">
            <v>0.6</v>
          </cell>
        </row>
        <row r="147">
          <cell r="E147">
            <v>200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10</v>
          </cell>
        </row>
        <row r="220">
          <cell r="E220">
            <v>15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0.01</v>
          </cell>
          <cell r="H228">
            <v>0.01</v>
          </cell>
          <cell r="I228">
            <v>0.01</v>
          </cell>
          <cell r="J228">
            <v>0.01</v>
          </cell>
          <cell r="K228">
            <v>0.01</v>
          </cell>
          <cell r="L228">
            <v>0.01</v>
          </cell>
          <cell r="M228">
            <v>0.01</v>
          </cell>
          <cell r="N228">
            <v>0.01</v>
          </cell>
          <cell r="O228">
            <v>0.01</v>
          </cell>
          <cell r="P228">
            <v>0.01</v>
          </cell>
          <cell r="Q228">
            <v>0.01</v>
          </cell>
          <cell r="R228">
            <v>0.01</v>
          </cell>
          <cell r="S228">
            <v>0.01</v>
          </cell>
          <cell r="T228">
            <v>0.01</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0.08</v>
          </cell>
        </row>
        <row r="237">
          <cell r="E237">
            <v>0.5</v>
          </cell>
        </row>
        <row r="238">
          <cell r="E238">
            <v>0.19</v>
          </cell>
        </row>
        <row r="240">
          <cell r="E240">
            <v>0.13</v>
          </cell>
        </row>
        <row r="241">
          <cell r="E241">
            <v>0.75</v>
          </cell>
        </row>
        <row r="242">
          <cell r="E242">
            <v>0.27</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0.08</v>
          </cell>
        </row>
        <row r="247">
          <cell r="E247">
            <v>0.5</v>
          </cell>
        </row>
        <row r="248">
          <cell r="E248">
            <v>0.19</v>
          </cell>
        </row>
        <row r="250">
          <cell r="E250">
            <v>0.13</v>
          </cell>
        </row>
        <row r="251">
          <cell r="E251">
            <v>0.75</v>
          </cell>
        </row>
        <row r="252">
          <cell r="E252">
            <v>0.27</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0.08</v>
          </cell>
        </row>
        <row r="257">
          <cell r="E257">
            <v>0.5</v>
          </cell>
        </row>
        <row r="258">
          <cell r="E258">
            <v>0.19</v>
          </cell>
        </row>
        <row r="260">
          <cell r="E260">
            <v>0.13</v>
          </cell>
        </row>
        <row r="261">
          <cell r="E261">
            <v>0.75</v>
          </cell>
        </row>
        <row r="262">
          <cell r="E262">
            <v>0.27</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68">
          <cell r="E268">
            <v>60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 sheetId="75" refreshError="1">
        <row r="6">
          <cell r="E6">
            <v>0.86</v>
          </cell>
        </row>
        <row r="7">
          <cell r="E7">
            <v>2000</v>
          </cell>
        </row>
        <row r="8">
          <cell r="E8">
            <v>2003</v>
          </cell>
        </row>
        <row r="15">
          <cell r="E15">
            <v>0.02</v>
          </cell>
          <cell r="F15">
            <v>0.1</v>
          </cell>
          <cell r="G15">
            <v>0.1</v>
          </cell>
          <cell r="H15">
            <v>0.1</v>
          </cell>
          <cell r="I15">
            <v>0.08</v>
          </cell>
          <cell r="J15">
            <v>0.08</v>
          </cell>
          <cell r="K15">
            <v>0.08</v>
          </cell>
          <cell r="L15">
            <v>0.08</v>
          </cell>
          <cell r="M15">
            <v>0.08</v>
          </cell>
          <cell r="N15">
            <v>0.08</v>
          </cell>
          <cell r="O15">
            <v>0.08</v>
          </cell>
          <cell r="P15">
            <v>0.08</v>
          </cell>
          <cell r="Q15">
            <v>0.08</v>
          </cell>
          <cell r="R15">
            <v>0.08</v>
          </cell>
          <cell r="S15">
            <v>0.08</v>
          </cell>
          <cell r="T15">
            <v>0.08</v>
          </cell>
        </row>
        <row r="19">
          <cell r="E19">
            <v>0.02</v>
          </cell>
          <cell r="F19">
            <v>0.1</v>
          </cell>
          <cell r="G19">
            <v>0.1</v>
          </cell>
          <cell r="H19">
            <v>0.1</v>
          </cell>
          <cell r="I19">
            <v>0.1</v>
          </cell>
          <cell r="J19">
            <v>0.1</v>
          </cell>
          <cell r="K19">
            <v>0.1</v>
          </cell>
          <cell r="L19">
            <v>0.1</v>
          </cell>
          <cell r="M19">
            <v>0.1</v>
          </cell>
          <cell r="N19">
            <v>0.1</v>
          </cell>
          <cell r="O19">
            <v>0.1</v>
          </cell>
          <cell r="P19">
            <v>0.1</v>
          </cell>
          <cell r="Q19">
            <v>0.1</v>
          </cell>
          <cell r="R19">
            <v>0.1</v>
          </cell>
          <cell r="S19">
            <v>0.1</v>
          </cell>
          <cell r="T19">
            <v>0.1</v>
          </cell>
        </row>
        <row r="20">
          <cell r="E20">
            <v>0.03</v>
          </cell>
          <cell r="F20">
            <v>0.2</v>
          </cell>
          <cell r="G20">
            <v>0.2</v>
          </cell>
          <cell r="H20">
            <v>0.2</v>
          </cell>
          <cell r="I20">
            <v>0.15</v>
          </cell>
          <cell r="J20">
            <v>0.1</v>
          </cell>
          <cell r="K20">
            <v>0.1</v>
          </cell>
          <cell r="L20">
            <v>0.1</v>
          </cell>
          <cell r="M20">
            <v>0.1</v>
          </cell>
          <cell r="N20">
            <v>0.1</v>
          </cell>
          <cell r="O20">
            <v>0.1</v>
          </cell>
          <cell r="P20">
            <v>0.1</v>
          </cell>
          <cell r="Q20">
            <v>0.1</v>
          </cell>
          <cell r="R20">
            <v>0.1</v>
          </cell>
          <cell r="S20">
            <v>0.1</v>
          </cell>
          <cell r="T20">
            <v>0.1</v>
          </cell>
        </row>
        <row r="23">
          <cell r="E23">
            <v>0.02</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row>
        <row r="24">
          <cell r="E24">
            <v>0.03</v>
          </cell>
          <cell r="F24">
            <v>0.2</v>
          </cell>
          <cell r="G24">
            <v>0.2</v>
          </cell>
          <cell r="H24">
            <v>0.2</v>
          </cell>
          <cell r="I24">
            <v>0.15</v>
          </cell>
          <cell r="J24">
            <v>0.1</v>
          </cell>
          <cell r="K24">
            <v>0.1</v>
          </cell>
          <cell r="L24">
            <v>0.1</v>
          </cell>
          <cell r="M24">
            <v>0.1</v>
          </cell>
          <cell r="N24">
            <v>0.1</v>
          </cell>
          <cell r="O24">
            <v>0.1</v>
          </cell>
          <cell r="P24">
            <v>0.1</v>
          </cell>
          <cell r="Q24">
            <v>0.1</v>
          </cell>
          <cell r="R24">
            <v>0.1</v>
          </cell>
          <cell r="S24">
            <v>0.1</v>
          </cell>
          <cell r="T24">
            <v>0.1</v>
          </cell>
        </row>
        <row r="28">
          <cell r="F28">
            <v>0.02</v>
          </cell>
          <cell r="G28">
            <v>0.08</v>
          </cell>
          <cell r="H28">
            <v>0.08</v>
          </cell>
          <cell r="I28">
            <v>0.08</v>
          </cell>
          <cell r="J28">
            <v>0.08</v>
          </cell>
          <cell r="K28">
            <v>0.08</v>
          </cell>
          <cell r="L28">
            <v>0.08</v>
          </cell>
          <cell r="M28">
            <v>0.08</v>
          </cell>
          <cell r="N28">
            <v>0.08</v>
          </cell>
          <cell r="O28">
            <v>0.08</v>
          </cell>
          <cell r="P28">
            <v>0.08</v>
          </cell>
          <cell r="Q28">
            <v>0.08</v>
          </cell>
          <cell r="R28">
            <v>0.08</v>
          </cell>
          <cell r="S28">
            <v>0.08</v>
          </cell>
          <cell r="T28">
            <v>0.08</v>
          </cell>
        </row>
        <row r="32">
          <cell r="F32">
            <v>0.02</v>
          </cell>
          <cell r="G32">
            <v>0.1</v>
          </cell>
          <cell r="H32">
            <v>0.15</v>
          </cell>
          <cell r="I32">
            <v>0.15</v>
          </cell>
          <cell r="J32">
            <v>0.1</v>
          </cell>
          <cell r="K32">
            <v>0.1</v>
          </cell>
          <cell r="L32">
            <v>0.1</v>
          </cell>
          <cell r="M32">
            <v>0.1</v>
          </cell>
          <cell r="N32">
            <v>0.1</v>
          </cell>
          <cell r="O32">
            <v>0.1</v>
          </cell>
          <cell r="P32">
            <v>0.1</v>
          </cell>
          <cell r="Q32">
            <v>0.1</v>
          </cell>
          <cell r="R32">
            <v>0.1</v>
          </cell>
          <cell r="S32">
            <v>0.1</v>
          </cell>
          <cell r="T32">
            <v>0.1</v>
          </cell>
        </row>
        <row r="33">
          <cell r="F33">
            <v>0.2</v>
          </cell>
          <cell r="G33">
            <v>0.2</v>
          </cell>
          <cell r="H33">
            <v>0.2</v>
          </cell>
          <cell r="I33">
            <v>0.15</v>
          </cell>
          <cell r="J33">
            <v>0.1</v>
          </cell>
          <cell r="K33">
            <v>0.1</v>
          </cell>
          <cell r="L33">
            <v>0.1</v>
          </cell>
          <cell r="M33">
            <v>0.1</v>
          </cell>
          <cell r="N33">
            <v>0.1</v>
          </cell>
          <cell r="O33">
            <v>0.1</v>
          </cell>
          <cell r="P33">
            <v>0.1</v>
          </cell>
          <cell r="Q33">
            <v>0.1</v>
          </cell>
          <cell r="R33">
            <v>0.1</v>
          </cell>
          <cell r="S33">
            <v>0.1</v>
          </cell>
          <cell r="T33">
            <v>0.1</v>
          </cell>
        </row>
        <row r="36">
          <cell r="F36">
            <v>0.02</v>
          </cell>
          <cell r="G36">
            <v>0.1</v>
          </cell>
          <cell r="H36">
            <v>0.15</v>
          </cell>
          <cell r="I36">
            <v>0.15</v>
          </cell>
          <cell r="J36">
            <v>0.1</v>
          </cell>
          <cell r="K36">
            <v>0.1</v>
          </cell>
          <cell r="L36">
            <v>0.1</v>
          </cell>
          <cell r="M36">
            <v>0.1</v>
          </cell>
          <cell r="N36">
            <v>0.1</v>
          </cell>
          <cell r="O36">
            <v>0.1</v>
          </cell>
          <cell r="P36">
            <v>0.1</v>
          </cell>
          <cell r="Q36">
            <v>0.1</v>
          </cell>
          <cell r="R36">
            <v>0.1</v>
          </cell>
          <cell r="S36">
            <v>0.1</v>
          </cell>
          <cell r="T36">
            <v>0.1</v>
          </cell>
        </row>
        <row r="37">
          <cell r="F37">
            <v>0.2</v>
          </cell>
          <cell r="G37">
            <v>0.2</v>
          </cell>
          <cell r="H37">
            <v>0.2</v>
          </cell>
          <cell r="I37">
            <v>0.15</v>
          </cell>
          <cell r="J37">
            <v>0.1</v>
          </cell>
          <cell r="K37">
            <v>0.1</v>
          </cell>
          <cell r="L37">
            <v>0.1</v>
          </cell>
          <cell r="M37">
            <v>0.1</v>
          </cell>
          <cell r="N37">
            <v>0.1</v>
          </cell>
          <cell r="O37">
            <v>0.1</v>
          </cell>
          <cell r="P37">
            <v>0.1</v>
          </cell>
          <cell r="Q37">
            <v>0.1</v>
          </cell>
          <cell r="R37">
            <v>0.1</v>
          </cell>
          <cell r="S37">
            <v>0.1</v>
          </cell>
          <cell r="T37">
            <v>0.1</v>
          </cell>
        </row>
        <row r="41">
          <cell r="E41">
            <v>5.0000000000000001E-3</v>
          </cell>
          <cell r="F41">
            <v>0.02</v>
          </cell>
          <cell r="G41">
            <v>0.05</v>
          </cell>
          <cell r="H41">
            <v>0.1</v>
          </cell>
          <cell r="I41">
            <v>0.15</v>
          </cell>
          <cell r="J41">
            <v>0.2</v>
          </cell>
          <cell r="K41">
            <v>0.25</v>
          </cell>
          <cell r="L41">
            <v>0.25</v>
          </cell>
          <cell r="M41">
            <v>0.25</v>
          </cell>
          <cell r="N41">
            <v>0.25</v>
          </cell>
          <cell r="O41">
            <v>0.25</v>
          </cell>
          <cell r="P41">
            <v>0.25</v>
          </cell>
          <cell r="Q41">
            <v>0.25</v>
          </cell>
          <cell r="R41">
            <v>0.25</v>
          </cell>
          <cell r="S41">
            <v>0.25</v>
          </cell>
          <cell r="T41">
            <v>0.25</v>
          </cell>
        </row>
        <row r="45">
          <cell r="E45">
            <v>5.0000000000000001E-3</v>
          </cell>
          <cell r="F45">
            <v>0.02</v>
          </cell>
          <cell r="G45">
            <v>0.05</v>
          </cell>
          <cell r="H45">
            <v>0.1</v>
          </cell>
          <cell r="I45">
            <v>0.15</v>
          </cell>
          <cell r="J45">
            <v>0.2</v>
          </cell>
          <cell r="K45">
            <v>0.3</v>
          </cell>
          <cell r="L45">
            <v>0.35</v>
          </cell>
          <cell r="M45">
            <v>0.35</v>
          </cell>
          <cell r="N45">
            <v>0.35</v>
          </cell>
          <cell r="O45">
            <v>0.35</v>
          </cell>
          <cell r="P45">
            <v>0.35</v>
          </cell>
          <cell r="Q45">
            <v>0.35</v>
          </cell>
          <cell r="R45">
            <v>0.35</v>
          </cell>
          <cell r="S45">
            <v>0.35</v>
          </cell>
          <cell r="T45">
            <v>0.35</v>
          </cell>
        </row>
        <row r="46">
          <cell r="E46">
            <v>0.01</v>
          </cell>
          <cell r="F46">
            <v>0.2</v>
          </cell>
          <cell r="G46">
            <v>0.3</v>
          </cell>
          <cell r="H46">
            <v>0.3</v>
          </cell>
          <cell r="I46">
            <v>0.35</v>
          </cell>
          <cell r="J46">
            <v>0.35</v>
          </cell>
          <cell r="K46">
            <v>0.35</v>
          </cell>
          <cell r="L46">
            <v>0.35</v>
          </cell>
          <cell r="M46">
            <v>0.35</v>
          </cell>
          <cell r="N46">
            <v>0.35</v>
          </cell>
          <cell r="O46">
            <v>0.4</v>
          </cell>
          <cell r="P46">
            <v>0.4</v>
          </cell>
          <cell r="Q46">
            <v>0.4</v>
          </cell>
          <cell r="R46">
            <v>0.4</v>
          </cell>
          <cell r="S46">
            <v>0.4</v>
          </cell>
          <cell r="T46">
            <v>0.4</v>
          </cell>
        </row>
        <row r="49">
          <cell r="E49">
            <v>5.0000000000000001E-3</v>
          </cell>
          <cell r="F49">
            <v>0.02</v>
          </cell>
          <cell r="G49">
            <v>0.05</v>
          </cell>
          <cell r="H49">
            <v>0.1</v>
          </cell>
          <cell r="I49">
            <v>0.15</v>
          </cell>
          <cell r="J49">
            <v>0.2</v>
          </cell>
          <cell r="K49">
            <v>0.3</v>
          </cell>
          <cell r="L49">
            <v>0.35</v>
          </cell>
          <cell r="M49">
            <v>0.35</v>
          </cell>
          <cell r="N49">
            <v>0.35</v>
          </cell>
          <cell r="O49">
            <v>0.35</v>
          </cell>
          <cell r="P49">
            <v>0.35</v>
          </cell>
          <cell r="Q49">
            <v>0.35</v>
          </cell>
          <cell r="R49">
            <v>0.35</v>
          </cell>
          <cell r="S49">
            <v>0.35</v>
          </cell>
          <cell r="T49">
            <v>0.35</v>
          </cell>
        </row>
        <row r="50">
          <cell r="E50">
            <v>0.01</v>
          </cell>
          <cell r="F50">
            <v>0.2</v>
          </cell>
          <cell r="G50">
            <v>0.3</v>
          </cell>
          <cell r="H50">
            <v>0.3</v>
          </cell>
          <cell r="I50">
            <v>0.35</v>
          </cell>
          <cell r="J50">
            <v>0.35</v>
          </cell>
          <cell r="K50">
            <v>0.35</v>
          </cell>
          <cell r="L50">
            <v>0.35</v>
          </cell>
          <cell r="M50">
            <v>0.35</v>
          </cell>
          <cell r="N50">
            <v>0.35</v>
          </cell>
          <cell r="O50">
            <v>0.35</v>
          </cell>
          <cell r="P50">
            <v>0.4</v>
          </cell>
          <cell r="Q50">
            <v>0.4</v>
          </cell>
          <cell r="R50">
            <v>0.4</v>
          </cell>
          <cell r="S50">
            <v>0.4</v>
          </cell>
          <cell r="T50">
            <v>0.4</v>
          </cell>
        </row>
        <row r="52">
          <cell r="E52">
            <v>0.8</v>
          </cell>
        </row>
        <row r="53">
          <cell r="E53">
            <v>0.4</v>
          </cell>
        </row>
        <row r="58">
          <cell r="E58">
            <v>400</v>
          </cell>
        </row>
        <row r="60">
          <cell r="E60">
            <v>0.01</v>
          </cell>
          <cell r="F60">
            <v>0.01</v>
          </cell>
          <cell r="G60">
            <v>0.01</v>
          </cell>
          <cell r="H60">
            <v>0.01</v>
          </cell>
          <cell r="I60">
            <v>0.01</v>
          </cell>
          <cell r="J60">
            <v>0.01</v>
          </cell>
          <cell r="K60">
            <v>0.01</v>
          </cell>
          <cell r="L60">
            <v>0.01</v>
          </cell>
          <cell r="M60">
            <v>0.01</v>
          </cell>
          <cell r="N60">
            <v>0.01</v>
          </cell>
          <cell r="O60">
            <v>5.0000000000000001E-3</v>
          </cell>
          <cell r="P60">
            <v>5.0000000000000001E-3</v>
          </cell>
          <cell r="Q60">
            <v>0</v>
          </cell>
          <cell r="R60">
            <v>0</v>
          </cell>
          <cell r="S60">
            <v>0</v>
          </cell>
          <cell r="T60">
            <v>0</v>
          </cell>
        </row>
        <row r="61">
          <cell r="E61">
            <v>-0.02</v>
          </cell>
          <cell r="F61">
            <v>-0.02</v>
          </cell>
          <cell r="G61">
            <v>-0.02</v>
          </cell>
          <cell r="H61">
            <v>-0.02</v>
          </cell>
          <cell r="I61">
            <v>-0.02</v>
          </cell>
          <cell r="J61">
            <v>-0.02</v>
          </cell>
          <cell r="K61">
            <v>-0.02</v>
          </cell>
          <cell r="L61">
            <v>-0.02</v>
          </cell>
          <cell r="M61">
            <v>-0.02</v>
          </cell>
          <cell r="N61">
            <v>-0.02</v>
          </cell>
          <cell r="O61">
            <v>-0.01</v>
          </cell>
          <cell r="P61">
            <v>-0.01</v>
          </cell>
          <cell r="Q61">
            <v>0</v>
          </cell>
          <cell r="R61">
            <v>0</v>
          </cell>
          <cell r="S61">
            <v>0</v>
          </cell>
          <cell r="T61">
            <v>0</v>
          </cell>
        </row>
        <row r="63">
          <cell r="E63">
            <v>280</v>
          </cell>
        </row>
        <row r="64">
          <cell r="E64">
            <v>90</v>
          </cell>
        </row>
        <row r="67">
          <cell r="E67">
            <v>300</v>
          </cell>
        </row>
        <row r="68">
          <cell r="E68">
            <v>110</v>
          </cell>
        </row>
        <row r="72">
          <cell r="E72">
            <v>16</v>
          </cell>
        </row>
        <row r="73">
          <cell r="E73">
            <v>8</v>
          </cell>
        </row>
        <row r="74">
          <cell r="E74">
            <v>8</v>
          </cell>
        </row>
        <row r="75">
          <cell r="E75">
            <v>-0.01</v>
          </cell>
        </row>
        <row r="79">
          <cell r="E79">
            <v>27</v>
          </cell>
        </row>
        <row r="80">
          <cell r="E80">
            <v>27</v>
          </cell>
        </row>
        <row r="81">
          <cell r="E81">
            <v>27</v>
          </cell>
        </row>
        <row r="82">
          <cell r="E82">
            <v>49</v>
          </cell>
        </row>
        <row r="83">
          <cell r="E83">
            <v>49</v>
          </cell>
        </row>
        <row r="84">
          <cell r="E84">
            <v>49</v>
          </cell>
        </row>
        <row r="85">
          <cell r="E85">
            <v>-0.01</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E91">
            <v>0.05</v>
          </cell>
          <cell r="F91">
            <v>0.05</v>
          </cell>
          <cell r="G91">
            <v>0.05</v>
          </cell>
        </row>
        <row r="92">
          <cell r="E92">
            <v>2.5000000000000001E-2</v>
          </cell>
          <cell r="F92">
            <v>2.5000000000000001E-2</v>
          </cell>
          <cell r="G92">
            <v>2.5000000000000001E-2</v>
          </cell>
        </row>
        <row r="93">
          <cell r="E93">
            <v>0.1</v>
          </cell>
        </row>
        <row r="94">
          <cell r="E94">
            <v>0.05</v>
          </cell>
        </row>
        <row r="95">
          <cell r="E95">
            <v>0.05</v>
          </cell>
        </row>
        <row r="96">
          <cell r="E96">
            <v>2.5000000000000001E-2</v>
          </cell>
        </row>
        <row r="97">
          <cell r="E97">
            <v>0.6</v>
          </cell>
        </row>
        <row r="98">
          <cell r="E98">
            <v>-0.05</v>
          </cell>
          <cell r="F98">
            <v>-0.05</v>
          </cell>
          <cell r="G98">
            <v>-0.05</v>
          </cell>
          <cell r="H98">
            <v>-0.05</v>
          </cell>
          <cell r="I98">
            <v>-0.05</v>
          </cell>
          <cell r="J98">
            <v>-0.05</v>
          </cell>
          <cell r="K98">
            <v>-0.05</v>
          </cell>
          <cell r="L98">
            <v>-0.05</v>
          </cell>
          <cell r="M98">
            <v>-0.04</v>
          </cell>
          <cell r="N98">
            <v>-0.03</v>
          </cell>
          <cell r="O98">
            <v>-0.02</v>
          </cell>
          <cell r="P98">
            <v>-0.01</v>
          </cell>
          <cell r="Q98">
            <v>0</v>
          </cell>
          <cell r="R98">
            <v>0</v>
          </cell>
          <cell r="S98">
            <v>0</v>
          </cell>
          <cell r="T98">
            <v>0</v>
          </cell>
        </row>
        <row r="99">
          <cell r="E99">
            <v>0.14000000000000001</v>
          </cell>
          <cell r="F99">
            <v>0.14000000000000001</v>
          </cell>
          <cell r="G99">
            <v>0.14000000000000001</v>
          </cell>
        </row>
        <row r="100">
          <cell r="E100">
            <v>0.14000000000000001</v>
          </cell>
          <cell r="F100">
            <v>0.14000000000000001</v>
          </cell>
          <cell r="G100">
            <v>0.14000000000000001</v>
          </cell>
        </row>
        <row r="101">
          <cell r="E101">
            <v>0.28000000000000003</v>
          </cell>
        </row>
        <row r="102">
          <cell r="E102">
            <v>0.28000000000000003</v>
          </cell>
        </row>
        <row r="103">
          <cell r="E103">
            <v>0.14000000000000001</v>
          </cell>
        </row>
        <row r="104">
          <cell r="E104">
            <v>0.14000000000000001</v>
          </cell>
        </row>
        <row r="105">
          <cell r="E105">
            <v>0.6</v>
          </cell>
        </row>
        <row r="109">
          <cell r="E109">
            <v>0.05</v>
          </cell>
          <cell r="F109">
            <v>0.05</v>
          </cell>
          <cell r="G109">
            <v>0.05</v>
          </cell>
        </row>
        <row r="110">
          <cell r="E110">
            <v>2.5000000000000001E-2</v>
          </cell>
          <cell r="F110">
            <v>2.5000000000000001E-2</v>
          </cell>
          <cell r="G110">
            <v>2.5000000000000001E-2</v>
          </cell>
        </row>
        <row r="111">
          <cell r="E111">
            <v>0.1</v>
          </cell>
        </row>
        <row r="112">
          <cell r="E112">
            <v>0.05</v>
          </cell>
        </row>
        <row r="113">
          <cell r="E113">
            <v>0.05</v>
          </cell>
        </row>
        <row r="114">
          <cell r="E114">
            <v>2.5000000000000001E-2</v>
          </cell>
        </row>
        <row r="115">
          <cell r="E115">
            <v>0.6</v>
          </cell>
        </row>
        <row r="117">
          <cell r="E117">
            <v>0.14000000000000001</v>
          </cell>
          <cell r="F117">
            <v>0.14000000000000001</v>
          </cell>
          <cell r="G117">
            <v>0.14000000000000001</v>
          </cell>
        </row>
        <row r="118">
          <cell r="E118">
            <v>0.14000000000000001</v>
          </cell>
          <cell r="F118">
            <v>0.14000000000000001</v>
          </cell>
          <cell r="G118">
            <v>0.14000000000000001</v>
          </cell>
        </row>
        <row r="119">
          <cell r="E119">
            <v>0.28000000000000003</v>
          </cell>
        </row>
        <row r="120">
          <cell r="E120">
            <v>0.28000000000000003</v>
          </cell>
        </row>
        <row r="121">
          <cell r="E121">
            <v>0.14000000000000001</v>
          </cell>
        </row>
        <row r="122">
          <cell r="E122">
            <v>0.14000000000000001</v>
          </cell>
        </row>
        <row r="123">
          <cell r="E123">
            <v>0.6</v>
          </cell>
        </row>
        <row r="127">
          <cell r="E127">
            <v>0.05</v>
          </cell>
          <cell r="F127">
            <v>0.05</v>
          </cell>
          <cell r="G127">
            <v>0.05</v>
          </cell>
        </row>
        <row r="128">
          <cell r="E128">
            <v>2.5000000000000001E-2</v>
          </cell>
          <cell r="F128">
            <v>2.5000000000000001E-2</v>
          </cell>
          <cell r="G128">
            <v>2.5000000000000001E-2</v>
          </cell>
        </row>
        <row r="129">
          <cell r="E129">
            <v>0.1</v>
          </cell>
        </row>
        <row r="130">
          <cell r="E130">
            <v>0.05</v>
          </cell>
        </row>
        <row r="131">
          <cell r="E131">
            <v>0.05</v>
          </cell>
        </row>
        <row r="132">
          <cell r="E132">
            <v>2.5000000000000001E-2</v>
          </cell>
        </row>
        <row r="133">
          <cell r="E133">
            <v>0.6</v>
          </cell>
        </row>
        <row r="135">
          <cell r="E135">
            <v>0.14000000000000001</v>
          </cell>
          <cell r="F135">
            <v>0.14000000000000001</v>
          </cell>
          <cell r="G135">
            <v>0.14000000000000001</v>
          </cell>
        </row>
        <row r="136">
          <cell r="E136">
            <v>0.14000000000000001</v>
          </cell>
          <cell r="F136">
            <v>0.14000000000000001</v>
          </cell>
          <cell r="G136">
            <v>0.14000000000000001</v>
          </cell>
        </row>
        <row r="137">
          <cell r="E137">
            <v>0.28000000000000003</v>
          </cell>
        </row>
        <row r="138">
          <cell r="E138">
            <v>0.28000000000000003</v>
          </cell>
        </row>
        <row r="139">
          <cell r="E139">
            <v>0.14000000000000001</v>
          </cell>
        </row>
        <row r="140">
          <cell r="E140">
            <v>0.14000000000000001</v>
          </cell>
        </row>
        <row r="141">
          <cell r="E141">
            <v>0.6</v>
          </cell>
        </row>
        <row r="147">
          <cell r="E147">
            <v>0</v>
          </cell>
        </row>
        <row r="149">
          <cell r="G149">
            <v>0</v>
          </cell>
        </row>
        <row r="157">
          <cell r="E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E15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E171">
            <v>0</v>
          </cell>
        </row>
        <row r="182">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7">
          <cell r="E187">
            <v>10</v>
          </cell>
        </row>
        <row r="189">
          <cell r="E189">
            <v>0.01</v>
          </cell>
          <cell r="F189">
            <v>0.01</v>
          </cell>
          <cell r="G189">
            <v>0.01</v>
          </cell>
          <cell r="H189">
            <v>0.01</v>
          </cell>
          <cell r="I189">
            <v>0.01</v>
          </cell>
          <cell r="J189">
            <v>0.01</v>
          </cell>
          <cell r="K189">
            <v>0.01</v>
          </cell>
          <cell r="L189">
            <v>0.01</v>
          </cell>
          <cell r="M189">
            <v>0.01</v>
          </cell>
          <cell r="N189">
            <v>0.01</v>
          </cell>
          <cell r="O189">
            <v>0.01</v>
          </cell>
          <cell r="P189">
            <v>0.01</v>
          </cell>
          <cell r="Q189">
            <v>0</v>
          </cell>
          <cell r="R189">
            <v>0</v>
          </cell>
          <cell r="S189">
            <v>0</v>
          </cell>
          <cell r="T189">
            <v>0</v>
          </cell>
        </row>
        <row r="191">
          <cell r="E191">
            <v>1</v>
          </cell>
        </row>
        <row r="192">
          <cell r="E192">
            <v>1E-3</v>
          </cell>
        </row>
        <row r="193">
          <cell r="E193">
            <v>0.01</v>
          </cell>
          <cell r="F193">
            <v>0.01</v>
          </cell>
          <cell r="G193">
            <v>0.01</v>
          </cell>
          <cell r="H193">
            <v>0.01</v>
          </cell>
          <cell r="I193">
            <v>0.01</v>
          </cell>
          <cell r="J193">
            <v>0.01</v>
          </cell>
          <cell r="K193">
            <v>0.01</v>
          </cell>
          <cell r="L193">
            <v>0.01</v>
          </cell>
          <cell r="M193">
            <v>0.01</v>
          </cell>
          <cell r="N193">
            <v>0.01</v>
          </cell>
          <cell r="O193">
            <v>0.01</v>
          </cell>
          <cell r="P193">
            <v>0.01</v>
          </cell>
          <cell r="Q193">
            <v>0</v>
          </cell>
          <cell r="R193">
            <v>0</v>
          </cell>
          <cell r="S193">
            <v>0</v>
          </cell>
          <cell r="T193">
            <v>0</v>
          </cell>
        </row>
        <row r="195">
          <cell r="E195">
            <v>1</v>
          </cell>
        </row>
        <row r="196">
          <cell r="E196">
            <v>0.05</v>
          </cell>
        </row>
        <row r="197">
          <cell r="E197">
            <v>0.01</v>
          </cell>
          <cell r="F197">
            <v>0.01</v>
          </cell>
          <cell r="G197">
            <v>0.01</v>
          </cell>
          <cell r="H197">
            <v>0.01</v>
          </cell>
          <cell r="I197">
            <v>0.01</v>
          </cell>
          <cell r="J197">
            <v>0.01</v>
          </cell>
          <cell r="K197">
            <v>0.01</v>
          </cell>
          <cell r="L197">
            <v>0.01</v>
          </cell>
          <cell r="M197">
            <v>0.01</v>
          </cell>
          <cell r="N197">
            <v>0.01</v>
          </cell>
          <cell r="O197">
            <v>0.01</v>
          </cell>
          <cell r="P197">
            <v>0.01</v>
          </cell>
          <cell r="Q197">
            <v>0</v>
          </cell>
          <cell r="R197">
            <v>0</v>
          </cell>
          <cell r="S197">
            <v>0</v>
          </cell>
          <cell r="T197">
            <v>0</v>
          </cell>
        </row>
        <row r="201">
          <cell r="E201">
            <v>1.5</v>
          </cell>
        </row>
        <row r="202">
          <cell r="E202">
            <v>1.5</v>
          </cell>
        </row>
        <row r="203">
          <cell r="E203">
            <v>-0.04</v>
          </cell>
          <cell r="F203">
            <v>-0.04</v>
          </cell>
          <cell r="G203">
            <v>-0.04</v>
          </cell>
          <cell r="H203">
            <v>-0.04</v>
          </cell>
          <cell r="I203">
            <v>-0.04</v>
          </cell>
          <cell r="J203">
            <v>-0.04</v>
          </cell>
          <cell r="K203">
            <v>-0.04</v>
          </cell>
          <cell r="L203">
            <v>-0.04</v>
          </cell>
          <cell r="M203">
            <v>-0.04</v>
          </cell>
          <cell r="N203">
            <v>-0.03</v>
          </cell>
          <cell r="O203">
            <v>-0.02</v>
          </cell>
          <cell r="P203">
            <v>-0.01</v>
          </cell>
          <cell r="Q203">
            <v>0</v>
          </cell>
          <cell r="R203">
            <v>0</v>
          </cell>
          <cell r="S203">
            <v>0</v>
          </cell>
          <cell r="T203">
            <v>0</v>
          </cell>
        </row>
        <row r="205">
          <cell r="E205">
            <v>1.5</v>
          </cell>
        </row>
        <row r="206">
          <cell r="E206">
            <v>1.5</v>
          </cell>
        </row>
        <row r="207">
          <cell r="E207">
            <v>-0.04</v>
          </cell>
          <cell r="F207">
            <v>-0.04</v>
          </cell>
          <cell r="G207">
            <v>-0.04</v>
          </cell>
          <cell r="H207">
            <v>-0.04</v>
          </cell>
          <cell r="I207">
            <v>-0.04</v>
          </cell>
          <cell r="J207">
            <v>-0.04</v>
          </cell>
          <cell r="K207">
            <v>-0.04</v>
          </cell>
          <cell r="L207">
            <v>-0.04</v>
          </cell>
          <cell r="M207">
            <v>-0.04</v>
          </cell>
          <cell r="N207">
            <v>-0.03</v>
          </cell>
          <cell r="O207">
            <v>-0.02</v>
          </cell>
          <cell r="P207">
            <v>-0.01</v>
          </cell>
          <cell r="Q207">
            <v>0</v>
          </cell>
          <cell r="R207">
            <v>0</v>
          </cell>
          <cell r="S207">
            <v>0</v>
          </cell>
          <cell r="T207">
            <v>0</v>
          </cell>
        </row>
        <row r="209">
          <cell r="E209">
            <v>1.5</v>
          </cell>
        </row>
        <row r="210">
          <cell r="E210">
            <v>1.5</v>
          </cell>
        </row>
        <row r="211">
          <cell r="E211">
            <v>-0.04</v>
          </cell>
          <cell r="F211">
            <v>-0.04</v>
          </cell>
          <cell r="G211">
            <v>-0.04</v>
          </cell>
          <cell r="H211">
            <v>-0.04</v>
          </cell>
          <cell r="I211">
            <v>-0.04</v>
          </cell>
          <cell r="J211">
            <v>-0.04</v>
          </cell>
          <cell r="K211">
            <v>-0.04</v>
          </cell>
          <cell r="L211">
            <v>-0.04</v>
          </cell>
          <cell r="M211">
            <v>-0.04</v>
          </cell>
          <cell r="N211">
            <v>-0.03</v>
          </cell>
          <cell r="O211">
            <v>-0.02</v>
          </cell>
          <cell r="P211">
            <v>-0.01</v>
          </cell>
          <cell r="Q211">
            <v>0</v>
          </cell>
          <cell r="R211">
            <v>0</v>
          </cell>
          <cell r="S211">
            <v>0</v>
          </cell>
          <cell r="T211">
            <v>0</v>
          </cell>
        </row>
        <row r="215">
          <cell r="E215">
            <v>40</v>
          </cell>
        </row>
        <row r="217">
          <cell r="E217">
            <v>5</v>
          </cell>
        </row>
        <row r="218">
          <cell r="E218">
            <v>10</v>
          </cell>
        </row>
        <row r="219">
          <cell r="E219">
            <v>30</v>
          </cell>
        </row>
        <row r="220">
          <cell r="E220">
            <v>55</v>
          </cell>
        </row>
        <row r="223">
          <cell r="E223">
            <v>0.03</v>
          </cell>
          <cell r="F223">
            <v>0.03</v>
          </cell>
          <cell r="G223">
            <v>0.03</v>
          </cell>
          <cell r="H223">
            <v>0.03</v>
          </cell>
          <cell r="I223">
            <v>0.03</v>
          </cell>
          <cell r="J223">
            <v>0.03</v>
          </cell>
          <cell r="K223">
            <v>0.03</v>
          </cell>
          <cell r="L223">
            <v>0.03</v>
          </cell>
          <cell r="M223">
            <v>0.03</v>
          </cell>
          <cell r="N223">
            <v>0.03</v>
          </cell>
          <cell r="O223">
            <v>0.02</v>
          </cell>
          <cell r="P223">
            <v>0.01</v>
          </cell>
          <cell r="Q223">
            <v>0</v>
          </cell>
          <cell r="R223">
            <v>0</v>
          </cell>
          <cell r="S223">
            <v>0</v>
          </cell>
          <cell r="T223">
            <v>0</v>
          </cell>
        </row>
        <row r="224">
          <cell r="E224">
            <v>0.02</v>
          </cell>
          <cell r="F224">
            <v>0.02</v>
          </cell>
          <cell r="G224">
            <v>0.02</v>
          </cell>
          <cell r="H224">
            <v>0.02</v>
          </cell>
          <cell r="I224">
            <v>0.02</v>
          </cell>
          <cell r="J224">
            <v>0.02</v>
          </cell>
          <cell r="K224">
            <v>0.02</v>
          </cell>
          <cell r="L224">
            <v>0.02</v>
          </cell>
          <cell r="M224">
            <v>0.02</v>
          </cell>
          <cell r="N224">
            <v>0.02</v>
          </cell>
          <cell r="O224">
            <v>0.02</v>
          </cell>
          <cell r="P224">
            <v>0.01</v>
          </cell>
          <cell r="Q224">
            <v>0</v>
          </cell>
          <cell r="R224">
            <v>0</v>
          </cell>
          <cell r="S224">
            <v>0</v>
          </cell>
          <cell r="T224">
            <v>0</v>
          </cell>
        </row>
        <row r="225">
          <cell r="E225">
            <v>0.03</v>
          </cell>
          <cell r="F225">
            <v>0.03</v>
          </cell>
          <cell r="G225">
            <v>0.03</v>
          </cell>
          <cell r="H225">
            <v>0.03</v>
          </cell>
          <cell r="I225">
            <v>0.03</v>
          </cell>
          <cell r="J225">
            <v>0.03</v>
          </cell>
          <cell r="K225">
            <v>0.03</v>
          </cell>
          <cell r="L225">
            <v>0.03</v>
          </cell>
          <cell r="M225">
            <v>0.03</v>
          </cell>
          <cell r="N225">
            <v>0.03</v>
          </cell>
          <cell r="O225">
            <v>0.02</v>
          </cell>
          <cell r="P225">
            <v>0.01</v>
          </cell>
          <cell r="Q225">
            <v>0</v>
          </cell>
          <cell r="R225">
            <v>0</v>
          </cell>
          <cell r="S225">
            <v>0</v>
          </cell>
          <cell r="T225">
            <v>0</v>
          </cell>
        </row>
        <row r="228">
          <cell r="E228">
            <v>0.01</v>
          </cell>
          <cell r="F228">
            <v>0.01</v>
          </cell>
          <cell r="G228">
            <v>0.02</v>
          </cell>
          <cell r="H228">
            <v>0.02</v>
          </cell>
          <cell r="I228">
            <v>0.03</v>
          </cell>
          <cell r="J228">
            <v>0.03</v>
          </cell>
          <cell r="K228">
            <v>0.04</v>
          </cell>
          <cell r="L228">
            <v>0.04</v>
          </cell>
          <cell r="M228">
            <v>0.05</v>
          </cell>
          <cell r="N228">
            <v>0.05</v>
          </cell>
          <cell r="O228">
            <v>0.05</v>
          </cell>
          <cell r="P228">
            <v>0.05</v>
          </cell>
          <cell r="Q228">
            <v>0.05</v>
          </cell>
          <cell r="R228">
            <v>0.05</v>
          </cell>
          <cell r="S228">
            <v>0.05</v>
          </cell>
          <cell r="T228">
            <v>0.05</v>
          </cell>
        </row>
        <row r="230">
          <cell r="E230">
            <v>0.04</v>
          </cell>
          <cell r="F230">
            <v>0.04</v>
          </cell>
          <cell r="G230">
            <v>0.04</v>
          </cell>
          <cell r="H230">
            <v>0.04</v>
          </cell>
          <cell r="I230">
            <v>0.04</v>
          </cell>
          <cell r="J230">
            <v>0.04</v>
          </cell>
          <cell r="K230">
            <v>0.04</v>
          </cell>
          <cell r="L230">
            <v>0.04</v>
          </cell>
          <cell r="M230">
            <v>0.04</v>
          </cell>
          <cell r="N230">
            <v>0.04</v>
          </cell>
          <cell r="O230">
            <v>0.04</v>
          </cell>
          <cell r="P230">
            <v>0.04</v>
          </cell>
          <cell r="Q230">
            <v>0.04</v>
          </cell>
          <cell r="R230">
            <v>0.04</v>
          </cell>
          <cell r="S230">
            <v>0.04</v>
          </cell>
          <cell r="T230">
            <v>0.04</v>
          </cell>
        </row>
        <row r="236">
          <cell r="E236">
            <v>0.02</v>
          </cell>
        </row>
        <row r="237">
          <cell r="E237">
            <v>0.2</v>
          </cell>
        </row>
        <row r="238">
          <cell r="E238">
            <v>0.1</v>
          </cell>
        </row>
        <row r="240">
          <cell r="E240">
            <v>0.02</v>
          </cell>
        </row>
        <row r="241">
          <cell r="E241">
            <v>0.2</v>
          </cell>
        </row>
        <row r="242">
          <cell r="E242">
            <v>0.1</v>
          </cell>
        </row>
        <row r="243">
          <cell r="E243">
            <v>-0.01</v>
          </cell>
          <cell r="F243">
            <v>-0.01</v>
          </cell>
          <cell r="G243">
            <v>-0.01</v>
          </cell>
          <cell r="H243">
            <v>-0.01</v>
          </cell>
          <cell r="I243">
            <v>-0.01</v>
          </cell>
          <cell r="J243">
            <v>-0.01</v>
          </cell>
          <cell r="K243">
            <v>-0.01</v>
          </cell>
          <cell r="L243">
            <v>-0.01</v>
          </cell>
          <cell r="M243">
            <v>-0.01</v>
          </cell>
          <cell r="N243">
            <v>-0.01</v>
          </cell>
          <cell r="O243">
            <v>-0.01</v>
          </cell>
          <cell r="P243">
            <v>-0.01</v>
          </cell>
          <cell r="Q243">
            <v>0</v>
          </cell>
          <cell r="R243">
            <v>0</v>
          </cell>
          <cell r="S243">
            <v>0</v>
          </cell>
          <cell r="T243">
            <v>0</v>
          </cell>
        </row>
        <row r="246">
          <cell r="E246">
            <v>0.02</v>
          </cell>
        </row>
        <row r="247">
          <cell r="E247">
            <v>0.2</v>
          </cell>
        </row>
        <row r="248">
          <cell r="E248">
            <v>0.1</v>
          </cell>
        </row>
        <row r="250">
          <cell r="E250">
            <v>0.02</v>
          </cell>
        </row>
        <row r="251">
          <cell r="E251">
            <v>0.2</v>
          </cell>
        </row>
        <row r="252">
          <cell r="E252">
            <v>0.1</v>
          </cell>
        </row>
        <row r="253">
          <cell r="E253">
            <v>-0.01</v>
          </cell>
          <cell r="F253">
            <v>-0.01</v>
          </cell>
          <cell r="G253">
            <v>-0.01</v>
          </cell>
          <cell r="H253">
            <v>-0.01</v>
          </cell>
          <cell r="I253">
            <v>-0.01</v>
          </cell>
          <cell r="J253">
            <v>-0.01</v>
          </cell>
          <cell r="K253">
            <v>-0.01</v>
          </cell>
          <cell r="L253">
            <v>-0.01</v>
          </cell>
          <cell r="M253">
            <v>-0.01</v>
          </cell>
          <cell r="N253">
            <v>-0.01</v>
          </cell>
          <cell r="O253">
            <v>-0.01</v>
          </cell>
          <cell r="P253">
            <v>-0.01</v>
          </cell>
          <cell r="Q253">
            <v>0</v>
          </cell>
          <cell r="R253">
            <v>0</v>
          </cell>
          <cell r="S253">
            <v>0</v>
          </cell>
          <cell r="T253">
            <v>0</v>
          </cell>
        </row>
        <row r="256">
          <cell r="E256">
            <v>0.02</v>
          </cell>
        </row>
        <row r="257">
          <cell r="E257">
            <v>0.2</v>
          </cell>
        </row>
        <row r="258">
          <cell r="E258">
            <v>0.1</v>
          </cell>
        </row>
        <row r="260">
          <cell r="E260">
            <v>0.02</v>
          </cell>
        </row>
        <row r="261">
          <cell r="E261">
            <v>0.2</v>
          </cell>
        </row>
        <row r="262">
          <cell r="E262">
            <v>0.1</v>
          </cell>
        </row>
        <row r="263">
          <cell r="E263">
            <v>-0.01</v>
          </cell>
          <cell r="F263">
            <v>-0.01</v>
          </cell>
          <cell r="G263">
            <v>-0.01</v>
          </cell>
          <cell r="H263">
            <v>-0.01</v>
          </cell>
          <cell r="I263">
            <v>-0.01</v>
          </cell>
          <cell r="J263">
            <v>-0.01</v>
          </cell>
          <cell r="K263">
            <v>-0.01</v>
          </cell>
          <cell r="L263">
            <v>-0.01</v>
          </cell>
          <cell r="M263">
            <v>-0.01</v>
          </cell>
          <cell r="N263">
            <v>-0.01</v>
          </cell>
          <cell r="O263">
            <v>-0.01</v>
          </cell>
          <cell r="P263">
            <v>-0.01</v>
          </cell>
          <cell r="Q263">
            <v>0</v>
          </cell>
          <cell r="R263">
            <v>0</v>
          </cell>
          <cell r="S263">
            <v>0</v>
          </cell>
          <cell r="T263">
            <v>0</v>
          </cell>
        </row>
        <row r="272">
          <cell r="E272">
            <v>0</v>
          </cell>
        </row>
        <row r="273">
          <cell r="E273">
            <v>0</v>
          </cell>
        </row>
        <row r="274">
          <cell r="E274">
            <v>0</v>
          </cell>
        </row>
        <row r="275">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82">
          <cell r="E282">
            <v>0</v>
          </cell>
        </row>
        <row r="283">
          <cell r="E283">
            <v>0</v>
          </cell>
        </row>
        <row r="284">
          <cell r="E284">
            <v>0</v>
          </cell>
        </row>
        <row r="285">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92">
          <cell r="E292">
            <v>0</v>
          </cell>
        </row>
        <row r="293">
          <cell r="E293">
            <v>0</v>
          </cell>
        </row>
        <row r="294">
          <cell r="E294">
            <v>0</v>
          </cell>
        </row>
        <row r="295">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9">
          <cell r="E299">
            <v>0.21</v>
          </cell>
        </row>
        <row r="301">
          <cell r="E301">
            <v>0</v>
          </cell>
        </row>
        <row r="302">
          <cell r="E302">
            <v>0</v>
          </cell>
        </row>
        <row r="303">
          <cell r="E303">
            <v>1.0999999999999999E-2</v>
          </cell>
        </row>
        <row r="304">
          <cell r="E304">
            <v>5.0000000000000002E-5</v>
          </cell>
        </row>
        <row r="307">
          <cell r="E307">
            <v>0.4</v>
          </cell>
          <cell r="F307">
            <v>0.4</v>
          </cell>
          <cell r="G307">
            <v>0.4</v>
          </cell>
          <cell r="H307">
            <v>0.4</v>
          </cell>
          <cell r="I307">
            <v>0.4</v>
          </cell>
          <cell r="J307">
            <v>0.4</v>
          </cell>
          <cell r="K307">
            <v>0.4</v>
          </cell>
          <cell r="L307">
            <v>0.4</v>
          </cell>
          <cell r="M307">
            <v>0.4</v>
          </cell>
          <cell r="N307">
            <v>0.3</v>
          </cell>
          <cell r="O307">
            <v>0.2</v>
          </cell>
          <cell r="P307">
            <v>0.1</v>
          </cell>
          <cell r="Q307">
            <v>0</v>
          </cell>
          <cell r="R307">
            <v>0</v>
          </cell>
          <cell r="S307">
            <v>0</v>
          </cell>
          <cell r="T307">
            <v>0</v>
          </cell>
        </row>
        <row r="308">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E309">
            <v>0.6</v>
          </cell>
          <cell r="F309">
            <v>0.6</v>
          </cell>
          <cell r="G309">
            <v>0.6</v>
          </cell>
          <cell r="H309">
            <v>0.6</v>
          </cell>
          <cell r="I309">
            <v>0.6</v>
          </cell>
          <cell r="J309">
            <v>0.6</v>
          </cell>
          <cell r="K309">
            <v>0.6</v>
          </cell>
          <cell r="L309">
            <v>0.6</v>
          </cell>
          <cell r="M309">
            <v>0.5</v>
          </cell>
          <cell r="N309">
            <v>0.3</v>
          </cell>
          <cell r="O309">
            <v>0.2</v>
          </cell>
          <cell r="P309">
            <v>0.1</v>
          </cell>
          <cell r="Q309">
            <v>0</v>
          </cell>
          <cell r="R309">
            <v>0</v>
          </cell>
          <cell r="S309">
            <v>0</v>
          </cell>
          <cell r="T309">
            <v>0</v>
          </cell>
        </row>
        <row r="312">
          <cell r="E312">
            <v>0.7</v>
          </cell>
          <cell r="F312">
            <v>0.7</v>
          </cell>
          <cell r="G312">
            <v>0.7</v>
          </cell>
          <cell r="H312">
            <v>0.7</v>
          </cell>
          <cell r="I312">
            <v>0.7</v>
          </cell>
          <cell r="J312">
            <v>0.7</v>
          </cell>
          <cell r="K312">
            <v>0.7</v>
          </cell>
          <cell r="L312">
            <v>0.7</v>
          </cell>
          <cell r="M312">
            <v>0.7</v>
          </cell>
          <cell r="N312">
            <v>0.7</v>
          </cell>
          <cell r="O312">
            <v>0.7</v>
          </cell>
          <cell r="P312">
            <v>0.7</v>
          </cell>
          <cell r="Q312">
            <v>0.7</v>
          </cell>
          <cell r="R312">
            <v>0.7</v>
          </cell>
          <cell r="S312">
            <v>0.7</v>
          </cell>
          <cell r="T312">
            <v>0.7</v>
          </cell>
        </row>
        <row r="313">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8">
          <cell r="E318">
            <v>2.6</v>
          </cell>
        </row>
        <row r="319">
          <cell r="E319">
            <v>2.6</v>
          </cell>
        </row>
        <row r="323">
          <cell r="E323">
            <v>2.6</v>
          </cell>
        </row>
        <row r="324">
          <cell r="E324">
            <v>2.6</v>
          </cell>
        </row>
        <row r="327">
          <cell r="E327">
            <v>-0.05</v>
          </cell>
          <cell r="F327">
            <v>-0.05</v>
          </cell>
          <cell r="G327">
            <v>-0.05</v>
          </cell>
          <cell r="H327">
            <v>-0.05</v>
          </cell>
          <cell r="I327">
            <v>-0.05</v>
          </cell>
          <cell r="J327">
            <v>-0.05</v>
          </cell>
          <cell r="K327">
            <v>-0.05</v>
          </cell>
          <cell r="L327">
            <v>-0.05</v>
          </cell>
          <cell r="M327">
            <v>-0.04</v>
          </cell>
          <cell r="N327">
            <v>-0.03</v>
          </cell>
          <cell r="O327">
            <v>-0.02</v>
          </cell>
          <cell r="P327">
            <v>-0.01</v>
          </cell>
          <cell r="Q327">
            <v>0</v>
          </cell>
          <cell r="R327">
            <v>0</v>
          </cell>
          <cell r="S327">
            <v>0</v>
          </cell>
          <cell r="T327">
            <v>0</v>
          </cell>
        </row>
        <row r="330">
          <cell r="E330">
            <v>2.6</v>
          </cell>
        </row>
        <row r="331">
          <cell r="E331">
            <v>2.6</v>
          </cell>
        </row>
        <row r="335">
          <cell r="E335">
            <v>2.6</v>
          </cell>
        </row>
        <row r="336">
          <cell r="E336">
            <v>2.6</v>
          </cell>
        </row>
        <row r="339">
          <cell r="E339">
            <v>-0.05</v>
          </cell>
          <cell r="F339">
            <v>-0.05</v>
          </cell>
          <cell r="G339">
            <v>-0.05</v>
          </cell>
          <cell r="H339">
            <v>-0.05</v>
          </cell>
          <cell r="I339">
            <v>-0.05</v>
          </cell>
          <cell r="J339">
            <v>-0.05</v>
          </cell>
          <cell r="K339">
            <v>-0.05</v>
          </cell>
          <cell r="L339">
            <v>-0.05</v>
          </cell>
          <cell r="M339">
            <v>-0.04</v>
          </cell>
          <cell r="N339">
            <v>-0.03</v>
          </cell>
          <cell r="O339">
            <v>-0.02</v>
          </cell>
          <cell r="P339">
            <v>-0.01</v>
          </cell>
          <cell r="Q339">
            <v>0</v>
          </cell>
          <cell r="R339">
            <v>0</v>
          </cell>
          <cell r="S339">
            <v>0</v>
          </cell>
          <cell r="T339">
            <v>0</v>
          </cell>
        </row>
        <row r="342">
          <cell r="E342">
            <v>2.6</v>
          </cell>
        </row>
        <row r="343">
          <cell r="E343">
            <v>2.6</v>
          </cell>
        </row>
        <row r="347">
          <cell r="E347">
            <v>2.6</v>
          </cell>
        </row>
        <row r="348">
          <cell r="E348">
            <v>2.6</v>
          </cell>
        </row>
        <row r="351">
          <cell r="E351">
            <v>-0.05</v>
          </cell>
          <cell r="F351">
            <v>-0.05</v>
          </cell>
          <cell r="G351">
            <v>-0.05</v>
          </cell>
          <cell r="H351">
            <v>-0.05</v>
          </cell>
          <cell r="I351">
            <v>-0.05</v>
          </cell>
          <cell r="J351">
            <v>-0.05</v>
          </cell>
          <cell r="K351">
            <v>-0.05</v>
          </cell>
          <cell r="L351">
            <v>-0.05</v>
          </cell>
          <cell r="M351">
            <v>-0.04</v>
          </cell>
          <cell r="N351">
            <v>-0.03</v>
          </cell>
          <cell r="O351">
            <v>-0.02</v>
          </cell>
          <cell r="P351">
            <v>-0.01</v>
          </cell>
          <cell r="Q351">
            <v>0</v>
          </cell>
          <cell r="R351">
            <v>0</v>
          </cell>
          <cell r="S351">
            <v>0</v>
          </cell>
          <cell r="T351">
            <v>0</v>
          </cell>
        </row>
        <row r="355">
          <cell r="E355">
            <v>0.25000000000000006</v>
          </cell>
          <cell r="F355">
            <v>0.24545454545454543</v>
          </cell>
          <cell r="G355">
            <v>0.24090909090909085</v>
          </cell>
          <cell r="H355">
            <v>0.23636363636363628</v>
          </cell>
          <cell r="I355">
            <v>0.23181818181818181</v>
          </cell>
          <cell r="J355">
            <v>0.22727272727272724</v>
          </cell>
          <cell r="K355">
            <v>0.22272727272727266</v>
          </cell>
          <cell r="L355">
            <v>0.2181818181818182</v>
          </cell>
          <cell r="M355">
            <v>0.21363636363636374</v>
          </cell>
          <cell r="N355">
            <v>0.20909090909090916</v>
          </cell>
          <cell r="O355">
            <v>0.20454545454545459</v>
          </cell>
          <cell r="P355">
            <v>0.19999999999999996</v>
          </cell>
          <cell r="Q355">
            <v>0.19999999999999996</v>
          </cell>
          <cell r="R355">
            <v>0.19999999999999996</v>
          </cell>
          <cell r="S355">
            <v>0.19999999999999996</v>
          </cell>
          <cell r="T355">
            <v>0.19999999999999996</v>
          </cell>
        </row>
        <row r="356">
          <cell r="E356">
            <v>0.6</v>
          </cell>
          <cell r="F356">
            <v>0.57272727272727275</v>
          </cell>
          <cell r="G356">
            <v>0.54545454545454553</v>
          </cell>
          <cell r="H356">
            <v>0.5181818181818183</v>
          </cell>
          <cell r="I356">
            <v>0.49090909090909102</v>
          </cell>
          <cell r="J356">
            <v>0.46363636363636374</v>
          </cell>
          <cell r="K356">
            <v>0.43636363636363645</v>
          </cell>
          <cell r="L356">
            <v>0.40909090909090917</v>
          </cell>
          <cell r="M356">
            <v>0.38181818181818189</v>
          </cell>
          <cell r="N356">
            <v>0.35454545454545461</v>
          </cell>
          <cell r="O356">
            <v>0.32727272727272733</v>
          </cell>
          <cell r="P356">
            <v>0.3</v>
          </cell>
          <cell r="Q356">
            <v>0.3</v>
          </cell>
          <cell r="R356">
            <v>0.3</v>
          </cell>
          <cell r="S356">
            <v>0.3</v>
          </cell>
          <cell r="T356">
            <v>0.3</v>
          </cell>
        </row>
        <row r="357">
          <cell r="E357">
            <v>0.1</v>
          </cell>
          <cell r="F357">
            <v>0.13181818181818183</v>
          </cell>
          <cell r="G357">
            <v>0.16363636363636364</v>
          </cell>
          <cell r="H357">
            <v>0.19545454545454544</v>
          </cell>
          <cell r="I357">
            <v>0.22727272727272724</v>
          </cell>
          <cell r="J357">
            <v>0.25909090909090904</v>
          </cell>
          <cell r="K357">
            <v>0.29090909090909084</v>
          </cell>
          <cell r="L357">
            <v>0.32272727272727264</v>
          </cell>
          <cell r="M357">
            <v>0.35454545454545444</v>
          </cell>
          <cell r="N357">
            <v>0.38636363636363624</v>
          </cell>
          <cell r="O357">
            <v>0.41818181818181804</v>
          </cell>
          <cell r="P357">
            <v>0.45</v>
          </cell>
          <cell r="Q357">
            <v>0.45</v>
          </cell>
          <cell r="R357">
            <v>0.45</v>
          </cell>
          <cell r="S357">
            <v>0.45</v>
          </cell>
          <cell r="T357">
            <v>0.45</v>
          </cell>
        </row>
        <row r="358">
          <cell r="E358">
            <v>0.05</v>
          </cell>
          <cell r="F358">
            <v>0.05</v>
          </cell>
          <cell r="G358">
            <v>0.05</v>
          </cell>
          <cell r="H358">
            <v>0.05</v>
          </cell>
          <cell r="I358">
            <v>0.05</v>
          </cell>
          <cell r="J358">
            <v>0.05</v>
          </cell>
          <cell r="K358">
            <v>0.05</v>
          </cell>
          <cell r="L358">
            <v>0.05</v>
          </cell>
          <cell r="M358">
            <v>0.05</v>
          </cell>
          <cell r="N358">
            <v>0.05</v>
          </cell>
          <cell r="O358">
            <v>0.05</v>
          </cell>
          <cell r="P358">
            <v>0.05</v>
          </cell>
          <cell r="Q358">
            <v>0.05</v>
          </cell>
          <cell r="R358">
            <v>0.05</v>
          </cell>
          <cell r="S358">
            <v>0.05</v>
          </cell>
          <cell r="T358">
            <v>0.05</v>
          </cell>
        </row>
        <row r="360">
          <cell r="E360">
            <v>0.65999999999999992</v>
          </cell>
          <cell r="F360">
            <v>0.65999999999999992</v>
          </cell>
          <cell r="G360">
            <v>0.65999999999999992</v>
          </cell>
          <cell r="H360">
            <v>0.65999999999999992</v>
          </cell>
          <cell r="I360">
            <v>0.65999999999999992</v>
          </cell>
          <cell r="J360">
            <v>0.65999999999999992</v>
          </cell>
          <cell r="K360">
            <v>0.65999999999999992</v>
          </cell>
          <cell r="L360">
            <v>0.65999999999999992</v>
          </cell>
          <cell r="M360">
            <v>0.65999999999999992</v>
          </cell>
          <cell r="N360">
            <v>0.65999999999999992</v>
          </cell>
          <cell r="O360">
            <v>0.65999999999999992</v>
          </cell>
          <cell r="P360">
            <v>0.65999999999999992</v>
          </cell>
          <cell r="Q360">
            <v>0.65999999999999992</v>
          </cell>
          <cell r="R360">
            <v>0.65999999999999992</v>
          </cell>
          <cell r="S360">
            <v>0.65999999999999992</v>
          </cell>
          <cell r="T360">
            <v>0.65999999999999992</v>
          </cell>
        </row>
        <row r="361">
          <cell r="E361">
            <v>0.17</v>
          </cell>
          <cell r="F361">
            <v>0.17</v>
          </cell>
          <cell r="G361">
            <v>0.17</v>
          </cell>
          <cell r="H361">
            <v>0.17</v>
          </cell>
          <cell r="I361">
            <v>0.17</v>
          </cell>
          <cell r="J361">
            <v>0.17</v>
          </cell>
          <cell r="K361">
            <v>0.17</v>
          </cell>
          <cell r="L361">
            <v>0.17</v>
          </cell>
          <cell r="M361">
            <v>0.17</v>
          </cell>
          <cell r="N361">
            <v>0.17</v>
          </cell>
          <cell r="O361">
            <v>0.17</v>
          </cell>
          <cell r="P361">
            <v>0.17</v>
          </cell>
          <cell r="Q361">
            <v>0.17</v>
          </cell>
          <cell r="R361">
            <v>0.17</v>
          </cell>
          <cell r="S361">
            <v>0.17</v>
          </cell>
          <cell r="T361">
            <v>0.17</v>
          </cell>
        </row>
        <row r="362">
          <cell r="E362">
            <v>0.17</v>
          </cell>
          <cell r="F362">
            <v>0.17</v>
          </cell>
          <cell r="G362">
            <v>0.17</v>
          </cell>
          <cell r="H362">
            <v>0.17</v>
          </cell>
          <cell r="I362">
            <v>0.17</v>
          </cell>
          <cell r="J362">
            <v>0.17</v>
          </cell>
          <cell r="K362">
            <v>0.17</v>
          </cell>
          <cell r="L362">
            <v>0.17</v>
          </cell>
          <cell r="M362">
            <v>0.17</v>
          </cell>
          <cell r="N362">
            <v>0.17</v>
          </cell>
          <cell r="O362">
            <v>0.17</v>
          </cell>
          <cell r="P362">
            <v>0.17</v>
          </cell>
          <cell r="Q362">
            <v>0.17</v>
          </cell>
          <cell r="R362">
            <v>0.17</v>
          </cell>
          <cell r="S362">
            <v>0.17</v>
          </cell>
          <cell r="T362">
            <v>0.17</v>
          </cell>
        </row>
        <row r="364">
          <cell r="E364">
            <v>0.35000000000000003</v>
          </cell>
          <cell r="F364">
            <v>0.33636363636363636</v>
          </cell>
          <cell r="G364">
            <v>0.3227272727272727</v>
          </cell>
          <cell r="H364">
            <v>0.30909090909090903</v>
          </cell>
          <cell r="I364">
            <v>0.29545454545454541</v>
          </cell>
          <cell r="J364">
            <v>0.2818181818181818</v>
          </cell>
          <cell r="K364">
            <v>0.26818181818181808</v>
          </cell>
          <cell r="L364">
            <v>0.25454545454545446</v>
          </cell>
          <cell r="M364">
            <v>0.24090909090909085</v>
          </cell>
          <cell r="N364">
            <v>0.22727272727272724</v>
          </cell>
          <cell r="O364">
            <v>0.21363636363636362</v>
          </cell>
          <cell r="P364">
            <v>0.2</v>
          </cell>
          <cell r="Q364">
            <v>0.2</v>
          </cell>
          <cell r="R364">
            <v>0.2</v>
          </cell>
          <cell r="S364">
            <v>0.2</v>
          </cell>
          <cell r="T364">
            <v>0.2</v>
          </cell>
        </row>
        <row r="365">
          <cell r="E365">
            <v>0.25</v>
          </cell>
          <cell r="F365">
            <v>0.23636363636363636</v>
          </cell>
          <cell r="G365">
            <v>0.22272727272727272</v>
          </cell>
          <cell r="H365">
            <v>0.20909090909090908</v>
          </cell>
          <cell r="I365">
            <v>0.19545454545454544</v>
          </cell>
          <cell r="J365">
            <v>0.1818181818181818</v>
          </cell>
          <cell r="K365">
            <v>0.16818181818181815</v>
          </cell>
          <cell r="L365">
            <v>0.15454545454545451</v>
          </cell>
          <cell r="M365">
            <v>0.14090909090909087</v>
          </cell>
          <cell r="N365">
            <v>0.12727272727272723</v>
          </cell>
          <cell r="O365">
            <v>0.11363636363636359</v>
          </cell>
          <cell r="P365">
            <v>0.1</v>
          </cell>
          <cell r="Q365">
            <v>0.1</v>
          </cell>
          <cell r="R365">
            <v>0.1</v>
          </cell>
          <cell r="S365">
            <v>0.1</v>
          </cell>
          <cell r="T365">
            <v>0.1</v>
          </cell>
        </row>
        <row r="366">
          <cell r="E366">
            <v>0.2</v>
          </cell>
          <cell r="F366">
            <v>0.22727272727272729</v>
          </cell>
          <cell r="G366">
            <v>0.25454545454545457</v>
          </cell>
          <cell r="H366">
            <v>0.28181818181818186</v>
          </cell>
          <cell r="I366">
            <v>0.30909090909090914</v>
          </cell>
          <cell r="J366">
            <v>0.33636363636363642</v>
          </cell>
          <cell r="K366">
            <v>0.3636363636363637</v>
          </cell>
          <cell r="L366">
            <v>0.39090909090909098</v>
          </cell>
          <cell r="M366">
            <v>0.41818181818181827</v>
          </cell>
          <cell r="N366">
            <v>0.44545454545454555</v>
          </cell>
          <cell r="O366">
            <v>0.47272727272727283</v>
          </cell>
          <cell r="P366">
            <v>0.5</v>
          </cell>
          <cell r="Q366">
            <v>0.5</v>
          </cell>
          <cell r="R366">
            <v>0.5</v>
          </cell>
          <cell r="S366">
            <v>0.5</v>
          </cell>
          <cell r="T366">
            <v>0.5</v>
          </cell>
        </row>
        <row r="367">
          <cell r="E367">
            <v>0.2</v>
          </cell>
          <cell r="F367">
            <v>0.2</v>
          </cell>
          <cell r="G367">
            <v>0.2</v>
          </cell>
          <cell r="H367">
            <v>0.2</v>
          </cell>
          <cell r="I367">
            <v>0.2</v>
          </cell>
          <cell r="J367">
            <v>0.2</v>
          </cell>
          <cell r="K367">
            <v>0.2</v>
          </cell>
          <cell r="L367">
            <v>0.2</v>
          </cell>
          <cell r="M367">
            <v>0.2</v>
          </cell>
          <cell r="N367">
            <v>0.2</v>
          </cell>
          <cell r="O367">
            <v>0.2</v>
          </cell>
          <cell r="P367">
            <v>0.2</v>
          </cell>
          <cell r="Q367">
            <v>0.2</v>
          </cell>
          <cell r="R367">
            <v>0.2</v>
          </cell>
          <cell r="S367">
            <v>0.2</v>
          </cell>
          <cell r="T367">
            <v>0.2</v>
          </cell>
        </row>
        <row r="369">
          <cell r="E369">
            <v>1</v>
          </cell>
          <cell r="F369">
            <v>1</v>
          </cell>
          <cell r="G369">
            <v>1</v>
          </cell>
          <cell r="H369">
            <v>1</v>
          </cell>
          <cell r="I369">
            <v>1</v>
          </cell>
          <cell r="J369">
            <v>1</v>
          </cell>
          <cell r="K369">
            <v>1</v>
          </cell>
          <cell r="L369">
            <v>1</v>
          </cell>
          <cell r="M369">
            <v>1</v>
          </cell>
          <cell r="N369">
            <v>1</v>
          </cell>
          <cell r="O369">
            <v>1</v>
          </cell>
          <cell r="P369">
            <v>1</v>
          </cell>
          <cell r="Q369">
            <v>1</v>
          </cell>
          <cell r="R369">
            <v>1</v>
          </cell>
          <cell r="S369">
            <v>1</v>
          </cell>
          <cell r="T369">
            <v>1</v>
          </cell>
        </row>
        <row r="370">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3">
          <cell r="E373">
            <v>0.21</v>
          </cell>
          <cell r="F373">
            <v>0.20545454545454542</v>
          </cell>
          <cell r="G373">
            <v>0.20090909090909084</v>
          </cell>
          <cell r="H373">
            <v>0.19636363636363627</v>
          </cell>
          <cell r="I373">
            <v>0.19181818181818169</v>
          </cell>
          <cell r="J373">
            <v>0.18727272727272712</v>
          </cell>
          <cell r="K373">
            <v>0.18272727272727254</v>
          </cell>
          <cell r="L373">
            <v>0.17818181818181797</v>
          </cell>
          <cell r="M373">
            <v>0.17363636363636339</v>
          </cell>
          <cell r="N373">
            <v>0.16909090909090882</v>
          </cell>
          <cell r="O373">
            <v>0.16454545454545424</v>
          </cell>
          <cell r="P373">
            <v>0.15999999999999995</v>
          </cell>
          <cell r="Q373">
            <v>0.15999999999999995</v>
          </cell>
          <cell r="R373">
            <v>0.15999999999999995</v>
          </cell>
          <cell r="S373">
            <v>0.15999999999999995</v>
          </cell>
          <cell r="T373">
            <v>0.15999999999999995</v>
          </cell>
        </row>
        <row r="374">
          <cell r="E374">
            <v>0.5</v>
          </cell>
          <cell r="F374">
            <v>0.47727272727272729</v>
          </cell>
          <cell r="G374">
            <v>0.45454545454545459</v>
          </cell>
          <cell r="H374">
            <v>0.43181818181818188</v>
          </cell>
          <cell r="I374">
            <v>0.40909090909090917</v>
          </cell>
          <cell r="J374">
            <v>0.38636363636363646</v>
          </cell>
          <cell r="K374">
            <v>0.36363636363636376</v>
          </cell>
          <cell r="L374">
            <v>0.34090909090909105</v>
          </cell>
          <cell r="M374">
            <v>0.31818181818181834</v>
          </cell>
          <cell r="N374">
            <v>0.29545454545454564</v>
          </cell>
          <cell r="O374">
            <v>0.27272727272727293</v>
          </cell>
          <cell r="P374">
            <v>0.25</v>
          </cell>
          <cell r="Q374">
            <v>0.25</v>
          </cell>
          <cell r="R374">
            <v>0.25</v>
          </cell>
          <cell r="S374">
            <v>0.25</v>
          </cell>
          <cell r="T374">
            <v>0.25</v>
          </cell>
        </row>
        <row r="375">
          <cell r="E375">
            <v>0.25</v>
          </cell>
          <cell r="F375">
            <v>0.27727272727272728</v>
          </cell>
          <cell r="G375">
            <v>0.30454545454545456</v>
          </cell>
          <cell r="H375">
            <v>0.33181818181818185</v>
          </cell>
          <cell r="I375">
            <v>0.35909090909090913</v>
          </cell>
          <cell r="J375">
            <v>0.38636363636363641</v>
          </cell>
          <cell r="K375">
            <v>0.41363636363636369</v>
          </cell>
          <cell r="L375">
            <v>0.44090909090909097</v>
          </cell>
          <cell r="M375">
            <v>0.46818181818181825</v>
          </cell>
          <cell r="N375">
            <v>0.49545454545454554</v>
          </cell>
          <cell r="O375">
            <v>0.52272727272727282</v>
          </cell>
          <cell r="P375">
            <v>0.55000000000000004</v>
          </cell>
          <cell r="Q375">
            <v>0.55000000000000004</v>
          </cell>
          <cell r="R375">
            <v>0.55000000000000004</v>
          </cell>
          <cell r="S375">
            <v>0.55000000000000004</v>
          </cell>
          <cell r="T375">
            <v>0.55000000000000004</v>
          </cell>
        </row>
        <row r="376">
          <cell r="E376">
            <v>0.04</v>
          </cell>
          <cell r="F376">
            <v>0.04</v>
          </cell>
          <cell r="G376">
            <v>0.04</v>
          </cell>
          <cell r="H376">
            <v>0.04</v>
          </cell>
          <cell r="I376">
            <v>0.04</v>
          </cell>
          <cell r="J376">
            <v>0.04</v>
          </cell>
          <cell r="K376">
            <v>0.04</v>
          </cell>
          <cell r="L376">
            <v>0.04</v>
          </cell>
          <cell r="M376">
            <v>0.04</v>
          </cell>
          <cell r="N376">
            <v>0.04</v>
          </cell>
          <cell r="O376">
            <v>0.04</v>
          </cell>
          <cell r="P376">
            <v>0.04</v>
          </cell>
          <cell r="Q376">
            <v>0.04</v>
          </cell>
          <cell r="R376">
            <v>0.04</v>
          </cell>
          <cell r="S376">
            <v>0.04</v>
          </cell>
          <cell r="T376">
            <v>0.04</v>
          </cell>
        </row>
        <row r="378">
          <cell r="E378">
            <v>0.92</v>
          </cell>
          <cell r="F378">
            <v>0.92</v>
          </cell>
          <cell r="G378">
            <v>0.92</v>
          </cell>
          <cell r="H378">
            <v>0.92</v>
          </cell>
          <cell r="I378">
            <v>0.92</v>
          </cell>
          <cell r="J378">
            <v>0.92</v>
          </cell>
          <cell r="K378">
            <v>0.92</v>
          </cell>
          <cell r="L378">
            <v>0.92</v>
          </cell>
          <cell r="M378">
            <v>0.92</v>
          </cell>
          <cell r="N378">
            <v>0.92</v>
          </cell>
          <cell r="O378">
            <v>0.92</v>
          </cell>
          <cell r="P378">
            <v>0.92</v>
          </cell>
          <cell r="Q378">
            <v>0.92</v>
          </cell>
          <cell r="R378">
            <v>0.92</v>
          </cell>
          <cell r="S378">
            <v>0.92</v>
          </cell>
          <cell r="T378">
            <v>0.92</v>
          </cell>
        </row>
        <row r="379">
          <cell r="E379">
            <v>0.04</v>
          </cell>
          <cell r="F379">
            <v>0.04</v>
          </cell>
          <cell r="G379">
            <v>0.04</v>
          </cell>
          <cell r="H379">
            <v>0.04</v>
          </cell>
          <cell r="I379">
            <v>0.04</v>
          </cell>
          <cell r="J379">
            <v>0.04</v>
          </cell>
          <cell r="K379">
            <v>0.04</v>
          </cell>
          <cell r="L379">
            <v>0.04</v>
          </cell>
          <cell r="M379">
            <v>0.04</v>
          </cell>
          <cell r="N379">
            <v>0.04</v>
          </cell>
          <cell r="O379">
            <v>0.04</v>
          </cell>
          <cell r="P379">
            <v>0.04</v>
          </cell>
          <cell r="Q379">
            <v>0.04</v>
          </cell>
          <cell r="R379">
            <v>0.04</v>
          </cell>
          <cell r="S379">
            <v>0.04</v>
          </cell>
          <cell r="T379">
            <v>0.04</v>
          </cell>
        </row>
        <row r="380">
          <cell r="E380">
            <v>0.04</v>
          </cell>
          <cell r="F380">
            <v>0.04</v>
          </cell>
          <cell r="G380">
            <v>0.04</v>
          </cell>
          <cell r="H380">
            <v>0.04</v>
          </cell>
          <cell r="I380">
            <v>0.04</v>
          </cell>
          <cell r="J380">
            <v>0.04</v>
          </cell>
          <cell r="K380">
            <v>0.04</v>
          </cell>
          <cell r="L380">
            <v>0.04</v>
          </cell>
          <cell r="M380">
            <v>0.04</v>
          </cell>
          <cell r="N380">
            <v>0.04</v>
          </cell>
          <cell r="O380">
            <v>0.04</v>
          </cell>
          <cell r="P380">
            <v>0.04</v>
          </cell>
          <cell r="Q380">
            <v>0.04</v>
          </cell>
          <cell r="R380">
            <v>0.04</v>
          </cell>
          <cell r="S380">
            <v>0.04</v>
          </cell>
          <cell r="T380">
            <v>0.04</v>
          </cell>
        </row>
        <row r="384">
          <cell r="E384">
            <v>0.1</v>
          </cell>
        </row>
        <row r="385">
          <cell r="E385">
            <v>0.9</v>
          </cell>
        </row>
        <row r="388">
          <cell r="E388">
            <v>0</v>
          </cell>
        </row>
        <row r="390">
          <cell r="E390">
            <v>0.125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NPUT PANEL"/>
      <sheetName val="TELRIC breakdown"/>
      <sheetName val="Output Summary"/>
      <sheetName val="c_service"/>
      <sheetName val="Chart data"/>
      <sheetName val="Linked inputs"/>
      <sheetName val="Summarised RF"/>
      <sheetName val="Network loading"/>
      <sheetName val="Weighting Factors"/>
      <sheetName val="Service param"/>
      <sheetName val="Network param"/>
      <sheetName val="Network design - Access"/>
      <sheetName val="Network design-switch"/>
      <sheetName val="Network design-trans"/>
      <sheetName val="Network design - data"/>
      <sheetName val="Network design - internet"/>
      <sheetName val="Network design - intl"/>
      <sheetName val="Network design - IC"/>
      <sheetName val="Network design - others"/>
      <sheetName val="Capex"/>
      <sheetName val="Opex"/>
      <sheetName val="Expenditure"/>
      <sheetName val="Asset Alloc"/>
      <sheetName val="Asset Alloc-Trans"/>
      <sheetName val="Map NE"/>
      <sheetName val="TELRIC"/>
      <sheetName val="NE Cost"/>
      <sheetName val="Service costs"/>
      <sheetName val="Service costs (2)"/>
      <sheetName val="Outpayments"/>
      <sheetName val="Erlang Table"/>
      <sheetName val="List"/>
      <sheetName val="Style Guidelines"/>
    </sheetNames>
    <sheetDataSet>
      <sheetData sheetId="0"/>
      <sheetData sheetId="1"/>
      <sheetData sheetId="2">
        <row r="10">
          <cell r="D10" t="str">
            <v xml:space="preserve">UFUQ Connections Internet Traffic - POP Sohar </v>
          </cell>
        </row>
      </sheetData>
      <sheetData sheetId="3"/>
      <sheetData sheetId="4"/>
      <sheetData sheetId="5"/>
      <sheetData sheetId="6"/>
      <sheetData sheetId="7"/>
      <sheetData sheetId="8"/>
      <sheetData sheetId="9">
        <row r="3">
          <cell r="B3" t="str">
            <v>NE code</v>
          </cell>
        </row>
        <row r="4">
          <cell r="B4" t="str">
            <v>NE-11-01</v>
          </cell>
          <cell r="C4" t="str">
            <v>Copper cable - BSW</v>
          </cell>
          <cell r="D4" t="str">
            <v>Local loop &amp; WLL</v>
          </cell>
          <cell r="E4" t="str">
            <v>Local loop &amp; WLL</v>
          </cell>
          <cell r="F4">
            <v>318325.29919277888</v>
          </cell>
          <cell r="G4">
            <v>319213.5130885659</v>
          </cell>
          <cell r="H4">
            <v>319213.5130885659</v>
          </cell>
          <cell r="I4">
            <v>318069.19229858485</v>
          </cell>
        </row>
        <row r="5">
          <cell r="B5" t="str">
            <v>NE-11-02</v>
          </cell>
          <cell r="C5" t="str">
            <v>Copper cable - Primary and Secondary</v>
          </cell>
          <cell r="D5" t="str">
            <v>Local loop &amp; WLL</v>
          </cell>
          <cell r="E5" t="str">
            <v>Local loop &amp; WLL</v>
          </cell>
          <cell r="F5">
            <v>318325.29919277888</v>
          </cell>
          <cell r="G5">
            <v>319213.5130885659</v>
          </cell>
          <cell r="H5">
            <v>319213.5130885659</v>
          </cell>
          <cell r="I5">
            <v>318069.19229858485</v>
          </cell>
        </row>
        <row r="6">
          <cell r="B6" t="str">
            <v>NE-11-03</v>
          </cell>
          <cell r="C6" t="str">
            <v>DP</v>
          </cell>
          <cell r="D6" t="str">
            <v>Local loop &amp; WLL</v>
          </cell>
          <cell r="E6" t="str">
            <v>Local loop &amp; WLL</v>
          </cell>
          <cell r="F6">
            <v>318325.29919277888</v>
          </cell>
          <cell r="G6">
            <v>319213.5130885659</v>
          </cell>
          <cell r="H6">
            <v>319213.5130885659</v>
          </cell>
          <cell r="I6">
            <v>318069.19229858485</v>
          </cell>
        </row>
        <row r="7">
          <cell r="B7" t="str">
            <v>NE-11-04</v>
          </cell>
          <cell r="C7" t="str">
            <v>Cabinet</v>
          </cell>
          <cell r="D7" t="str">
            <v>Local loop &amp; WLL</v>
          </cell>
          <cell r="E7" t="str">
            <v>Local loop &amp; WLL</v>
          </cell>
          <cell r="F7">
            <v>218784.9781351969</v>
          </cell>
          <cell r="G7">
            <v>219395.44754577131</v>
          </cell>
          <cell r="H7">
            <v>219395.44754577131</v>
          </cell>
          <cell r="I7">
            <v>218608.95586681736</v>
          </cell>
        </row>
        <row r="8">
          <cell r="B8" t="str">
            <v>NE-11-05</v>
          </cell>
          <cell r="C8" t="str">
            <v>MDF</v>
          </cell>
          <cell r="D8" t="str">
            <v>Local loop &amp; WLL</v>
          </cell>
          <cell r="E8" t="str">
            <v>Local loop &amp; WLL</v>
          </cell>
          <cell r="F8">
            <v>318325.29919277888</v>
          </cell>
          <cell r="G8">
            <v>319213.5130885659</v>
          </cell>
          <cell r="H8">
            <v>319213.5130885659</v>
          </cell>
          <cell r="I8">
            <v>318069.19229858485</v>
          </cell>
        </row>
        <row r="9">
          <cell r="B9" t="str">
            <v>NE-12-01</v>
          </cell>
          <cell r="C9" t="str">
            <v>WLL - FWT</v>
          </cell>
          <cell r="D9" t="str">
            <v>Local loop &amp; WLL</v>
          </cell>
          <cell r="E9" t="str">
            <v>Local loop &amp; WLL</v>
          </cell>
          <cell r="F9">
            <v>690.32909664232284</v>
          </cell>
          <cell r="G9">
            <v>690.32909664232284</v>
          </cell>
          <cell r="H9">
            <v>690.32909664232284</v>
          </cell>
          <cell r="I9">
            <v>690.32909664232284</v>
          </cell>
        </row>
        <row r="10">
          <cell r="B10" t="str">
            <v>NE-12-02</v>
          </cell>
          <cell r="C10" t="str">
            <v>WLL - BTS</v>
          </cell>
          <cell r="D10" t="str">
            <v>Local loop &amp; WLL</v>
          </cell>
          <cell r="E10" t="str">
            <v>Local loop &amp; WLL</v>
          </cell>
          <cell r="F10">
            <v>690.32909664232284</v>
          </cell>
          <cell r="G10">
            <v>690.32909664232284</v>
          </cell>
          <cell r="H10">
            <v>690.32909664232284</v>
          </cell>
          <cell r="I10">
            <v>690.32909664232284</v>
          </cell>
        </row>
        <row r="11">
          <cell r="B11" t="str">
            <v>NE-12-03</v>
          </cell>
          <cell r="C11" t="str">
            <v>WLL - RAC</v>
          </cell>
          <cell r="D11" t="str">
            <v>Local loop &amp; WLL</v>
          </cell>
          <cell r="E11" t="str">
            <v>Local loop &amp; WLL</v>
          </cell>
          <cell r="F11">
            <v>690.32909664232284</v>
          </cell>
          <cell r="G11">
            <v>690.32909664232284</v>
          </cell>
          <cell r="H11">
            <v>690.32909664232284</v>
          </cell>
          <cell r="I11">
            <v>690.32909664232284</v>
          </cell>
        </row>
        <row r="12">
          <cell r="B12" t="str">
            <v>NE-12-04</v>
          </cell>
          <cell r="C12" t="str">
            <v>WLL - PDSN</v>
          </cell>
          <cell r="D12" t="str">
            <v>Local loop &amp; WLL</v>
          </cell>
          <cell r="E12" t="str">
            <v>Local loop &amp; WLL</v>
          </cell>
          <cell r="F12">
            <v>280</v>
          </cell>
          <cell r="G12">
            <v>280</v>
          </cell>
          <cell r="H12">
            <v>281.61084098128492</v>
          </cell>
          <cell r="I12">
            <v>0</v>
          </cell>
        </row>
        <row r="13">
          <cell r="B13" t="str">
            <v>NE-12-05</v>
          </cell>
          <cell r="C13" t="str">
            <v>Payphone Booths - Lines</v>
          </cell>
          <cell r="D13" t="str">
            <v>Local loop &amp; WLL</v>
          </cell>
          <cell r="E13" t="str">
            <v>Local loop &amp; WLL</v>
          </cell>
          <cell r="F13">
            <v>3750.1414465764833</v>
          </cell>
          <cell r="G13">
            <v>3750.1414465764833</v>
          </cell>
          <cell r="H13">
            <v>3750.1414465764833</v>
          </cell>
          <cell r="I13">
            <v>3750.1414465764833</v>
          </cell>
        </row>
        <row r="14">
          <cell r="B14" t="str">
            <v>NE-12-06</v>
          </cell>
          <cell r="C14" t="str">
            <v>Payphone Booths - Traffic</v>
          </cell>
          <cell r="D14" t="str">
            <v>Local loop &amp; WLL</v>
          </cell>
          <cell r="E14" t="str">
            <v>Local loop &amp; WLL</v>
          </cell>
          <cell r="F14">
            <v>89261095.371924758</v>
          </cell>
          <cell r="G14">
            <v>89261095.371924758</v>
          </cell>
          <cell r="H14">
            <v>94041478.708230793</v>
          </cell>
          <cell r="I14">
            <v>0</v>
          </cell>
        </row>
        <row r="15">
          <cell r="B15" t="str">
            <v>NE-21-01</v>
          </cell>
          <cell r="C15" t="str">
            <v>PSTN Linecards</v>
          </cell>
          <cell r="D15" t="str">
            <v>Subscriber units</v>
          </cell>
          <cell r="E15" t="str">
            <v>Switching</v>
          </cell>
          <cell r="F15">
            <v>314667.89522719063</v>
          </cell>
          <cell r="G15">
            <v>314667.89522719063</v>
          </cell>
          <cell r="H15">
            <v>314667.89522719063</v>
          </cell>
          <cell r="I15">
            <v>314667.89522719063</v>
          </cell>
        </row>
        <row r="16">
          <cell r="B16" t="str">
            <v>NE-21-02</v>
          </cell>
          <cell r="C16" t="str">
            <v>ISDN2 Linecards</v>
          </cell>
          <cell r="D16" t="str">
            <v>Subscriber units</v>
          </cell>
          <cell r="E16" t="str">
            <v>Switching</v>
          </cell>
          <cell r="F16">
            <v>2464.9305555555629</v>
          </cell>
          <cell r="G16">
            <v>2464.9305555555629</v>
          </cell>
          <cell r="H16">
            <v>2464.9305555555629</v>
          </cell>
          <cell r="I16">
            <v>2464.9305555555629</v>
          </cell>
        </row>
        <row r="17">
          <cell r="B17" t="str">
            <v>NE-21-03</v>
          </cell>
          <cell r="C17" t="str">
            <v>ISDN30 Linecards</v>
          </cell>
          <cell r="D17" t="str">
            <v>Subscriber units</v>
          </cell>
          <cell r="E17" t="str">
            <v>Switching</v>
          </cell>
          <cell r="F17">
            <v>759.11303201305861</v>
          </cell>
          <cell r="G17">
            <v>759.11303201305861</v>
          </cell>
          <cell r="H17">
            <v>759.11303201305861</v>
          </cell>
          <cell r="I17">
            <v>759.11303201305861</v>
          </cell>
        </row>
        <row r="18">
          <cell r="B18" t="str">
            <v>NE-21-04</v>
          </cell>
          <cell r="C18" t="str">
            <v>SU - Duration</v>
          </cell>
          <cell r="D18" t="str">
            <v>Subscriber units</v>
          </cell>
          <cell r="E18" t="str">
            <v>Switching</v>
          </cell>
          <cell r="F18">
            <v>3057406307.9002075</v>
          </cell>
          <cell r="G18">
            <v>3057401891.8133826</v>
          </cell>
          <cell r="H18">
            <v>3156953315.0315595</v>
          </cell>
          <cell r="I18">
            <v>0</v>
          </cell>
        </row>
        <row r="19">
          <cell r="B19" t="str">
            <v>NE-22-01</v>
          </cell>
          <cell r="C19" t="str">
            <v>MSU - Set up</v>
          </cell>
          <cell r="D19" t="str">
            <v>Voice switching</v>
          </cell>
          <cell r="E19" t="str">
            <v>Switching</v>
          </cell>
          <cell r="F19">
            <v>3036014109.0875573</v>
          </cell>
          <cell r="G19">
            <v>3035924926.0820136</v>
          </cell>
          <cell r="H19">
            <v>3113337869.2530589</v>
          </cell>
          <cell r="I19">
            <v>0</v>
          </cell>
        </row>
        <row r="20">
          <cell r="B20" t="str">
            <v>NE-22-02</v>
          </cell>
          <cell r="C20" t="str">
            <v>MSU - Duration</v>
          </cell>
          <cell r="D20" t="str">
            <v>Voice switching</v>
          </cell>
          <cell r="E20" t="str">
            <v>Switching</v>
          </cell>
          <cell r="F20">
            <v>3036014109.0875573</v>
          </cell>
          <cell r="G20">
            <v>3035924926.0820136</v>
          </cell>
          <cell r="H20">
            <v>3113337869.2530589</v>
          </cell>
          <cell r="I20">
            <v>0</v>
          </cell>
        </row>
        <row r="21">
          <cell r="B21" t="str">
            <v>NE-22-03</v>
          </cell>
          <cell r="C21" t="str">
            <v>PSU - Set up</v>
          </cell>
          <cell r="D21" t="str">
            <v>Voice switching</v>
          </cell>
          <cell r="E21" t="str">
            <v>Switching</v>
          </cell>
          <cell r="F21">
            <v>858259350.33238065</v>
          </cell>
          <cell r="G21">
            <v>858227941.59494567</v>
          </cell>
          <cell r="H21">
            <v>884742412.82532012</v>
          </cell>
          <cell r="I21">
            <v>0</v>
          </cell>
        </row>
        <row r="22">
          <cell r="B22" t="str">
            <v>NE-22-04</v>
          </cell>
          <cell r="C22" t="str">
            <v>PSU - Duration</v>
          </cell>
          <cell r="D22" t="str">
            <v>Voice switching</v>
          </cell>
          <cell r="E22" t="str">
            <v>Switching</v>
          </cell>
          <cell r="F22">
            <v>858259350.33238065</v>
          </cell>
          <cell r="G22">
            <v>858227941.59494567</v>
          </cell>
          <cell r="H22">
            <v>884742412.82532012</v>
          </cell>
          <cell r="I22">
            <v>0</v>
          </cell>
        </row>
        <row r="23">
          <cell r="B23" t="str">
            <v>NE-22-05</v>
          </cell>
          <cell r="C23" t="str">
            <v>TS - Set up</v>
          </cell>
          <cell r="D23" t="str">
            <v>Voice switching</v>
          </cell>
          <cell r="E23" t="str">
            <v>Switching</v>
          </cell>
          <cell r="F23">
            <v>1233806863.9905889</v>
          </cell>
          <cell r="G23">
            <v>1233788076.7750549</v>
          </cell>
          <cell r="H23">
            <v>1260192838.8590436</v>
          </cell>
          <cell r="I23">
            <v>0</v>
          </cell>
        </row>
        <row r="24">
          <cell r="B24" t="str">
            <v>NE-22-06</v>
          </cell>
          <cell r="C24" t="str">
            <v>TS - Duration</v>
          </cell>
          <cell r="D24" t="str">
            <v>Voice switching</v>
          </cell>
          <cell r="E24" t="str">
            <v>Switching</v>
          </cell>
          <cell r="F24">
            <v>1233806863.9905889</v>
          </cell>
          <cell r="G24">
            <v>1233788076.7750549</v>
          </cell>
          <cell r="H24">
            <v>1260192838.8590436</v>
          </cell>
          <cell r="I24">
            <v>0</v>
          </cell>
        </row>
        <row r="25">
          <cell r="B25" t="str">
            <v>NE-22-07</v>
          </cell>
          <cell r="C25" t="str">
            <v>IS - Set up</v>
          </cell>
          <cell r="D25" t="str">
            <v>Voice switching</v>
          </cell>
          <cell r="E25" t="str">
            <v>Switching</v>
          </cell>
          <cell r="F25">
            <v>899769016.97389126</v>
          </cell>
          <cell r="G25">
            <v>713543425.97630763</v>
          </cell>
          <cell r="H25">
            <v>780652055.00558853</v>
          </cell>
          <cell r="I25">
            <v>0</v>
          </cell>
        </row>
        <row r="26">
          <cell r="B26" t="str">
            <v>NE-22-08</v>
          </cell>
          <cell r="C26" t="str">
            <v>IS - Duration</v>
          </cell>
          <cell r="D26" t="str">
            <v>Voice switching</v>
          </cell>
          <cell r="E26" t="str">
            <v>Switching</v>
          </cell>
          <cell r="F26">
            <v>899769016.97389126</v>
          </cell>
          <cell r="G26">
            <v>713543425.97630763</v>
          </cell>
          <cell r="H26">
            <v>780652055.00558853</v>
          </cell>
          <cell r="I26">
            <v>0</v>
          </cell>
        </row>
        <row r="27">
          <cell r="B27" t="str">
            <v>NE-23-01</v>
          </cell>
          <cell r="C27" t="str">
            <v>Telex</v>
          </cell>
          <cell r="D27" t="str">
            <v>Other platforms</v>
          </cell>
          <cell r="E27" t="str">
            <v>Switching</v>
          </cell>
          <cell r="F27">
            <v>31646.291407083329</v>
          </cell>
          <cell r="G27">
            <v>31646.291407083329</v>
          </cell>
          <cell r="H27">
            <v>34654.35203568056</v>
          </cell>
          <cell r="I27">
            <v>13.275022916666654</v>
          </cell>
        </row>
        <row r="28">
          <cell r="B28" t="str">
            <v>NE-23-02</v>
          </cell>
          <cell r="C28" t="str">
            <v>Telegraph</v>
          </cell>
          <cell r="D28" t="str">
            <v>Other platforms</v>
          </cell>
          <cell r="E28" t="str">
            <v>Switching</v>
          </cell>
          <cell r="F28">
            <v>80052.565527627376</v>
          </cell>
          <cell r="G28">
            <v>2.2236823757674271</v>
          </cell>
          <cell r="H28">
            <v>2.2236823757674271</v>
          </cell>
          <cell r="I28">
            <v>0</v>
          </cell>
        </row>
        <row r="29">
          <cell r="B29" t="str">
            <v>NE-23-03</v>
          </cell>
          <cell r="C29" t="str">
            <v xml:space="preserve"> Prepaid IN</v>
          </cell>
          <cell r="D29" t="str">
            <v>Other platforms</v>
          </cell>
          <cell r="E29" t="str">
            <v>Switching</v>
          </cell>
          <cell r="F29">
            <v>28783475.575302169</v>
          </cell>
          <cell r="G29">
            <v>28783475.575302169</v>
          </cell>
          <cell r="H29">
            <v>30154436.675149634</v>
          </cell>
          <cell r="I29">
            <v>0</v>
          </cell>
        </row>
        <row r="30">
          <cell r="B30" t="str">
            <v>NE-23-04</v>
          </cell>
          <cell r="C30" t="str">
            <v>DSLAM Eqpt</v>
          </cell>
          <cell r="D30" t="str">
            <v>Other platforms</v>
          </cell>
          <cell r="E30" t="str">
            <v>Switching</v>
          </cell>
          <cell r="F30">
            <v>16200.370920187463</v>
          </cell>
          <cell r="G30">
            <v>16200.370920187463</v>
          </cell>
          <cell r="H30">
            <v>16200.370920187463</v>
          </cell>
          <cell r="I30">
            <v>16200.370920187463</v>
          </cell>
        </row>
        <row r="31">
          <cell r="B31" t="str">
            <v>NE-23-05</v>
          </cell>
          <cell r="C31" t="str">
            <v>Directory Inquiry</v>
          </cell>
          <cell r="D31" t="str">
            <v>Other platforms</v>
          </cell>
          <cell r="E31" t="str">
            <v>Switching</v>
          </cell>
          <cell r="F31">
            <v>20184.205195484006</v>
          </cell>
          <cell r="G31">
            <v>20184.205195484006</v>
          </cell>
          <cell r="H31">
            <v>21037.897191313004</v>
          </cell>
          <cell r="I31">
            <v>0</v>
          </cell>
        </row>
        <row r="32">
          <cell r="B32" t="str">
            <v>NE-23-06</v>
          </cell>
          <cell r="C32" t="str">
            <v>Time Announcement Eqpt</v>
          </cell>
          <cell r="D32" t="str">
            <v>Other platforms</v>
          </cell>
          <cell r="E32" t="str">
            <v>Switching</v>
          </cell>
          <cell r="F32">
            <v>1</v>
          </cell>
          <cell r="G32">
            <v>1</v>
          </cell>
          <cell r="H32">
            <v>1</v>
          </cell>
          <cell r="I32">
            <v>0</v>
          </cell>
        </row>
        <row r="33">
          <cell r="B33" t="str">
            <v>NE-23-07</v>
          </cell>
          <cell r="C33" t="str">
            <v>Wifi Eqpt</v>
          </cell>
          <cell r="D33" t="str">
            <v>Other platforms</v>
          </cell>
          <cell r="E33" t="str">
            <v>Switching</v>
          </cell>
          <cell r="F33">
            <v>1</v>
          </cell>
          <cell r="G33">
            <v>1</v>
          </cell>
          <cell r="H33">
            <v>1</v>
          </cell>
          <cell r="I33">
            <v>0</v>
          </cell>
        </row>
        <row r="34">
          <cell r="B34" t="str">
            <v>NE-31-01</v>
          </cell>
          <cell r="C34" t="str">
            <v>Telex Terminal</v>
          </cell>
          <cell r="D34" t="str">
            <v>CPE</v>
          </cell>
          <cell r="E34" t="str">
            <v>Switching</v>
          </cell>
          <cell r="F34">
            <v>4.2868750000000002</v>
          </cell>
          <cell r="G34">
            <v>4.2868750000000002</v>
          </cell>
          <cell r="H34">
            <v>4.2868750000000002</v>
          </cell>
          <cell r="I34">
            <v>0</v>
          </cell>
        </row>
        <row r="35">
          <cell r="B35" t="str">
            <v>NE-41-01</v>
          </cell>
          <cell r="C35" t="str">
            <v>Access Server</v>
          </cell>
          <cell r="D35" t="str">
            <v>Access</v>
          </cell>
          <cell r="E35" t="str">
            <v>Internet</v>
          </cell>
          <cell r="F35">
            <v>38715.35532853855</v>
          </cell>
          <cell r="G35">
            <v>38715.35532853855</v>
          </cell>
          <cell r="H35">
            <v>38715.35532853855</v>
          </cell>
          <cell r="I35">
            <v>0</v>
          </cell>
        </row>
        <row r="36">
          <cell r="B36" t="str">
            <v>NE-41-02</v>
          </cell>
          <cell r="C36" t="str">
            <v>ADSL Aggregator (10k)</v>
          </cell>
          <cell r="D36" t="str">
            <v>Access</v>
          </cell>
          <cell r="E36" t="str">
            <v>Internet</v>
          </cell>
          <cell r="F36">
            <v>16200.370920187463</v>
          </cell>
          <cell r="G36">
            <v>16200.370920187463</v>
          </cell>
          <cell r="H36">
            <v>16200.370920187463</v>
          </cell>
          <cell r="I36">
            <v>16200.370920187463</v>
          </cell>
        </row>
        <row r="37">
          <cell r="B37" t="str">
            <v>NE-41-02</v>
          </cell>
          <cell r="C37" t="str">
            <v>Leased Line Aggregator (7513)</v>
          </cell>
          <cell r="D37" t="str">
            <v>Access</v>
          </cell>
          <cell r="E37" t="str">
            <v>Internet</v>
          </cell>
          <cell r="F37">
            <v>265.20050415370031</v>
          </cell>
          <cell r="G37">
            <v>10967.432629342307</v>
          </cell>
          <cell r="H37">
            <v>10967.432629342307</v>
          </cell>
          <cell r="I37">
            <v>0</v>
          </cell>
        </row>
        <row r="38">
          <cell r="B38" t="str">
            <v>NE-41-04</v>
          </cell>
          <cell r="C38" t="str">
            <v>Central Routers and Switch (7513)</v>
          </cell>
          <cell r="D38" t="str">
            <v>Switching</v>
          </cell>
          <cell r="E38" t="str">
            <v>Internet</v>
          </cell>
          <cell r="F38">
            <v>982374454.59715688</v>
          </cell>
          <cell r="G38">
            <v>1018558088.1541774</v>
          </cell>
          <cell r="H38">
            <v>1024204580.718762</v>
          </cell>
          <cell r="I38">
            <v>0</v>
          </cell>
        </row>
        <row r="39">
          <cell r="B39" t="str">
            <v>NE-41-05</v>
          </cell>
          <cell r="C39" t="str">
            <v>IP - Gateways (7513)</v>
          </cell>
          <cell r="D39" t="str">
            <v>Switching</v>
          </cell>
          <cell r="E39" t="str">
            <v>Internet</v>
          </cell>
          <cell r="F39">
            <v>982374454.59715688</v>
          </cell>
          <cell r="G39">
            <v>1018558088.1541774</v>
          </cell>
          <cell r="H39">
            <v>1024204580.718762</v>
          </cell>
          <cell r="I39">
            <v>0</v>
          </cell>
        </row>
        <row r="40">
          <cell r="B40" t="str">
            <v>NE-41-06</v>
          </cell>
          <cell r="C40" t="str">
            <v>RPR - NE80</v>
          </cell>
          <cell r="D40" t="str">
            <v>Other platforms</v>
          </cell>
          <cell r="E40" t="str">
            <v>Internet</v>
          </cell>
          <cell r="F40">
            <v>982374454.59715688</v>
          </cell>
          <cell r="G40">
            <v>1018558088.1541774</v>
          </cell>
          <cell r="H40">
            <v>1024204580.718762</v>
          </cell>
          <cell r="I40">
            <v>0</v>
          </cell>
        </row>
        <row r="41">
          <cell r="B41" t="str">
            <v>NE-41-08</v>
          </cell>
          <cell r="C41" t="str">
            <v>Cache Engine</v>
          </cell>
          <cell r="D41" t="str">
            <v>Other platforms</v>
          </cell>
          <cell r="E41" t="str">
            <v>Internet</v>
          </cell>
          <cell r="F41">
            <v>982374453.59715688</v>
          </cell>
          <cell r="G41">
            <v>1018558087.1541774</v>
          </cell>
          <cell r="H41">
            <v>1024204579.718762</v>
          </cell>
          <cell r="I41">
            <v>0</v>
          </cell>
        </row>
        <row r="42">
          <cell r="B42" t="str">
            <v>NE-41-09</v>
          </cell>
          <cell r="C42" t="str">
            <v>Mail Servers</v>
          </cell>
          <cell r="D42" t="str">
            <v>Other platforms</v>
          </cell>
          <cell r="E42" t="str">
            <v>Internet</v>
          </cell>
          <cell r="F42">
            <v>982374453.59715688</v>
          </cell>
          <cell r="G42">
            <v>1018558087.1541774</v>
          </cell>
          <cell r="H42">
            <v>1024204579.718762</v>
          </cell>
          <cell r="I42">
            <v>0</v>
          </cell>
        </row>
        <row r="43">
          <cell r="B43" t="str">
            <v>NE-41-10</v>
          </cell>
          <cell r="C43" t="str">
            <v>News Systems</v>
          </cell>
          <cell r="D43" t="str">
            <v>Other platforms</v>
          </cell>
          <cell r="E43" t="str">
            <v>Internet</v>
          </cell>
          <cell r="F43">
            <v>982374412.65559685</v>
          </cell>
          <cell r="G43">
            <v>1018558046.2126174</v>
          </cell>
          <cell r="H43">
            <v>1024204579.718762</v>
          </cell>
          <cell r="I43">
            <v>0</v>
          </cell>
        </row>
        <row r="44">
          <cell r="B44" t="str">
            <v>NE-41-11</v>
          </cell>
          <cell r="C44" t="str">
            <v>Web Page Servers</v>
          </cell>
          <cell r="D44" t="str">
            <v>Other platforms</v>
          </cell>
          <cell r="E44" t="str">
            <v>Internet</v>
          </cell>
          <cell r="F44">
            <v>982374252.93559682</v>
          </cell>
          <cell r="G44">
            <v>1018557886.4926174</v>
          </cell>
          <cell r="H44">
            <v>1024204579.718762</v>
          </cell>
          <cell r="I44">
            <v>0</v>
          </cell>
        </row>
        <row r="45">
          <cell r="B45" t="str">
            <v>NE-41-12</v>
          </cell>
          <cell r="C45" t="str">
            <v>E-Commerce Servers</v>
          </cell>
          <cell r="D45" t="str">
            <v>Other platforms</v>
          </cell>
          <cell r="E45" t="str">
            <v>Internet</v>
          </cell>
          <cell r="F45">
            <v>982374152.16422927</v>
          </cell>
          <cell r="G45">
            <v>1018547084.3083719</v>
          </cell>
          <cell r="H45">
            <v>1024193617.8145165</v>
          </cell>
          <cell r="I45">
            <v>0</v>
          </cell>
        </row>
        <row r="46">
          <cell r="B46" t="str">
            <v>NE-41-13</v>
          </cell>
          <cell r="C46" t="str">
            <v>Chat Servers</v>
          </cell>
          <cell r="D46" t="str">
            <v>Other platforms</v>
          </cell>
          <cell r="E46" t="str">
            <v>Internet</v>
          </cell>
          <cell r="F46">
            <v>982374252.93559682</v>
          </cell>
          <cell r="G46">
            <v>1018557886.4926174</v>
          </cell>
          <cell r="H46">
            <v>1024204579.718762</v>
          </cell>
          <cell r="I46">
            <v>0</v>
          </cell>
        </row>
        <row r="47">
          <cell r="B47" t="str">
            <v>NE-41-14</v>
          </cell>
          <cell r="C47" t="str">
            <v>Authentication server</v>
          </cell>
          <cell r="D47" t="str">
            <v>Other platforms</v>
          </cell>
          <cell r="E47" t="str">
            <v>Internet</v>
          </cell>
          <cell r="F47">
            <v>982374252.93559682</v>
          </cell>
          <cell r="G47">
            <v>1018557886.4926174</v>
          </cell>
          <cell r="H47">
            <v>1024204579.718762</v>
          </cell>
          <cell r="I47">
            <v>0</v>
          </cell>
        </row>
        <row r="48">
          <cell r="B48" t="str">
            <v>NE-41-15</v>
          </cell>
          <cell r="C48" t="str">
            <v>DNS server</v>
          </cell>
          <cell r="D48" t="str">
            <v>Other platforms</v>
          </cell>
          <cell r="E48" t="str">
            <v>Internet</v>
          </cell>
          <cell r="F48">
            <v>982374252.93559682</v>
          </cell>
          <cell r="G48">
            <v>1018557886.4926174</v>
          </cell>
          <cell r="H48">
            <v>1024204579.718762</v>
          </cell>
          <cell r="I48">
            <v>0</v>
          </cell>
        </row>
        <row r="49">
          <cell r="B49" t="str">
            <v>NE-41-21</v>
          </cell>
          <cell r="C49" t="str">
            <v>Internet Peering Charges</v>
          </cell>
          <cell r="D49" t="str">
            <v>Other platforms</v>
          </cell>
          <cell r="E49" t="str">
            <v>Internet</v>
          </cell>
          <cell r="F49">
            <v>982374252.93559682</v>
          </cell>
          <cell r="G49">
            <v>1018557886.4926174</v>
          </cell>
          <cell r="H49">
            <v>1024204579.718762</v>
          </cell>
          <cell r="I49">
            <v>0</v>
          </cell>
        </row>
        <row r="50">
          <cell r="B50" t="str">
            <v>NE-51-01</v>
          </cell>
          <cell r="C50" t="str">
            <v>Dxx Access Nodes - Up to 128k</v>
          </cell>
          <cell r="D50" t="str">
            <v>DXX</v>
          </cell>
          <cell r="E50" t="str">
            <v>Data</v>
          </cell>
          <cell r="F50">
            <v>2156.8230783442182</v>
          </cell>
          <cell r="G50">
            <v>2440.6474001532938</v>
          </cell>
          <cell r="H50">
            <v>2440.6474001532938</v>
          </cell>
          <cell r="I50">
            <v>0</v>
          </cell>
        </row>
        <row r="51">
          <cell r="B51" t="str">
            <v>NE-51-02</v>
          </cell>
          <cell r="C51" t="str">
            <v>Dxx Access Nodes - Over 128k</v>
          </cell>
          <cell r="D51" t="str">
            <v>DXX</v>
          </cell>
          <cell r="E51" t="str">
            <v>Data</v>
          </cell>
          <cell r="F51">
            <v>229.85581187180125</v>
          </cell>
          <cell r="G51">
            <v>2782.7291024010856</v>
          </cell>
          <cell r="H51">
            <v>2782.7291024010856</v>
          </cell>
          <cell r="I51">
            <v>0</v>
          </cell>
        </row>
        <row r="52">
          <cell r="B52" t="str">
            <v>NE-51-03</v>
          </cell>
          <cell r="C52" t="str">
            <v>Dxx Access Nodes - G703</v>
          </cell>
          <cell r="D52" t="str">
            <v>DXX</v>
          </cell>
          <cell r="E52" t="str">
            <v>Data</v>
          </cell>
          <cell r="F52">
            <v>2386.678890216021</v>
          </cell>
          <cell r="G52">
            <v>5223.3765025543835</v>
          </cell>
          <cell r="H52">
            <v>5223.3765025543835</v>
          </cell>
          <cell r="I52">
            <v>0</v>
          </cell>
        </row>
        <row r="53">
          <cell r="B53" t="str">
            <v>NE-51-04</v>
          </cell>
          <cell r="C53" t="str">
            <v>Dxx Core Nodes</v>
          </cell>
          <cell r="D53" t="str">
            <v>DXX</v>
          </cell>
          <cell r="E53" t="str">
            <v>Data</v>
          </cell>
          <cell r="F53">
            <v>2437.0972378615102</v>
          </cell>
          <cell r="G53">
            <v>5907.8375442578208</v>
          </cell>
          <cell r="H53">
            <v>5907.8375442578208</v>
          </cell>
          <cell r="I53">
            <v>0</v>
          </cell>
        </row>
        <row r="54">
          <cell r="B54" t="str">
            <v>NE-52-01</v>
          </cell>
          <cell r="C54" t="str">
            <v>Core Switch (7670)</v>
          </cell>
          <cell r="D54" t="str">
            <v>ATM network</v>
          </cell>
          <cell r="E54" t="str">
            <v>Data</v>
          </cell>
          <cell r="F54">
            <v>23.524807971331029</v>
          </cell>
          <cell r="G54">
            <v>10833.761209487468</v>
          </cell>
          <cell r="H54">
            <v>10833.761209487468</v>
          </cell>
          <cell r="I54">
            <v>0</v>
          </cell>
        </row>
        <row r="55">
          <cell r="B55" t="str">
            <v>NE-52-02</v>
          </cell>
          <cell r="C55" t="str">
            <v>Edge Network (7470)</v>
          </cell>
          <cell r="D55" t="str">
            <v>ATM network</v>
          </cell>
          <cell r="E55" t="str">
            <v>Data</v>
          </cell>
          <cell r="F55">
            <v>25.367193101054838</v>
          </cell>
          <cell r="G55">
            <v>11165.390532837753</v>
          </cell>
          <cell r="H55">
            <v>11165.390532837753</v>
          </cell>
          <cell r="I55">
            <v>0</v>
          </cell>
        </row>
        <row r="56">
          <cell r="B56" t="str">
            <v>NE-52-03</v>
          </cell>
          <cell r="C56" t="str">
            <v>Access (7270)</v>
          </cell>
          <cell r="D56" t="str">
            <v>ATM network</v>
          </cell>
          <cell r="E56" t="str">
            <v>Data</v>
          </cell>
          <cell r="F56">
            <v>25.367193101054838</v>
          </cell>
          <cell r="G56">
            <v>11165.390532837753</v>
          </cell>
          <cell r="H56">
            <v>11165.390532837753</v>
          </cell>
          <cell r="I56">
            <v>0</v>
          </cell>
        </row>
        <row r="57">
          <cell r="B57" t="str">
            <v>NE-61-01</v>
          </cell>
          <cell r="C57" t="str">
            <v>VSAT - Voice Traffic</v>
          </cell>
          <cell r="D57" t="str">
            <v>VSAT eqpt</v>
          </cell>
          <cell r="E57" t="str">
            <v>VSAT</v>
          </cell>
          <cell r="F57">
            <v>987602.0701883391</v>
          </cell>
          <cell r="G57">
            <v>987602.0701883391</v>
          </cell>
          <cell r="H57">
            <v>1029375.7988074713</v>
          </cell>
          <cell r="I57">
            <v>0</v>
          </cell>
        </row>
        <row r="58">
          <cell r="B58" t="str">
            <v>NE-61-02</v>
          </cell>
          <cell r="C58" t="str">
            <v>VSAT - Voice Access</v>
          </cell>
          <cell r="D58" t="str">
            <v>VSAT eqpt</v>
          </cell>
          <cell r="E58" t="str">
            <v>VSAT</v>
          </cell>
          <cell r="F58">
            <v>59.855123986328564</v>
          </cell>
          <cell r="G58">
            <v>59.855123986328564</v>
          </cell>
          <cell r="H58">
            <v>59.855123986328564</v>
          </cell>
          <cell r="I58">
            <v>59.855123986328564</v>
          </cell>
        </row>
        <row r="59">
          <cell r="B59" t="str">
            <v>NE-61-03</v>
          </cell>
          <cell r="C59" t="str">
            <v>VSAT - Lsd</v>
          </cell>
          <cell r="D59" t="str">
            <v>VSAT eqpt</v>
          </cell>
          <cell r="E59" t="str">
            <v>VSAT</v>
          </cell>
          <cell r="F59">
            <v>25.691855924539585</v>
          </cell>
          <cell r="G59">
            <v>65.815319279664607</v>
          </cell>
          <cell r="H59">
            <v>65.815319279664607</v>
          </cell>
          <cell r="I59">
            <v>0</v>
          </cell>
        </row>
        <row r="60">
          <cell r="B60" t="str">
            <v>NE-61-04</v>
          </cell>
          <cell r="C60" t="str">
            <v>VSAT - Payphones Traffic</v>
          </cell>
          <cell r="D60" t="str">
            <v>VSAT eqpt</v>
          </cell>
          <cell r="E60" t="str">
            <v>VSAT</v>
          </cell>
          <cell r="F60">
            <v>1959628.941404047</v>
          </cell>
          <cell r="G60">
            <v>1959628.941404047</v>
          </cell>
          <cell r="H60">
            <v>2064576.9866149316</v>
          </cell>
          <cell r="I60">
            <v>0</v>
          </cell>
        </row>
        <row r="61">
          <cell r="B61" t="str">
            <v>NE-61-05</v>
          </cell>
          <cell r="C61" t="str">
            <v>VSAT - Payphones Access</v>
          </cell>
          <cell r="D61" t="str">
            <v>VSAT eqpt</v>
          </cell>
          <cell r="E61" t="str">
            <v>VSAT</v>
          </cell>
          <cell r="F61">
            <v>82.330218366113797</v>
          </cell>
          <cell r="G61">
            <v>82.330218366113797</v>
          </cell>
          <cell r="H61">
            <v>82.330218366113797</v>
          </cell>
          <cell r="I61">
            <v>82.330218366113797</v>
          </cell>
        </row>
        <row r="62">
          <cell r="B62" t="str">
            <v>NE-61-06</v>
          </cell>
          <cell r="C62" t="str">
            <v>VSAT - Mobile Rental</v>
          </cell>
          <cell r="D62" t="str">
            <v>VSAT eqpt</v>
          </cell>
          <cell r="E62" t="str">
            <v>VSAT</v>
          </cell>
          <cell r="F62">
            <v>30</v>
          </cell>
          <cell r="G62">
            <v>30</v>
          </cell>
          <cell r="H62">
            <v>30</v>
          </cell>
          <cell r="I62">
            <v>0</v>
          </cell>
        </row>
        <row r="63">
          <cell r="B63" t="str">
            <v>NE-61-11</v>
          </cell>
          <cell r="C63" t="str">
            <v>SSR - Voice</v>
          </cell>
          <cell r="D63" t="str">
            <v>Opex</v>
          </cell>
          <cell r="E63" t="str">
            <v>VSAT</v>
          </cell>
          <cell r="F63">
            <v>987576.2767965229</v>
          </cell>
          <cell r="G63">
            <v>987576.2767965229</v>
          </cell>
          <cell r="H63">
            <v>1029350.0054156551</v>
          </cell>
          <cell r="I63">
            <v>0</v>
          </cell>
        </row>
        <row r="64">
          <cell r="B64" t="str">
            <v>NE-61-12</v>
          </cell>
          <cell r="C64" t="str">
            <v>SSR - Lsd</v>
          </cell>
          <cell r="D64" t="str">
            <v>Opex</v>
          </cell>
          <cell r="E64" t="str">
            <v>VSAT</v>
          </cell>
          <cell r="F64">
            <v>25.691855924539585</v>
          </cell>
          <cell r="G64">
            <v>65.815319279664607</v>
          </cell>
          <cell r="H64">
            <v>65.815319279664607</v>
          </cell>
          <cell r="I64">
            <v>0</v>
          </cell>
        </row>
        <row r="65">
          <cell r="B65" t="str">
            <v>NE-61-13</v>
          </cell>
          <cell r="C65" t="str">
            <v>SSR - Payphones</v>
          </cell>
          <cell r="D65" t="str">
            <v>Opex</v>
          </cell>
          <cell r="E65" t="str">
            <v>VSAT</v>
          </cell>
          <cell r="F65">
            <v>1959628.941404047</v>
          </cell>
          <cell r="G65">
            <v>1959628.941404047</v>
          </cell>
          <cell r="H65">
            <v>2064576.9866149316</v>
          </cell>
          <cell r="I65">
            <v>0</v>
          </cell>
        </row>
        <row r="66">
          <cell r="B66" t="str">
            <v>NE-61-14</v>
          </cell>
          <cell r="C66" t="str">
            <v>SSR - Mobile Rental</v>
          </cell>
          <cell r="D66" t="str">
            <v>Opex</v>
          </cell>
          <cell r="E66" t="str">
            <v>VSAT</v>
          </cell>
          <cell r="F66">
            <v>30</v>
          </cell>
          <cell r="G66">
            <v>30</v>
          </cell>
          <cell r="H66">
            <v>30</v>
          </cell>
          <cell r="I66">
            <v>0</v>
          </cell>
        </row>
        <row r="67">
          <cell r="B67" t="str">
            <v>NE-61-15</v>
          </cell>
          <cell r="C67" t="str">
            <v>SSR - Leased Capacity</v>
          </cell>
          <cell r="D67" t="str">
            <v>Opex</v>
          </cell>
          <cell r="E67" t="str">
            <v>VSAT</v>
          </cell>
          <cell r="F67">
            <v>1</v>
          </cell>
          <cell r="G67">
            <v>1</v>
          </cell>
          <cell r="H67">
            <v>1</v>
          </cell>
          <cell r="I67">
            <v>0</v>
          </cell>
        </row>
        <row r="68">
          <cell r="B68" t="str">
            <v>NE-71-01</v>
          </cell>
          <cell r="C68" t="str">
            <v>GMP1 - QUR2</v>
          </cell>
          <cell r="D68" t="str">
            <v>Transmission</v>
          </cell>
          <cell r="E68" t="str">
            <v>Transmission</v>
          </cell>
          <cell r="F68">
            <v>47298229.363270663</v>
          </cell>
          <cell r="G68">
            <v>47297737.079783365</v>
          </cell>
          <cell r="H68">
            <v>48172993.235881977</v>
          </cell>
          <cell r="I68">
            <v>0</v>
          </cell>
        </row>
        <row r="69">
          <cell r="B69" t="str">
            <v>NE-71-02</v>
          </cell>
          <cell r="C69" t="str">
            <v>GMP1 - SAL2</v>
          </cell>
          <cell r="D69" t="str">
            <v>Transmission</v>
          </cell>
          <cell r="E69" t="str">
            <v>Transmission</v>
          </cell>
          <cell r="F69">
            <v>45834543.634052195</v>
          </cell>
          <cell r="G69">
            <v>45833141.289697669</v>
          </cell>
          <cell r="H69">
            <v>47919333.410641983</v>
          </cell>
          <cell r="I69">
            <v>0</v>
          </cell>
        </row>
        <row r="70">
          <cell r="B70" t="str">
            <v>NE-71-03</v>
          </cell>
          <cell r="C70" t="str">
            <v>GMP1 - NIZ1</v>
          </cell>
          <cell r="D70" t="str">
            <v>Transmission</v>
          </cell>
          <cell r="E70" t="str">
            <v>Transmission</v>
          </cell>
          <cell r="F70">
            <v>78376162.058253109</v>
          </cell>
          <cell r="G70">
            <v>78375763.994882151</v>
          </cell>
          <cell r="H70">
            <v>79240619.220540687</v>
          </cell>
          <cell r="I70">
            <v>0</v>
          </cell>
        </row>
        <row r="71">
          <cell r="B71" t="str">
            <v>NE-71-04</v>
          </cell>
          <cell r="C71" t="str">
            <v>GMP1 - SOH2</v>
          </cell>
          <cell r="D71" t="str">
            <v>Transmission</v>
          </cell>
          <cell r="E71" t="str">
            <v>Transmission</v>
          </cell>
          <cell r="F71">
            <v>26081186.926845081</v>
          </cell>
          <cell r="G71">
            <v>26080158.980631944</v>
          </cell>
          <cell r="H71">
            <v>26532694.952790886</v>
          </cell>
          <cell r="I71">
            <v>0</v>
          </cell>
        </row>
        <row r="72">
          <cell r="B72" t="str">
            <v>NE-72-01</v>
          </cell>
          <cell r="C72" t="str">
            <v>GMP1 - MSU</v>
          </cell>
          <cell r="D72" t="str">
            <v>Transmission</v>
          </cell>
          <cell r="E72" t="str">
            <v>Transmission</v>
          </cell>
          <cell r="F72">
            <v>1762145373.801765</v>
          </cell>
          <cell r="G72">
            <v>1762111598.2653747</v>
          </cell>
          <cell r="H72">
            <v>1797130519.63448</v>
          </cell>
          <cell r="I72">
            <v>0</v>
          </cell>
        </row>
        <row r="73">
          <cell r="B73" t="str">
            <v>NE-72-02</v>
          </cell>
          <cell r="C73" t="str">
            <v>QUR2 - MSU</v>
          </cell>
          <cell r="D73" t="str">
            <v>Transmission</v>
          </cell>
          <cell r="E73" t="str">
            <v>Transmission</v>
          </cell>
          <cell r="F73">
            <v>267782550.27671281</v>
          </cell>
          <cell r="G73">
            <v>267770429.13524085</v>
          </cell>
          <cell r="H73">
            <v>278063218.30184275</v>
          </cell>
          <cell r="I73">
            <v>0</v>
          </cell>
        </row>
        <row r="74">
          <cell r="B74" t="str">
            <v>NE-72-03</v>
          </cell>
          <cell r="C74" t="str">
            <v>SAL2 - MSU</v>
          </cell>
          <cell r="D74" t="str">
            <v>Transmission</v>
          </cell>
          <cell r="E74" t="str">
            <v>Transmission</v>
          </cell>
          <cell r="F74">
            <v>84889359.217401236</v>
          </cell>
          <cell r="G74">
            <v>84887874.098804966</v>
          </cell>
          <cell r="H74">
            <v>86746117.835654184</v>
          </cell>
          <cell r="I74">
            <v>0</v>
          </cell>
        </row>
        <row r="75">
          <cell r="B75" t="str">
            <v>NE-72-04</v>
          </cell>
          <cell r="C75" t="str">
            <v>NIZ1 - MSU</v>
          </cell>
          <cell r="D75" t="str">
            <v>Transmission</v>
          </cell>
          <cell r="E75" t="str">
            <v>Transmission</v>
          </cell>
          <cell r="F75">
            <v>29606401.723088652</v>
          </cell>
          <cell r="G75">
            <v>29606038.192121692</v>
          </cell>
          <cell r="H75">
            <v>29965971.99028033</v>
          </cell>
          <cell r="I75">
            <v>0</v>
          </cell>
        </row>
        <row r="76">
          <cell r="B76" t="str">
            <v>NE-72-05</v>
          </cell>
          <cell r="C76" t="str">
            <v>SOH2 - MSU</v>
          </cell>
          <cell r="D76" t="str">
            <v>Transmission</v>
          </cell>
          <cell r="E76" t="str">
            <v>Transmission</v>
          </cell>
          <cell r="F76">
            <v>15143079.776783608</v>
          </cell>
          <cell r="G76">
            <v>15142537.549533563</v>
          </cell>
          <cell r="H76">
            <v>15400906.682449812</v>
          </cell>
          <cell r="I76">
            <v>0</v>
          </cell>
        </row>
        <row r="77">
          <cell r="B77" t="str">
            <v>NE-73-01</v>
          </cell>
          <cell r="C77" t="str">
            <v>QUR2 - RSU</v>
          </cell>
          <cell r="D77" t="str">
            <v>Transmission</v>
          </cell>
          <cell r="E77" t="str">
            <v>Transmission</v>
          </cell>
          <cell r="F77">
            <v>0</v>
          </cell>
          <cell r="G77">
            <v>0</v>
          </cell>
          <cell r="H77">
            <v>0</v>
          </cell>
          <cell r="I77">
            <v>0</v>
          </cell>
        </row>
        <row r="78">
          <cell r="B78" t="str">
            <v>NE-73-02</v>
          </cell>
          <cell r="C78" t="str">
            <v>SAL2 - RSU</v>
          </cell>
          <cell r="D78" t="str">
            <v>Transmission</v>
          </cell>
          <cell r="E78" t="str">
            <v>Transmission</v>
          </cell>
          <cell r="F78">
            <v>6958588.3320551626</v>
          </cell>
          <cell r="G78">
            <v>6958508.0872784089</v>
          </cell>
          <cell r="H78">
            <v>7050685.3583016526</v>
          </cell>
          <cell r="I78">
            <v>0</v>
          </cell>
        </row>
        <row r="79">
          <cell r="B79" t="str">
            <v>NE-73-03</v>
          </cell>
          <cell r="C79" t="str">
            <v>NIZ1 - RSU</v>
          </cell>
          <cell r="D79" t="str">
            <v>Transmission</v>
          </cell>
          <cell r="E79" t="str">
            <v>Transmission</v>
          </cell>
          <cell r="F79">
            <v>130890768.7115088</v>
          </cell>
          <cell r="G79">
            <v>130890056.54669726</v>
          </cell>
          <cell r="H79">
            <v>133319758.27182604</v>
          </cell>
          <cell r="I79">
            <v>0</v>
          </cell>
        </row>
        <row r="80">
          <cell r="B80" t="str">
            <v>NE-73-04</v>
          </cell>
          <cell r="C80" t="str">
            <v>SOH2 - RSU</v>
          </cell>
          <cell r="D80" t="str">
            <v>Transmission</v>
          </cell>
          <cell r="E80" t="str">
            <v>Transmission</v>
          </cell>
          <cell r="F80">
            <v>12184659.53790099</v>
          </cell>
          <cell r="G80">
            <v>12184205.600553703</v>
          </cell>
          <cell r="H80">
            <v>12392267.565630928</v>
          </cell>
          <cell r="I80">
            <v>0</v>
          </cell>
        </row>
        <row r="81">
          <cell r="B81" t="str">
            <v>NE-73-05</v>
          </cell>
          <cell r="C81" t="str">
            <v>MSU - RSU</v>
          </cell>
          <cell r="D81" t="str">
            <v>Transmission</v>
          </cell>
          <cell r="E81" t="str">
            <v>Transmission</v>
          </cell>
          <cell r="F81">
            <v>693723276.45133376</v>
          </cell>
          <cell r="G81">
            <v>693720468.0684706</v>
          </cell>
          <cell r="H81">
            <v>707819368.86067891</v>
          </cell>
          <cell r="I81">
            <v>0</v>
          </cell>
        </row>
        <row r="82">
          <cell r="B82" t="str">
            <v>NE-73-06</v>
          </cell>
          <cell r="C82" t="str">
            <v>MSU - MSU</v>
          </cell>
          <cell r="D82" t="str">
            <v>Transmission</v>
          </cell>
          <cell r="E82" t="str">
            <v>Transmission</v>
          </cell>
          <cell r="F82">
            <v>126106164.52032161</v>
          </cell>
          <cell r="G82">
            <v>126099791.16316614</v>
          </cell>
          <cell r="H82">
            <v>130377541.4647273</v>
          </cell>
          <cell r="I82">
            <v>0</v>
          </cell>
        </row>
        <row r="83">
          <cell r="B83" t="str">
            <v>NE-74-01</v>
          </cell>
          <cell r="C83" t="str">
            <v>SAL2 - NIZ1</v>
          </cell>
          <cell r="D83" t="str">
            <v>Transmission</v>
          </cell>
          <cell r="E83" t="str">
            <v>Transmission</v>
          </cell>
          <cell r="F83">
            <v>1316736.9533765942</v>
          </cell>
          <cell r="G83">
            <v>1316736.8969813574</v>
          </cell>
          <cell r="H83">
            <v>1331676.0597602201</v>
          </cell>
          <cell r="I83">
            <v>0</v>
          </cell>
        </row>
        <row r="84">
          <cell r="B84" t="str">
            <v>NE-74-02</v>
          </cell>
          <cell r="C84" t="str">
            <v>SAL2 - QUR2</v>
          </cell>
          <cell r="D84" t="str">
            <v>Transmission</v>
          </cell>
          <cell r="E84" t="str">
            <v>Transmission</v>
          </cell>
          <cell r="F84">
            <v>1869161.6438885157</v>
          </cell>
          <cell r="G84">
            <v>1868795.2867217171</v>
          </cell>
          <cell r="H84">
            <v>1982339.8003185929</v>
          </cell>
          <cell r="I84">
            <v>0</v>
          </cell>
        </row>
        <row r="85">
          <cell r="B85" t="str">
            <v>NE-74-03</v>
          </cell>
          <cell r="C85" t="str">
            <v>QUR2 - SOH2</v>
          </cell>
          <cell r="D85" t="str">
            <v>Transmission</v>
          </cell>
          <cell r="E85" t="str">
            <v>Transmission</v>
          </cell>
          <cell r="F85">
            <v>813370.54165461648</v>
          </cell>
          <cell r="G85">
            <v>813160.79779755615</v>
          </cell>
          <cell r="H85">
            <v>867026.61707731744</v>
          </cell>
          <cell r="I85">
            <v>0</v>
          </cell>
        </row>
        <row r="86">
          <cell r="B86" t="str">
            <v>NE-74-04</v>
          </cell>
          <cell r="C86" t="str">
            <v>QUR2 - NIZ1</v>
          </cell>
          <cell r="D86" t="str">
            <v>Transmission</v>
          </cell>
          <cell r="E86" t="str">
            <v>Transmission</v>
          </cell>
          <cell r="F86">
            <v>1828623.272721323</v>
          </cell>
          <cell r="G86">
            <v>1828355.9641014689</v>
          </cell>
          <cell r="H86">
            <v>1933204.5905117199</v>
          </cell>
          <cell r="I86">
            <v>0</v>
          </cell>
        </row>
        <row r="87">
          <cell r="B87" t="str">
            <v>NE-74-05</v>
          </cell>
          <cell r="C87" t="str">
            <v>SOH2 - NIZ1</v>
          </cell>
          <cell r="D87" t="str">
            <v>Transmission</v>
          </cell>
          <cell r="E87" t="str">
            <v>Transmission</v>
          </cell>
          <cell r="F87">
            <v>2978505.4974635667</v>
          </cell>
          <cell r="G87">
            <v>2978505.3490747707</v>
          </cell>
          <cell r="H87">
            <v>3010946.2578370976</v>
          </cell>
          <cell r="I87">
            <v>0</v>
          </cell>
        </row>
        <row r="88">
          <cell r="B88" t="str">
            <v>NE-75-01</v>
          </cell>
          <cell r="C88" t="str">
            <v>GMP - ES</v>
          </cell>
          <cell r="D88" t="str">
            <v>Transmission</v>
          </cell>
          <cell r="E88" t="str">
            <v>Transmission</v>
          </cell>
          <cell r="F88">
            <v>998671.63289529365</v>
          </cell>
          <cell r="G88">
            <v>998671.63289529365</v>
          </cell>
          <cell r="H88">
            <v>1040913.6475883049</v>
          </cell>
          <cell r="I88">
            <v>0</v>
          </cell>
        </row>
        <row r="89">
          <cell r="B89" t="str">
            <v>NE-75-02</v>
          </cell>
          <cell r="C89" t="str">
            <v>IS - CLS</v>
          </cell>
          <cell r="D89" t="str">
            <v>Transmission</v>
          </cell>
          <cell r="E89" t="str">
            <v>Transmission</v>
          </cell>
          <cell r="F89">
            <v>938381134.15249181</v>
          </cell>
          <cell r="G89">
            <v>752077700.85647535</v>
          </cell>
          <cell r="H89">
            <v>823383358.70899916</v>
          </cell>
          <cell r="I89">
            <v>0</v>
          </cell>
        </row>
        <row r="90">
          <cell r="B90" t="str">
            <v>NE-76-01</v>
          </cell>
          <cell r="C90" t="str">
            <v>ADSL - Access PoP</v>
          </cell>
          <cell r="D90" t="str">
            <v>Transmission</v>
          </cell>
          <cell r="E90" t="str">
            <v>Transmission</v>
          </cell>
          <cell r="F90">
            <v>853079.28443906503</v>
          </cell>
          <cell r="G90">
            <v>37026010.609334417</v>
          </cell>
          <cell r="H90">
            <v>37026010.609334417</v>
          </cell>
          <cell r="I90">
            <v>0</v>
          </cell>
        </row>
        <row r="91">
          <cell r="B91" t="str">
            <v>NE-76-02</v>
          </cell>
          <cell r="C91" t="str">
            <v>Access PoP - IP Gateway</v>
          </cell>
          <cell r="D91" t="str">
            <v>Transmission</v>
          </cell>
          <cell r="E91" t="str">
            <v>Transmission</v>
          </cell>
          <cell r="F91">
            <v>982127956.40471292</v>
          </cell>
          <cell r="G91">
            <v>1018300887.7296083</v>
          </cell>
          <cell r="H91">
            <v>1023946165.536647</v>
          </cell>
          <cell r="I91">
            <v>0</v>
          </cell>
        </row>
        <row r="92">
          <cell r="B92" t="str">
            <v>NE-77-01</v>
          </cell>
          <cell r="C92" t="str">
            <v>Dxx - Access trunk</v>
          </cell>
          <cell r="D92" t="str">
            <v>Transmission</v>
          </cell>
          <cell r="E92" t="str">
            <v>Transmission</v>
          </cell>
          <cell r="F92">
            <v>2440.3339405564784</v>
          </cell>
          <cell r="G92">
            <v>5303.8981932833394</v>
          </cell>
          <cell r="H92">
            <v>5303.8981932833394</v>
          </cell>
          <cell r="I92">
            <v>0</v>
          </cell>
        </row>
        <row r="93">
          <cell r="B93" t="str">
            <v>NE-77-02</v>
          </cell>
          <cell r="C93" t="str">
            <v>Dxx - Core trunk</v>
          </cell>
          <cell r="D93" t="str">
            <v>Transmission</v>
          </cell>
          <cell r="E93" t="str">
            <v>Transmission</v>
          </cell>
          <cell r="F93">
            <v>1459.4758545418958</v>
          </cell>
          <cell r="G93">
            <v>3161.4752285761429</v>
          </cell>
          <cell r="H93">
            <v>3161.4752285761429</v>
          </cell>
          <cell r="I93">
            <v>0</v>
          </cell>
        </row>
        <row r="94">
          <cell r="B94" t="str">
            <v>NE-77-03</v>
          </cell>
          <cell r="C94" t="str">
            <v>ATM circuits</v>
          </cell>
          <cell r="D94" t="str">
            <v>Transmission</v>
          </cell>
          <cell r="E94" t="str">
            <v>Transmission</v>
          </cell>
          <cell r="F94">
            <v>21.68242284160722</v>
          </cell>
          <cell r="G94">
            <v>10502.131886137182</v>
          </cell>
          <cell r="H94">
            <v>10502.131886137182</v>
          </cell>
          <cell r="I94">
            <v>0</v>
          </cell>
        </row>
        <row r="95">
          <cell r="B95" t="str">
            <v>NE-77-04</v>
          </cell>
          <cell r="C95" t="str">
            <v>Analogue trunks</v>
          </cell>
          <cell r="D95" t="str">
            <v>Transmission</v>
          </cell>
          <cell r="E95" t="str">
            <v>Transmission</v>
          </cell>
          <cell r="F95">
            <v>214.41079332652373</v>
          </cell>
          <cell r="G95">
            <v>187.01882563977463</v>
          </cell>
          <cell r="H95">
            <v>187.01882563977463</v>
          </cell>
          <cell r="I95">
            <v>0</v>
          </cell>
        </row>
        <row r="96">
          <cell r="B96" t="str">
            <v>NE-77-05</v>
          </cell>
          <cell r="C96" t="str">
            <v>Non Dxx leased circuits</v>
          </cell>
          <cell r="D96" t="str">
            <v>Transmission</v>
          </cell>
          <cell r="E96" t="str">
            <v>Transmission</v>
          </cell>
          <cell r="F96">
            <v>1674.1940896464528</v>
          </cell>
          <cell r="G96">
            <v>36980.008691905248</v>
          </cell>
          <cell r="H96">
            <v>36980.008691905248</v>
          </cell>
          <cell r="I96">
            <v>454.84052752839557</v>
          </cell>
        </row>
        <row r="97">
          <cell r="B97" t="str">
            <v>NE-77-06</v>
          </cell>
          <cell r="C97" t="str">
            <v>MOI TV circuits</v>
          </cell>
          <cell r="D97" t="str">
            <v>Transmission</v>
          </cell>
          <cell r="E97" t="str">
            <v>Transmission</v>
          </cell>
          <cell r="F97">
            <v>54.350361326852315</v>
          </cell>
          <cell r="G97">
            <v>26088.173436889112</v>
          </cell>
          <cell r="H97">
            <v>26088.173436889112</v>
          </cell>
          <cell r="I97">
            <v>0</v>
          </cell>
        </row>
        <row r="98">
          <cell r="B98" t="str">
            <v>NE-78-01</v>
          </cell>
          <cell r="C98" t="str">
            <v>Lambda - Metro</v>
          </cell>
          <cell r="D98" t="str">
            <v>Transmission</v>
          </cell>
          <cell r="E98" t="str">
            <v>Transmission</v>
          </cell>
          <cell r="F98">
            <v>3.1428571428571428</v>
          </cell>
          <cell r="G98">
            <v>3.1428571428571428</v>
          </cell>
          <cell r="H98">
            <v>3.1428571428571428</v>
          </cell>
          <cell r="I98">
            <v>0</v>
          </cell>
        </row>
        <row r="99">
          <cell r="B99" t="str">
            <v>NE-78-02</v>
          </cell>
          <cell r="C99" t="str">
            <v>Lambda - Northern</v>
          </cell>
          <cell r="D99" t="str">
            <v>Transmission</v>
          </cell>
          <cell r="E99" t="str">
            <v>Transmission</v>
          </cell>
          <cell r="F99">
            <v>3.1428571428571428</v>
          </cell>
          <cell r="G99">
            <v>3.1428571428571428</v>
          </cell>
          <cell r="H99">
            <v>3.1428571428571428</v>
          </cell>
          <cell r="I99">
            <v>0</v>
          </cell>
        </row>
        <row r="100">
          <cell r="B100" t="str">
            <v>NE-78-03</v>
          </cell>
          <cell r="C100" t="str">
            <v>Lambda - Eastern</v>
          </cell>
          <cell r="D100" t="str">
            <v>Transmission</v>
          </cell>
          <cell r="E100" t="str">
            <v>Transmission</v>
          </cell>
          <cell r="F100">
            <v>3.1428571428571428</v>
          </cell>
          <cell r="G100">
            <v>3.1428571428571428</v>
          </cell>
          <cell r="H100">
            <v>3.1428571428571428</v>
          </cell>
          <cell r="I100">
            <v>0</v>
          </cell>
        </row>
        <row r="101">
          <cell r="B101" t="str">
            <v>NE-78-04</v>
          </cell>
          <cell r="C101" t="str">
            <v>Lambda - Southern</v>
          </cell>
          <cell r="D101" t="str">
            <v>Transmission</v>
          </cell>
          <cell r="E101" t="str">
            <v>Transmission</v>
          </cell>
          <cell r="F101">
            <v>1.5714285714285714</v>
          </cell>
          <cell r="G101">
            <v>1.5714285714285714</v>
          </cell>
          <cell r="H101">
            <v>1.5714285714285714</v>
          </cell>
          <cell r="I101">
            <v>0</v>
          </cell>
        </row>
        <row r="102">
          <cell r="B102" t="str">
            <v>NE-79-01</v>
          </cell>
          <cell r="C102" t="str">
            <v>Dxx - Length</v>
          </cell>
          <cell r="D102" t="str">
            <v>Transmission</v>
          </cell>
          <cell r="E102" t="str">
            <v>Transmission</v>
          </cell>
          <cell r="F102">
            <v>134728.34835395857</v>
          </cell>
          <cell r="G102">
            <v>2387116.0029462995</v>
          </cell>
          <cell r="H102">
            <v>2387116.0029462995</v>
          </cell>
          <cell r="I102">
            <v>0</v>
          </cell>
        </row>
        <row r="103">
          <cell r="B103" t="str">
            <v>NE-79-02</v>
          </cell>
          <cell r="C103" t="str">
            <v>Analogue - Length</v>
          </cell>
          <cell r="D103" t="str">
            <v>Transmission</v>
          </cell>
          <cell r="E103" t="str">
            <v>Transmission</v>
          </cell>
          <cell r="F103">
            <v>12286.258835546472</v>
          </cell>
          <cell r="G103">
            <v>11013.254188266088</v>
          </cell>
          <cell r="H103">
            <v>11013.254188266088</v>
          </cell>
          <cell r="I103">
            <v>0</v>
          </cell>
        </row>
        <row r="104">
          <cell r="B104" t="str">
            <v>NE-79-21</v>
          </cell>
          <cell r="C104" t="str">
            <v>Seeb CLS - UAE</v>
          </cell>
          <cell r="D104" t="str">
            <v>Terrestrial links</v>
          </cell>
          <cell r="E104" t="str">
            <v>International</v>
          </cell>
          <cell r="F104">
            <v>8.0009999999999994</v>
          </cell>
          <cell r="G104">
            <v>15121.89</v>
          </cell>
          <cell r="H104">
            <v>15121.89</v>
          </cell>
          <cell r="I104">
            <v>0</v>
          </cell>
        </row>
        <row r="105">
          <cell r="B105" t="str">
            <v>NE-79-22</v>
          </cell>
          <cell r="C105" t="str">
            <v>Seeb CLS - SMW3 CLS</v>
          </cell>
          <cell r="D105" t="str">
            <v>Terrestrial links</v>
          </cell>
          <cell r="E105" t="str">
            <v>International</v>
          </cell>
          <cell r="F105">
            <v>16.001999999999999</v>
          </cell>
          <cell r="G105">
            <v>30243.78</v>
          </cell>
          <cell r="H105">
            <v>30243.78</v>
          </cell>
          <cell r="I105">
            <v>0</v>
          </cell>
        </row>
        <row r="106">
          <cell r="B106" t="str">
            <v>NE-79-23</v>
          </cell>
          <cell r="C106" t="str">
            <v>Seeb CLS - Yemen</v>
          </cell>
          <cell r="D106" t="str">
            <v>Terrestrial links</v>
          </cell>
          <cell r="E106" t="str">
            <v>International</v>
          </cell>
          <cell r="F106">
            <v>0</v>
          </cell>
          <cell r="G106">
            <v>0</v>
          </cell>
          <cell r="H106">
            <v>0</v>
          </cell>
          <cell r="I106">
            <v>0</v>
          </cell>
        </row>
        <row r="107">
          <cell r="B107" t="str">
            <v>NE-79-24</v>
          </cell>
          <cell r="C107" t="str">
            <v>SMW3 CLS - Yemen</v>
          </cell>
          <cell r="D107" t="str">
            <v>Terrestrial links</v>
          </cell>
          <cell r="E107" t="str">
            <v>International</v>
          </cell>
          <cell r="F107">
            <v>0</v>
          </cell>
          <cell r="G107">
            <v>0</v>
          </cell>
          <cell r="H107">
            <v>0</v>
          </cell>
          <cell r="I107">
            <v>0</v>
          </cell>
        </row>
        <row r="108">
          <cell r="B108" t="str">
            <v>NE-79-25</v>
          </cell>
          <cell r="C108" t="str">
            <v>UAE - Yemen</v>
          </cell>
          <cell r="D108" t="str">
            <v>Terrestrial links</v>
          </cell>
          <cell r="E108" t="str">
            <v>International</v>
          </cell>
          <cell r="F108">
            <v>0</v>
          </cell>
          <cell r="G108">
            <v>0</v>
          </cell>
          <cell r="H108">
            <v>0</v>
          </cell>
          <cell r="I108">
            <v>0</v>
          </cell>
        </row>
        <row r="109">
          <cell r="B109" t="str">
            <v>NE-79-41</v>
          </cell>
          <cell r="C109" t="str">
            <v>TL-UAE Voice - Al Ain</v>
          </cell>
          <cell r="D109" t="str">
            <v>Terrestrial links</v>
          </cell>
          <cell r="E109" t="str">
            <v>International</v>
          </cell>
          <cell r="F109">
            <v>154428409.84555531</v>
          </cell>
          <cell r="G109">
            <v>123968839.49615295</v>
          </cell>
          <cell r="H109">
            <v>135735991.91575605</v>
          </cell>
          <cell r="I109">
            <v>0</v>
          </cell>
        </row>
        <row r="110">
          <cell r="B110" t="str">
            <v>NE-79-42</v>
          </cell>
          <cell r="C110" t="str">
            <v>TL-UAE Voice - Al Fujairah</v>
          </cell>
          <cell r="D110" t="str">
            <v>Terrestrial links</v>
          </cell>
          <cell r="E110" t="str">
            <v>International</v>
          </cell>
          <cell r="F110">
            <v>145063320.63462436</v>
          </cell>
          <cell r="G110">
            <v>116450927.19997537</v>
          </cell>
          <cell r="H110">
            <v>127504477.55452828</v>
          </cell>
          <cell r="I110">
            <v>0</v>
          </cell>
        </row>
        <row r="111">
          <cell r="B111" t="str">
            <v>NE-79-43</v>
          </cell>
          <cell r="C111" t="str">
            <v>TL-UAE T/T - Al Fujairah</v>
          </cell>
          <cell r="D111" t="str">
            <v>Terrestrial links</v>
          </cell>
          <cell r="E111" t="str">
            <v>International</v>
          </cell>
          <cell r="F111">
            <v>8415.6815500589473</v>
          </cell>
          <cell r="G111">
            <v>1928.8233473166179</v>
          </cell>
          <cell r="H111">
            <v>2149.5708246775148</v>
          </cell>
          <cell r="I111">
            <v>0</v>
          </cell>
        </row>
        <row r="112">
          <cell r="B112" t="str">
            <v>NE-79-44</v>
          </cell>
          <cell r="C112" t="str">
            <v>TL-UAE Lsd - Al Ain</v>
          </cell>
          <cell r="D112" t="str">
            <v>Terrestrial links</v>
          </cell>
          <cell r="E112" t="str">
            <v>International</v>
          </cell>
          <cell r="F112">
            <v>111.42199590371034</v>
          </cell>
          <cell r="G112">
            <v>111.42199590371034</v>
          </cell>
          <cell r="H112">
            <v>111.42199590371034</v>
          </cell>
          <cell r="I112">
            <v>0</v>
          </cell>
        </row>
        <row r="113">
          <cell r="B113" t="str">
            <v>NE-79-45</v>
          </cell>
          <cell r="C113" t="str">
            <v>TL-UAE Lsd - Al Fujairah</v>
          </cell>
          <cell r="D113" t="str">
            <v>Terrestrial links</v>
          </cell>
          <cell r="E113" t="str">
            <v>International</v>
          </cell>
          <cell r="F113">
            <v>194.98849283149312</v>
          </cell>
          <cell r="G113">
            <v>194.98849283149312</v>
          </cell>
          <cell r="H113">
            <v>194.98849283149312</v>
          </cell>
          <cell r="I113">
            <v>0</v>
          </cell>
        </row>
        <row r="114">
          <cell r="B114" t="str">
            <v>NE-79-46</v>
          </cell>
          <cell r="C114" t="str">
            <v>TL-UAE Internet - Al Fujairah</v>
          </cell>
          <cell r="D114" t="str">
            <v>Terrestrial links</v>
          </cell>
          <cell r="E114" t="str">
            <v>International</v>
          </cell>
          <cell r="F114">
            <v>76673112.424241766</v>
          </cell>
          <cell r="G114">
            <v>79497200.896984801</v>
          </cell>
          <cell r="H114">
            <v>79937918.417074084</v>
          </cell>
          <cell r="I114">
            <v>0</v>
          </cell>
        </row>
        <row r="115">
          <cell r="B115" t="str">
            <v>NE-79-47</v>
          </cell>
          <cell r="C115" t="str">
            <v>TL-Yemen Voice</v>
          </cell>
          <cell r="D115" t="str">
            <v>Terrestrial links</v>
          </cell>
          <cell r="E115" t="str">
            <v>International</v>
          </cell>
          <cell r="F115">
            <v>5662629.5152049186</v>
          </cell>
          <cell r="G115">
            <v>4380914.9212944247</v>
          </cell>
          <cell r="H115">
            <v>4785059.7708807746</v>
          </cell>
          <cell r="I115">
            <v>0</v>
          </cell>
        </row>
        <row r="116">
          <cell r="B116" t="str">
            <v>NE-81-01</v>
          </cell>
          <cell r="C116" t="str">
            <v>Semewe - Voice Circuits</v>
          </cell>
          <cell r="D116" t="str">
            <v>Submarine cables</v>
          </cell>
          <cell r="E116" t="str">
            <v>International</v>
          </cell>
          <cell r="F116">
            <v>347957177.21325707</v>
          </cell>
          <cell r="G116">
            <v>277915244.40485418</v>
          </cell>
          <cell r="H116">
            <v>304194951.62694031</v>
          </cell>
          <cell r="I116">
            <v>0</v>
          </cell>
        </row>
        <row r="117">
          <cell r="B117" t="str">
            <v>NE-81-02</v>
          </cell>
          <cell r="C117" t="str">
            <v>Semewe - TT Circuits</v>
          </cell>
          <cell r="D117" t="str">
            <v>Submarine cables</v>
          </cell>
          <cell r="E117" t="str">
            <v>International</v>
          </cell>
          <cell r="F117">
            <v>50494.089300353691</v>
          </cell>
          <cell r="G117">
            <v>11572.940083899708</v>
          </cell>
          <cell r="H117">
            <v>12897.424948065089</v>
          </cell>
          <cell r="I117">
            <v>0</v>
          </cell>
        </row>
        <row r="118">
          <cell r="B118" t="str">
            <v>NE-81-03</v>
          </cell>
          <cell r="C118" t="str">
            <v>Semewe - Lsd Circuits</v>
          </cell>
          <cell r="D118" t="str">
            <v>Submarine cables</v>
          </cell>
          <cell r="E118" t="str">
            <v>International</v>
          </cell>
          <cell r="F118">
            <v>377.67630649786787</v>
          </cell>
          <cell r="G118">
            <v>377.67630649786787</v>
          </cell>
          <cell r="H118">
            <v>377.67630649786787</v>
          </cell>
          <cell r="I118">
            <v>0</v>
          </cell>
        </row>
        <row r="119">
          <cell r="B119" t="str">
            <v>NE-81-04</v>
          </cell>
          <cell r="C119" t="str">
            <v>Semewe - Internet Circuits</v>
          </cell>
          <cell r="D119" t="str">
            <v>Submarine cables</v>
          </cell>
          <cell r="E119" t="str">
            <v>International</v>
          </cell>
          <cell r="F119">
            <v>603800760.34090364</v>
          </cell>
          <cell r="G119">
            <v>626040457.06375527</v>
          </cell>
          <cell r="H119">
            <v>629511107.53445864</v>
          </cell>
          <cell r="I119">
            <v>0</v>
          </cell>
        </row>
        <row r="120">
          <cell r="B120" t="str">
            <v>NE-81-05</v>
          </cell>
          <cell r="C120" t="str">
            <v>Semewe - Transit CLS - Fujeirah</v>
          </cell>
          <cell r="D120" t="str">
            <v>Submarine cables</v>
          </cell>
          <cell r="E120" t="str">
            <v>International</v>
          </cell>
          <cell r="F120">
            <v>16.001999999999999</v>
          </cell>
          <cell r="G120">
            <v>30243.78</v>
          </cell>
          <cell r="H120">
            <v>30243.78</v>
          </cell>
          <cell r="I120">
            <v>0</v>
          </cell>
        </row>
        <row r="121">
          <cell r="B121" t="str">
            <v>NE-81-06</v>
          </cell>
          <cell r="C121" t="str">
            <v>Semewe - Leased Capacity</v>
          </cell>
          <cell r="D121" t="str">
            <v>Submarine cables</v>
          </cell>
          <cell r="E121" t="str">
            <v>International</v>
          </cell>
          <cell r="F121">
            <v>1</v>
          </cell>
          <cell r="G121">
            <v>30</v>
          </cell>
          <cell r="H121">
            <v>30</v>
          </cell>
          <cell r="I121">
            <v>0</v>
          </cell>
        </row>
        <row r="122">
          <cell r="B122" t="str">
            <v>NE-81-11</v>
          </cell>
          <cell r="C122" t="str">
            <v>FLAG - Voice Circuits</v>
          </cell>
          <cell r="D122" t="str">
            <v>Submarine cables</v>
          </cell>
          <cell r="E122" t="str">
            <v>International</v>
          </cell>
          <cell r="F122">
            <v>158886722.27957332</v>
          </cell>
          <cell r="G122">
            <v>122923318.67396708</v>
          </cell>
          <cell r="H122">
            <v>134263147.68883112</v>
          </cell>
          <cell r="I122">
            <v>0</v>
          </cell>
        </row>
        <row r="123">
          <cell r="B123" t="str">
            <v>NE-81-12</v>
          </cell>
          <cell r="C123" t="str">
            <v>FLAG - TT Circuits</v>
          </cell>
          <cell r="D123" t="str">
            <v>Submarine cables</v>
          </cell>
          <cell r="E123" t="str">
            <v>International</v>
          </cell>
          <cell r="F123">
            <v>25247.044650176846</v>
          </cell>
          <cell r="G123">
            <v>5786.470041949854</v>
          </cell>
          <cell r="H123">
            <v>6448.7124740325444</v>
          </cell>
          <cell r="I123">
            <v>0</v>
          </cell>
        </row>
        <row r="124">
          <cell r="B124" t="str">
            <v>NE-81-13</v>
          </cell>
          <cell r="C124" t="str">
            <v>FLAG - Lsd Circuits</v>
          </cell>
          <cell r="D124" t="str">
            <v>Submarine cables</v>
          </cell>
          <cell r="E124" t="str">
            <v>International</v>
          </cell>
          <cell r="F124">
            <v>1.6247805009580727</v>
          </cell>
          <cell r="G124">
            <v>1.6247805009580727</v>
          </cell>
          <cell r="H124">
            <v>1.6247805009580727</v>
          </cell>
          <cell r="I124">
            <v>0</v>
          </cell>
        </row>
        <row r="125">
          <cell r="B125" t="str">
            <v>NE-81-14</v>
          </cell>
          <cell r="C125" t="str">
            <v>FLAG - Internet Circuits</v>
          </cell>
          <cell r="D125" t="str">
            <v>Submarine cables</v>
          </cell>
          <cell r="E125" t="str">
            <v>International</v>
          </cell>
          <cell r="F125">
            <v>301900380.17045182</v>
          </cell>
          <cell r="G125">
            <v>313020228.53187764</v>
          </cell>
          <cell r="H125">
            <v>314755553.76722932</v>
          </cell>
          <cell r="I125">
            <v>0</v>
          </cell>
        </row>
        <row r="126">
          <cell r="B126" t="str">
            <v>NE-81-15</v>
          </cell>
          <cell r="C126" t="str">
            <v>FLAG - Leased Capacity</v>
          </cell>
          <cell r="D126" t="str">
            <v>Submarine cables</v>
          </cell>
          <cell r="E126" t="str">
            <v>International</v>
          </cell>
          <cell r="F126">
            <v>0</v>
          </cell>
          <cell r="G126">
            <v>0</v>
          </cell>
          <cell r="H126">
            <v>0</v>
          </cell>
          <cell r="I126">
            <v>0</v>
          </cell>
        </row>
        <row r="127">
          <cell r="B127" t="str">
            <v>NE-81-21</v>
          </cell>
          <cell r="C127" t="str">
            <v>Falcon - Voice Circuits</v>
          </cell>
          <cell r="D127" t="str">
            <v>Submarine cables</v>
          </cell>
          <cell r="E127" t="str">
            <v>International</v>
          </cell>
          <cell r="F127">
            <v>0</v>
          </cell>
          <cell r="G127">
            <v>0</v>
          </cell>
          <cell r="H127">
            <v>0</v>
          </cell>
          <cell r="I127">
            <v>0</v>
          </cell>
        </row>
        <row r="128">
          <cell r="B128" t="str">
            <v>NE-81-22</v>
          </cell>
          <cell r="C128" t="str">
            <v>Falcon - TT Circuits</v>
          </cell>
          <cell r="D128" t="str">
            <v>Submarine cables</v>
          </cell>
          <cell r="E128" t="str">
            <v>International</v>
          </cell>
          <cell r="F128">
            <v>0</v>
          </cell>
          <cell r="G128">
            <v>0</v>
          </cell>
          <cell r="H128">
            <v>0</v>
          </cell>
          <cell r="I128">
            <v>0</v>
          </cell>
        </row>
        <row r="129">
          <cell r="B129" t="str">
            <v>NE-81-23</v>
          </cell>
          <cell r="C129" t="str">
            <v>Falcon - Lsd Circuits</v>
          </cell>
          <cell r="D129" t="str">
            <v>Submarine cables</v>
          </cell>
          <cell r="E129" t="str">
            <v>International</v>
          </cell>
          <cell r="F129">
            <v>0</v>
          </cell>
          <cell r="G129">
            <v>0</v>
          </cell>
          <cell r="H129">
            <v>0</v>
          </cell>
          <cell r="I129">
            <v>0</v>
          </cell>
        </row>
        <row r="130">
          <cell r="B130" t="str">
            <v>NE-81-24</v>
          </cell>
          <cell r="C130" t="str">
            <v>Falcon - Internet Circuits</v>
          </cell>
          <cell r="D130" t="str">
            <v>Submarine cables</v>
          </cell>
          <cell r="E130" t="str">
            <v>International</v>
          </cell>
          <cell r="F130">
            <v>0</v>
          </cell>
          <cell r="G130">
            <v>0</v>
          </cell>
          <cell r="H130">
            <v>0</v>
          </cell>
          <cell r="I130">
            <v>0</v>
          </cell>
        </row>
        <row r="131">
          <cell r="B131" t="str">
            <v>NE-81-25</v>
          </cell>
          <cell r="C131" t="str">
            <v>Falcon - Leased Capacity</v>
          </cell>
          <cell r="D131" t="str">
            <v>Submarine cables</v>
          </cell>
          <cell r="E131" t="str">
            <v>International</v>
          </cell>
          <cell r="F131">
            <v>0</v>
          </cell>
          <cell r="G131">
            <v>0</v>
          </cell>
          <cell r="H131">
            <v>0</v>
          </cell>
          <cell r="I131">
            <v>0</v>
          </cell>
        </row>
        <row r="132">
          <cell r="B132" t="str">
            <v>NE-82-01</v>
          </cell>
          <cell r="C132" t="str">
            <v>Intelsat &amp; Arabsat - Voice</v>
          </cell>
          <cell r="D132" t="str">
            <v>Al-Amerat 3</v>
          </cell>
          <cell r="E132" t="str">
            <v>International</v>
          </cell>
          <cell r="F132">
            <v>87770757.485676229</v>
          </cell>
          <cell r="G132">
            <v>67904181.28006357</v>
          </cell>
          <cell r="H132">
            <v>74168426.448651984</v>
          </cell>
          <cell r="I132">
            <v>0</v>
          </cell>
        </row>
        <row r="133">
          <cell r="B133" t="str">
            <v>NE-82-02</v>
          </cell>
          <cell r="C133" t="str">
            <v>Intelsat &amp; Arabsat - TT</v>
          </cell>
          <cell r="D133" t="str">
            <v>Al-Amerat 3</v>
          </cell>
          <cell r="E133" t="str">
            <v>International</v>
          </cell>
          <cell r="F133">
            <v>16831.363100117895</v>
          </cell>
          <cell r="G133">
            <v>3857.6466946332357</v>
          </cell>
          <cell r="H133">
            <v>4299.1416493550296</v>
          </cell>
          <cell r="I133">
            <v>0</v>
          </cell>
        </row>
        <row r="134">
          <cell r="B134" t="str">
            <v>NE-82-03</v>
          </cell>
          <cell r="C134" t="str">
            <v>Intelsat &amp; Arabsat - Lsd</v>
          </cell>
          <cell r="D134" t="str">
            <v>Al-Amerat 3</v>
          </cell>
          <cell r="E134" t="str">
            <v>International</v>
          </cell>
          <cell r="F134">
            <v>122.2246542906508</v>
          </cell>
          <cell r="G134">
            <v>122.2246542906508</v>
          </cell>
          <cell r="H134">
            <v>122.2246542906508</v>
          </cell>
          <cell r="I134">
            <v>0</v>
          </cell>
        </row>
        <row r="135">
          <cell r="B135" t="str">
            <v>NE-82-04</v>
          </cell>
          <cell r="C135" t="str">
            <v>Intelsat &amp; Arabsat - Leased Capacity</v>
          </cell>
          <cell r="D135" t="str">
            <v>Al-Amerat 3</v>
          </cell>
          <cell r="E135" t="str">
            <v>International</v>
          </cell>
          <cell r="F135">
            <v>0</v>
          </cell>
          <cell r="G135">
            <v>0</v>
          </cell>
          <cell r="H135">
            <v>0</v>
          </cell>
          <cell r="I135">
            <v>0</v>
          </cell>
        </row>
        <row r="136">
          <cell r="B136" t="str">
            <v>NE-95-02</v>
          </cell>
          <cell r="C136" t="str">
            <v>Standalone ADM-4</v>
          </cell>
          <cell r="D136" t="str">
            <v>Standalone facilities</v>
          </cell>
          <cell r="E136" t="str">
            <v>Standalone eqpt</v>
          </cell>
          <cell r="F136">
            <v>2</v>
          </cell>
          <cell r="G136">
            <v>2</v>
          </cell>
          <cell r="H136">
            <v>2</v>
          </cell>
          <cell r="I136">
            <v>0</v>
          </cell>
        </row>
        <row r="137">
          <cell r="B137" t="str">
            <v>NE-95-03</v>
          </cell>
          <cell r="C137" t="str">
            <v>Standalone ADM-32 x 2 Tributary</v>
          </cell>
          <cell r="D137" t="str">
            <v>Standalone facilities</v>
          </cell>
          <cell r="E137" t="str">
            <v>Standalone eqpt</v>
          </cell>
          <cell r="F137">
            <v>6</v>
          </cell>
          <cell r="G137">
            <v>6</v>
          </cell>
          <cell r="H137">
            <v>6</v>
          </cell>
          <cell r="I137">
            <v>0</v>
          </cell>
        </row>
        <row r="138">
          <cell r="B138" t="str">
            <v>NE-95-04</v>
          </cell>
          <cell r="C138" t="str">
            <v>Standalone ADM-STM-1 Tributary</v>
          </cell>
          <cell r="D138" t="str">
            <v>Standalone facilities</v>
          </cell>
          <cell r="E138" t="str">
            <v>Standalone eqpt</v>
          </cell>
          <cell r="F138">
            <v>2</v>
          </cell>
          <cell r="G138">
            <v>2</v>
          </cell>
          <cell r="H138">
            <v>2</v>
          </cell>
          <cell r="I138">
            <v>0</v>
          </cell>
        </row>
        <row r="139">
          <cell r="B139" t="str">
            <v>NE-95-05</v>
          </cell>
          <cell r="C139" t="str">
            <v>Colo Land</v>
          </cell>
          <cell r="D139" t="str">
            <v>Standalone facilities</v>
          </cell>
          <cell r="E139" t="str">
            <v>Standalone eqpt</v>
          </cell>
          <cell r="F139">
            <v>2477.3200000000002</v>
          </cell>
          <cell r="G139">
            <v>2477.3200000000002</v>
          </cell>
          <cell r="H139">
            <v>2477.3200000000002</v>
          </cell>
          <cell r="I139">
            <v>0</v>
          </cell>
        </row>
        <row r="140">
          <cell r="B140" t="str">
            <v>NE-95-06</v>
          </cell>
          <cell r="C140" t="str">
            <v>Colo Land &amp; Buildings</v>
          </cell>
          <cell r="D140" t="str">
            <v>Standalone facilities</v>
          </cell>
          <cell r="E140" t="str">
            <v>Standalone eqpt</v>
          </cell>
          <cell r="F140">
            <v>9.1940047675804522</v>
          </cell>
          <cell r="G140">
            <v>9.1940047675804522</v>
          </cell>
          <cell r="H140">
            <v>9.1940047675804522</v>
          </cell>
          <cell r="I140">
            <v>0</v>
          </cell>
        </row>
        <row r="141">
          <cell r="B141" t="str">
            <v>NE-95-07</v>
          </cell>
          <cell r="C141" t="str">
            <v>Colo Roof</v>
          </cell>
          <cell r="D141" t="str">
            <v>Standalone facilities</v>
          </cell>
          <cell r="E141" t="str">
            <v>Standalone eqpt</v>
          </cell>
          <cell r="F141">
            <v>1</v>
          </cell>
          <cell r="G141">
            <v>1</v>
          </cell>
          <cell r="H141">
            <v>1</v>
          </cell>
          <cell r="I141">
            <v>0</v>
          </cell>
        </row>
        <row r="142">
          <cell r="B142" t="str">
            <v>NE-95-08</v>
          </cell>
          <cell r="C142" t="str">
            <v>Loaded DC Power</v>
          </cell>
          <cell r="D142" t="str">
            <v>Standalone facilities</v>
          </cell>
          <cell r="E142" t="str">
            <v>Standalone eqpt</v>
          </cell>
          <cell r="F142">
            <v>1</v>
          </cell>
          <cell r="G142">
            <v>1</v>
          </cell>
          <cell r="H142">
            <v>1</v>
          </cell>
          <cell r="I142">
            <v>0</v>
          </cell>
        </row>
        <row r="143">
          <cell r="B143" t="str">
            <v>NE-95-09</v>
          </cell>
          <cell r="C143" t="str">
            <v>Fibre PoI to Container</v>
          </cell>
          <cell r="D143" t="str">
            <v>Standalone facilities</v>
          </cell>
          <cell r="E143" t="str">
            <v>Standalone eqpt</v>
          </cell>
          <cell r="F143">
            <v>100</v>
          </cell>
          <cell r="G143">
            <v>100</v>
          </cell>
          <cell r="H143">
            <v>100</v>
          </cell>
          <cell r="I143">
            <v>0</v>
          </cell>
        </row>
        <row r="144">
          <cell r="B144" t="str">
            <v>NE-95-10</v>
          </cell>
          <cell r="C144" t="str">
            <v>Standalone tower</v>
          </cell>
          <cell r="D144" t="str">
            <v>Standalone facilities</v>
          </cell>
          <cell r="E144" t="str">
            <v>Standalone eqpt</v>
          </cell>
          <cell r="F144">
            <v>1</v>
          </cell>
          <cell r="G144">
            <v>1</v>
          </cell>
          <cell r="H144">
            <v>1</v>
          </cell>
          <cell r="I144">
            <v>0</v>
          </cell>
        </row>
        <row r="145">
          <cell r="B145" t="str">
            <v>NE-95-12</v>
          </cell>
          <cell r="C145" t="str">
            <v>Dark Fibre Link OLO</v>
          </cell>
          <cell r="D145" t="str">
            <v>Standalone facilities</v>
          </cell>
          <cell r="E145" t="str">
            <v>Standalone eqpt</v>
          </cell>
          <cell r="F145">
            <v>1</v>
          </cell>
          <cell r="G145">
            <v>1</v>
          </cell>
          <cell r="H145">
            <v>1</v>
          </cell>
          <cell r="I145">
            <v>0</v>
          </cell>
        </row>
        <row r="146">
          <cell r="B146" t="str">
            <v>NE-99-01</v>
          </cell>
          <cell r="C146" t="str">
            <v>Retail</v>
          </cell>
          <cell r="D146">
            <v>0</v>
          </cell>
          <cell r="E146">
            <v>0</v>
          </cell>
          <cell r="F146">
            <v>13496595.802661484</v>
          </cell>
          <cell r="G146">
            <v>13515008.569581691</v>
          </cell>
          <cell r="H146">
            <v>14196379.090838848</v>
          </cell>
          <cell r="I146">
            <v>25908.195967307158</v>
          </cell>
        </row>
        <row r="147">
          <cell r="B147" t="str">
            <v>NE-99-02</v>
          </cell>
          <cell r="C147" t="str">
            <v>FAR - Outpayments - Telephones</v>
          </cell>
          <cell r="D147">
            <v>0</v>
          </cell>
          <cell r="E147">
            <v>0</v>
          </cell>
          <cell r="F147">
            <v>105297335.13998096</v>
          </cell>
          <cell r="G147">
            <v>105297335.13998096</v>
          </cell>
          <cell r="H147">
            <v>114840249.44477296</v>
          </cell>
          <cell r="I147">
            <v>0</v>
          </cell>
        </row>
        <row r="148">
          <cell r="B148" t="str">
            <v>NE-99-03</v>
          </cell>
          <cell r="C148" t="str">
            <v>FAR - Outpayments - Telexes</v>
          </cell>
          <cell r="D148">
            <v>0</v>
          </cell>
          <cell r="E148">
            <v>0</v>
          </cell>
          <cell r="F148">
            <v>58993.783934471307</v>
          </cell>
          <cell r="G148">
            <v>3302.1020202717964</v>
          </cell>
          <cell r="H148">
            <v>3684.712945665136</v>
          </cell>
          <cell r="I148">
            <v>0</v>
          </cell>
        </row>
        <row r="149">
          <cell r="B149" t="str">
            <v>NE-99-04</v>
          </cell>
          <cell r="C149" t="str">
            <v>FAR - Outpayments - Telegrams</v>
          </cell>
          <cell r="D149">
            <v>0</v>
          </cell>
          <cell r="E149">
            <v>0</v>
          </cell>
          <cell r="F149">
            <v>1926.3568671041151</v>
          </cell>
          <cell r="G149">
            <v>5.3509912975114308E-2</v>
          </cell>
          <cell r="H149">
            <v>5.3509912975114308E-2</v>
          </cell>
          <cell r="I149">
            <v>0</v>
          </cell>
        </row>
        <row r="150">
          <cell r="B150" t="str">
            <v>NE-99-05</v>
          </cell>
          <cell r="C150" t="str">
            <v>National Call Termn Expense</v>
          </cell>
          <cell r="D150">
            <v>0</v>
          </cell>
          <cell r="E150">
            <v>0</v>
          </cell>
          <cell r="F150">
            <v>0</v>
          </cell>
          <cell r="G150">
            <v>0</v>
          </cell>
          <cell r="H150">
            <v>0</v>
          </cell>
          <cell r="I150">
            <v>0</v>
          </cell>
        </row>
        <row r="151">
          <cell r="B151" t="str">
            <v>NE-99-06</v>
          </cell>
          <cell r="C151" t="str">
            <v>Interntl Call Termn Expense</v>
          </cell>
          <cell r="D151">
            <v>0</v>
          </cell>
          <cell r="E151">
            <v>0</v>
          </cell>
          <cell r="F151">
            <v>0</v>
          </cell>
          <cell r="G151">
            <v>0</v>
          </cell>
          <cell r="H151">
            <v>0</v>
          </cell>
          <cell r="I151">
            <v>0</v>
          </cell>
        </row>
        <row r="152">
          <cell r="B152" t="str">
            <v>NE-99-07</v>
          </cell>
          <cell r="C152" t="str">
            <v>COST-PREPAID FIXED CALLING CRD</v>
          </cell>
          <cell r="D152">
            <v>0</v>
          </cell>
          <cell r="E152">
            <v>0</v>
          </cell>
          <cell r="F152">
            <v>4476138.5779973855</v>
          </cell>
          <cell r="G152">
            <v>4476138.5779973855</v>
          </cell>
          <cell r="H152">
            <v>4765136.1840107013</v>
          </cell>
          <cell r="I152">
            <v>0</v>
          </cell>
        </row>
        <row r="153">
          <cell r="B153" t="str">
            <v>NE-99-08</v>
          </cell>
          <cell r="C153" t="str">
            <v>COST-SMART CARDS - PAYPHONE</v>
          </cell>
          <cell r="D153">
            <v>0</v>
          </cell>
          <cell r="E153">
            <v>0</v>
          </cell>
          <cell r="F153">
            <v>16045149.356072703</v>
          </cell>
          <cell r="G153">
            <v>16045149.356072703</v>
          </cell>
          <cell r="H153">
            <v>17736398.277340613</v>
          </cell>
          <cell r="I153">
            <v>0</v>
          </cell>
        </row>
      </sheetData>
      <sheetData sheetId="10"/>
      <sheetData sheetId="11">
        <row r="384">
          <cell r="B384" t="str">
            <v>ADAM</v>
          </cell>
          <cell r="C384">
            <v>5434</v>
          </cell>
          <cell r="D384" t="str">
            <v>NIZWA CLST</v>
          </cell>
          <cell r="E384">
            <v>1.9607843137254902E-3</v>
          </cell>
        </row>
        <row r="385">
          <cell r="B385" t="str">
            <v>AES-BARKA</v>
          </cell>
          <cell r="C385">
            <v>1894</v>
          </cell>
          <cell r="D385" t="str">
            <v>GHALA CLSR</v>
          </cell>
          <cell r="E385">
            <v>1.9607843137254902E-3</v>
          </cell>
        </row>
        <row r="386">
          <cell r="B386" t="str">
            <v>AL BURAMI 2</v>
          </cell>
          <cell r="C386">
            <v>1652</v>
          </cell>
          <cell r="D386" t="str">
            <v>GHALA CLSR</v>
          </cell>
          <cell r="E386">
            <v>1.3725490196078431E-2</v>
          </cell>
        </row>
        <row r="387">
          <cell r="B387" t="str">
            <v>AL KHAMIL</v>
          </cell>
          <cell r="C387">
            <v>5457</v>
          </cell>
          <cell r="D387" t="str">
            <v>GHALA CLSR</v>
          </cell>
          <cell r="E387">
            <v>1.9607843137254902E-3</v>
          </cell>
        </row>
        <row r="388">
          <cell r="B388" t="str">
            <v>AL KHUWAIR-1</v>
          </cell>
          <cell r="C388">
            <v>3685</v>
          </cell>
          <cell r="D388" t="str">
            <v>QRM CLSTR</v>
          </cell>
          <cell r="E388">
            <v>1.3725490196078431E-2</v>
          </cell>
        </row>
        <row r="389">
          <cell r="B389" t="str">
            <v>AL WQADEEN SALA3</v>
          </cell>
          <cell r="C389">
            <v>2293</v>
          </cell>
          <cell r="D389" t="str">
            <v>SALH CLSR</v>
          </cell>
          <cell r="E389">
            <v>1.9607843137254902E-3</v>
          </cell>
        </row>
        <row r="390">
          <cell r="B390" t="str">
            <v>AL-AMERAT</v>
          </cell>
          <cell r="C390">
            <v>2891</v>
          </cell>
          <cell r="D390" t="str">
            <v>TC/CLS</v>
          </cell>
          <cell r="E390">
            <v>1.9607843137254902E-3</v>
          </cell>
        </row>
        <row r="391">
          <cell r="B391" t="str">
            <v>Al-Amirat-2</v>
          </cell>
          <cell r="C391">
            <v>2893</v>
          </cell>
          <cell r="D391" t="str">
            <v>TC/CLS</v>
          </cell>
          <cell r="E391">
            <v>5.8823529411764705E-3</v>
          </cell>
        </row>
        <row r="392">
          <cell r="B392" t="str">
            <v>AL-AWAYNAT</v>
          </cell>
          <cell r="C392">
            <v>8502</v>
          </cell>
          <cell r="D392" t="str">
            <v>GHALA CLSR</v>
          </cell>
          <cell r="E392">
            <v>1.9607843137254902E-3</v>
          </cell>
        </row>
        <row r="393">
          <cell r="B393" t="str">
            <v>ALBUSTAN HOTEL</v>
          </cell>
          <cell r="C393">
            <v>2700</v>
          </cell>
          <cell r="D393" t="str">
            <v>QRM CLSTR</v>
          </cell>
          <cell r="E393">
            <v>1.9607843137254902E-3</v>
          </cell>
        </row>
        <row r="394">
          <cell r="B394" t="str">
            <v>AL-HAMRA</v>
          </cell>
          <cell r="C394">
            <v>5422</v>
          </cell>
          <cell r="D394" t="str">
            <v>NIZWA CLST</v>
          </cell>
          <cell r="E394">
            <v>1.9607843137254902E-3</v>
          </cell>
        </row>
        <row r="395">
          <cell r="B395" t="str">
            <v>ALKHADRA</v>
          </cell>
          <cell r="C395">
            <v>1861</v>
          </cell>
          <cell r="D395" t="str">
            <v>GHALA CLSR</v>
          </cell>
          <cell r="E395">
            <v>1.9607843137254902E-3</v>
          </cell>
        </row>
        <row r="396">
          <cell r="B396" t="str">
            <v>ALKHOD 1</v>
          </cell>
          <cell r="C396">
            <v>1541</v>
          </cell>
          <cell r="D396" t="str">
            <v>GHALA CLSR</v>
          </cell>
          <cell r="E396">
            <v>7.8431372549019607E-3</v>
          </cell>
        </row>
        <row r="397">
          <cell r="B397" t="str">
            <v>ALKHOD 2 EXP</v>
          </cell>
          <cell r="C397">
            <v>1543</v>
          </cell>
          <cell r="D397" t="str">
            <v>GHALA CLSR</v>
          </cell>
          <cell r="E397">
            <v>5.8823529411764705E-3</v>
          </cell>
        </row>
        <row r="398">
          <cell r="B398" t="str">
            <v>ALKHODH GSM</v>
          </cell>
          <cell r="C398">
            <v>1542</v>
          </cell>
          <cell r="D398" t="str">
            <v>GHALA CLSR</v>
          </cell>
          <cell r="E398">
            <v>1.9607843137254902E-3</v>
          </cell>
        </row>
        <row r="399">
          <cell r="B399" t="str">
            <v>Aufi-Motorola</v>
          </cell>
          <cell r="C399">
            <v>1882</v>
          </cell>
          <cell r="D399" t="str">
            <v>GHALA CLSR</v>
          </cell>
          <cell r="E399">
            <v>1.9607843137254902E-3</v>
          </cell>
        </row>
        <row r="400">
          <cell r="B400" t="str">
            <v>AZA-GSM</v>
          </cell>
          <cell r="C400">
            <v>1512</v>
          </cell>
          <cell r="D400" t="str">
            <v>GHALA CLSR</v>
          </cell>
          <cell r="E400">
            <v>1.9607843137254902E-3</v>
          </cell>
        </row>
        <row r="401">
          <cell r="B401" t="str">
            <v>AZAIBA</v>
          </cell>
          <cell r="C401">
            <v>1511</v>
          </cell>
          <cell r="D401" t="str">
            <v>GHALA CLSR</v>
          </cell>
          <cell r="E401">
            <v>7.8431372549019607E-3</v>
          </cell>
        </row>
        <row r="402">
          <cell r="B402" t="str">
            <v>AZAIBA -2 MIG</v>
          </cell>
          <cell r="C402">
            <v>1514</v>
          </cell>
          <cell r="D402" t="str">
            <v>GHALA CLSR</v>
          </cell>
          <cell r="E402">
            <v>5.8823529411764705E-3</v>
          </cell>
        </row>
        <row r="403">
          <cell r="B403" t="str">
            <v>BAHLA 1 EXP</v>
          </cell>
          <cell r="C403">
            <v>5419</v>
          </cell>
          <cell r="D403" t="str">
            <v>NIZWA CLST</v>
          </cell>
          <cell r="E403">
            <v>3.9215686274509803E-3</v>
          </cell>
        </row>
        <row r="404">
          <cell r="B404" t="str">
            <v>BAIT ALBARAKA</v>
          </cell>
          <cell r="C404">
            <v>1555</v>
          </cell>
          <cell r="D404" t="str">
            <v>GHALA CLSR</v>
          </cell>
          <cell r="E404">
            <v>3.9215686274509803E-3</v>
          </cell>
        </row>
        <row r="405">
          <cell r="B405" t="str">
            <v>BANKMUSCAT-DRC</v>
          </cell>
          <cell r="C405">
            <v>2801</v>
          </cell>
          <cell r="D405" t="str">
            <v>TC/CLS</v>
          </cell>
          <cell r="E405">
            <v>1.9607843137254902E-3</v>
          </cell>
        </row>
        <row r="406">
          <cell r="B406" t="str">
            <v>BANKMUSCAT-HO</v>
          </cell>
          <cell r="C406">
            <v>2800</v>
          </cell>
          <cell r="D406" t="str">
            <v>TC/CLS</v>
          </cell>
          <cell r="E406">
            <v>1.9607843137254902E-3</v>
          </cell>
        </row>
        <row r="407">
          <cell r="B407" t="str">
            <v>BARKA MIGR</v>
          </cell>
          <cell r="C407">
            <v>1881</v>
          </cell>
          <cell r="D407" t="str">
            <v>GHALA CLSR</v>
          </cell>
          <cell r="E407">
            <v>9.8039215686274508E-3</v>
          </cell>
        </row>
        <row r="408">
          <cell r="B408" t="str">
            <v>BARKAT AL MOUZ</v>
          </cell>
          <cell r="C408">
            <v>5423</v>
          </cell>
          <cell r="D408" t="str">
            <v>NIZWA CLST</v>
          </cell>
          <cell r="E408">
            <v>1.9607843137254902E-3</v>
          </cell>
        </row>
        <row r="409">
          <cell r="B409" t="str">
            <v>BIDAYA</v>
          </cell>
          <cell r="C409">
            <v>1808</v>
          </cell>
          <cell r="D409" t="str">
            <v>GHALA CLSR</v>
          </cell>
          <cell r="E409">
            <v>1.9607843137254902E-3</v>
          </cell>
        </row>
        <row r="410">
          <cell r="B410" t="str">
            <v>BIDBID</v>
          </cell>
          <cell r="C410">
            <v>2368</v>
          </cell>
          <cell r="D410" t="str">
            <v>NIZWA CLST</v>
          </cell>
          <cell r="E410">
            <v>1.9607843137254902E-3</v>
          </cell>
        </row>
        <row r="411">
          <cell r="B411" t="str">
            <v>BILLING NODE</v>
          </cell>
          <cell r="C411">
            <v>2787</v>
          </cell>
          <cell r="D411" t="str">
            <v>TC/CLS</v>
          </cell>
          <cell r="E411">
            <v>3.9215686274509803E-3</v>
          </cell>
        </row>
        <row r="412">
          <cell r="B412" t="str">
            <v>BUKHA</v>
          </cell>
          <cell r="C412">
            <v>1830</v>
          </cell>
          <cell r="D412" t="str">
            <v>GHALA CLSR</v>
          </cell>
          <cell r="E412">
            <v>1.9607843137254902E-3</v>
          </cell>
        </row>
        <row r="413">
          <cell r="B413" t="str">
            <v>BURAIMI</v>
          </cell>
          <cell r="C413">
            <v>1651</v>
          </cell>
          <cell r="D413" t="str">
            <v>GHALA CLSR</v>
          </cell>
          <cell r="E413">
            <v>1.9607843137254902E-3</v>
          </cell>
        </row>
        <row r="414">
          <cell r="B414" t="str">
            <v>BUR-ZAR-MOTOROLA</v>
          </cell>
          <cell r="C414">
            <v>1654</v>
          </cell>
          <cell r="D414" t="str">
            <v>GHALA CLSR</v>
          </cell>
          <cell r="E414">
            <v>1.9607843137254902E-3</v>
          </cell>
        </row>
        <row r="415">
          <cell r="B415" t="str">
            <v>BUSTAN-VILAGE</v>
          </cell>
          <cell r="C415">
            <v>2732</v>
          </cell>
          <cell r="D415" t="str">
            <v>TC/CLS</v>
          </cell>
          <cell r="E415">
            <v>1.9607843137254902E-3</v>
          </cell>
        </row>
        <row r="416">
          <cell r="B416" t="str">
            <v>C6 GSM DXX</v>
          </cell>
          <cell r="C416">
            <v>2500</v>
          </cell>
          <cell r="D416" t="str">
            <v>TC/CLS</v>
          </cell>
          <cell r="E416">
            <v>1.9607843137254902E-3</v>
          </cell>
        </row>
        <row r="417">
          <cell r="B417" t="str">
            <v>CITY CENTER</v>
          </cell>
          <cell r="C417">
            <v>1540</v>
          </cell>
          <cell r="D417" t="str">
            <v>GHALA CLSR</v>
          </cell>
          <cell r="E417">
            <v>1.9607843137254902E-3</v>
          </cell>
        </row>
        <row r="418">
          <cell r="B418" t="str">
            <v>DAHRIS</v>
          </cell>
          <cell r="C418">
            <v>2294</v>
          </cell>
          <cell r="D418" t="str">
            <v>SALH CLSR</v>
          </cell>
          <cell r="E418">
            <v>1.9607843137254902E-3</v>
          </cell>
        </row>
        <row r="419">
          <cell r="B419" t="str">
            <v>DHANK</v>
          </cell>
          <cell r="C419">
            <v>5496</v>
          </cell>
          <cell r="D419" t="str">
            <v>NIZWA CLST</v>
          </cell>
          <cell r="E419">
            <v>1.9607843137254902E-3</v>
          </cell>
        </row>
        <row r="420">
          <cell r="B420" t="str">
            <v>DIBA</v>
          </cell>
          <cell r="C420">
            <v>2836</v>
          </cell>
          <cell r="D420" t="str">
            <v>GHALA CLSR</v>
          </cell>
          <cell r="E420">
            <v>1.9607843137254902E-3</v>
          </cell>
        </row>
        <row r="421">
          <cell r="B421" t="str">
            <v>Duqul NMS</v>
          </cell>
          <cell r="C421">
            <v>1858</v>
          </cell>
          <cell r="D421" t="str">
            <v>GHALA CLSR</v>
          </cell>
          <cell r="E421">
            <v>1.9607843137254902E-3</v>
          </cell>
        </row>
        <row r="422">
          <cell r="B422" t="str">
            <v>FANJA1</v>
          </cell>
          <cell r="C422">
            <v>5360</v>
          </cell>
          <cell r="D422" t="str">
            <v>NIZWA CLST</v>
          </cell>
          <cell r="E422">
            <v>3.9215686274509803E-3</v>
          </cell>
        </row>
        <row r="423">
          <cell r="B423" t="str">
            <v>FIRQ</v>
          </cell>
          <cell r="C423">
            <v>3431</v>
          </cell>
          <cell r="D423" t="str">
            <v>NIZWA CLST</v>
          </cell>
          <cell r="E423">
            <v>5.8823529411764705E-3</v>
          </cell>
        </row>
        <row r="424">
          <cell r="B424" t="str">
            <v>FLAIJ</v>
          </cell>
          <cell r="C424">
            <v>1856</v>
          </cell>
          <cell r="D424" t="str">
            <v>GHALA CLSR</v>
          </cell>
          <cell r="E424">
            <v>1.9607843137254902E-3</v>
          </cell>
        </row>
        <row r="425">
          <cell r="B425" t="str">
            <v>GHALA 4 EXP</v>
          </cell>
          <cell r="C425">
            <v>1594</v>
          </cell>
          <cell r="D425" t="str">
            <v>GHALA CLSR</v>
          </cell>
          <cell r="E425">
            <v>5.8823529411764705E-3</v>
          </cell>
        </row>
        <row r="426">
          <cell r="B426" t="str">
            <v>GHALA-1</v>
          </cell>
          <cell r="C426">
            <v>1591</v>
          </cell>
          <cell r="D426" t="str">
            <v>GHALA CLSR</v>
          </cell>
          <cell r="E426">
            <v>3.9215686274509803E-3</v>
          </cell>
        </row>
        <row r="427">
          <cell r="B427" t="str">
            <v>GHALA-2</v>
          </cell>
          <cell r="C427">
            <v>1592</v>
          </cell>
          <cell r="D427" t="str">
            <v>GHALA CLSR</v>
          </cell>
          <cell r="E427">
            <v>7.8431372549019607E-3</v>
          </cell>
        </row>
        <row r="428">
          <cell r="B428" t="str">
            <v>GHALA3 MIGRATION</v>
          </cell>
          <cell r="C428">
            <v>1593</v>
          </cell>
          <cell r="D428" t="str">
            <v>GHALA CLSR</v>
          </cell>
          <cell r="E428">
            <v>7.8431372549019607E-3</v>
          </cell>
        </row>
        <row r="429">
          <cell r="B429" t="str">
            <v>GHUBRA-1</v>
          </cell>
          <cell r="C429">
            <v>1598</v>
          </cell>
          <cell r="D429" t="str">
            <v>GHALA CLSR</v>
          </cell>
          <cell r="E429">
            <v>9.8039215686274508E-3</v>
          </cell>
        </row>
        <row r="430">
          <cell r="B430" t="str">
            <v>GHUBRA2</v>
          </cell>
          <cell r="C430">
            <v>1597</v>
          </cell>
          <cell r="D430" t="str">
            <v>GHALA CLSR</v>
          </cell>
          <cell r="E430">
            <v>1.3725490196078431E-2</v>
          </cell>
        </row>
        <row r="431">
          <cell r="B431" t="str">
            <v>GSM QRM</v>
          </cell>
          <cell r="C431">
            <v>3605</v>
          </cell>
          <cell r="D431" t="str">
            <v>QRM CLSTR</v>
          </cell>
          <cell r="E431">
            <v>1.9607843137254902E-3</v>
          </cell>
        </row>
        <row r="432">
          <cell r="B432" t="str">
            <v>GSM WAT</v>
          </cell>
          <cell r="C432">
            <v>2564</v>
          </cell>
          <cell r="D432" t="str">
            <v>TC/CLS</v>
          </cell>
          <cell r="E432">
            <v>1.9607843137254902E-3</v>
          </cell>
        </row>
        <row r="433">
          <cell r="B433" t="str">
            <v>GSM-C6-MUSCAT</v>
          </cell>
          <cell r="C433">
            <v>3733</v>
          </cell>
          <cell r="D433" t="str">
            <v>QRM CLSTR</v>
          </cell>
          <cell r="E433">
            <v>1.9607843137254902E-3</v>
          </cell>
        </row>
        <row r="434">
          <cell r="B434" t="str">
            <v>HAFEET</v>
          </cell>
          <cell r="C434">
            <v>3660</v>
          </cell>
          <cell r="D434" t="str">
            <v>NIZWA CLST</v>
          </cell>
          <cell r="E434">
            <v>1.9607843137254902E-3</v>
          </cell>
        </row>
        <row r="435">
          <cell r="B435" t="str">
            <v>HAFEET-BATNA</v>
          </cell>
          <cell r="C435">
            <v>1854</v>
          </cell>
          <cell r="D435" t="str">
            <v>GHALA CLSR</v>
          </cell>
          <cell r="E435">
            <v>1.9607843137254902E-3</v>
          </cell>
        </row>
        <row r="436">
          <cell r="B436" t="str">
            <v>HAIMA 1 EXP</v>
          </cell>
          <cell r="C436">
            <v>5430</v>
          </cell>
          <cell r="D436" t="str">
            <v>NIZWA CLST</v>
          </cell>
          <cell r="E436">
            <v>7.8431372549019607E-3</v>
          </cell>
        </row>
        <row r="437">
          <cell r="B437" t="str">
            <v>HAMRIYA EXP 1-S7</v>
          </cell>
          <cell r="C437">
            <v>2778</v>
          </cell>
          <cell r="D437" t="str">
            <v>TC/CLS</v>
          </cell>
          <cell r="E437">
            <v>3.9215686274509803E-3</v>
          </cell>
        </row>
        <row r="438">
          <cell r="B438" t="str">
            <v>IBRA</v>
          </cell>
          <cell r="C438">
            <v>2471</v>
          </cell>
          <cell r="D438" t="str">
            <v>QRM CLSTR</v>
          </cell>
          <cell r="E438">
            <v>3.9215686274509803E-3</v>
          </cell>
        </row>
        <row r="439">
          <cell r="B439" t="str">
            <v>IBRA HOSPITAL</v>
          </cell>
          <cell r="C439">
            <v>2474</v>
          </cell>
          <cell r="D439" t="str">
            <v>QRM CLSTR</v>
          </cell>
          <cell r="E439">
            <v>1.9607843137254902E-3</v>
          </cell>
        </row>
        <row r="440">
          <cell r="B440" t="str">
            <v>IBRA2</v>
          </cell>
          <cell r="C440">
            <v>2472</v>
          </cell>
          <cell r="D440" t="str">
            <v>QRM CLSTR</v>
          </cell>
          <cell r="E440">
            <v>1.1764705882352941E-2</v>
          </cell>
        </row>
        <row r="441">
          <cell r="B441" t="str">
            <v>IBRI</v>
          </cell>
          <cell r="C441">
            <v>3491</v>
          </cell>
          <cell r="D441" t="str">
            <v>NIZWA CLST</v>
          </cell>
          <cell r="E441">
            <v>3.9215686274509803E-3</v>
          </cell>
        </row>
        <row r="442">
          <cell r="B442" t="str">
            <v>IBRI 2</v>
          </cell>
          <cell r="C442">
            <v>5491</v>
          </cell>
          <cell r="D442" t="str">
            <v>NIZWA CLST</v>
          </cell>
          <cell r="E442">
            <v>7.8431372549019607E-3</v>
          </cell>
        </row>
        <row r="443">
          <cell r="B443" t="str">
            <v>IRAQI</v>
          </cell>
          <cell r="C443">
            <v>5492</v>
          </cell>
          <cell r="D443" t="str">
            <v>NIZWA CLST</v>
          </cell>
          <cell r="E443">
            <v>1.9607843137254902E-3</v>
          </cell>
        </row>
        <row r="444">
          <cell r="B444" t="str">
            <v>IZKI MIGRATION</v>
          </cell>
          <cell r="C444">
            <v>5341</v>
          </cell>
          <cell r="D444" t="str">
            <v>NIZWA CLST</v>
          </cell>
          <cell r="E444">
            <v>3.9215686274509803E-3</v>
          </cell>
        </row>
        <row r="445">
          <cell r="B445" t="str">
            <v>J.B.B-ALI</v>
          </cell>
          <cell r="C445">
            <v>1453</v>
          </cell>
          <cell r="D445" t="str">
            <v>QRM CLSTR</v>
          </cell>
          <cell r="E445">
            <v>3.9215686274509803E-3</v>
          </cell>
        </row>
        <row r="446">
          <cell r="B446" t="str">
            <v>J.J.B-HASAN</v>
          </cell>
          <cell r="C446">
            <v>2555</v>
          </cell>
          <cell r="D446" t="str">
            <v>QRM CLSTR</v>
          </cell>
          <cell r="E446">
            <v>1.9607843137254902E-3</v>
          </cell>
        </row>
        <row r="447">
          <cell r="B447" t="str">
            <v>JABEL  ALHAWRA-M</v>
          </cell>
          <cell r="C447">
            <v>10</v>
          </cell>
          <cell r="D447" t="str">
            <v>GHALA CLSR</v>
          </cell>
          <cell r="E447">
            <v>1.9607843137254902E-3</v>
          </cell>
        </row>
        <row r="448">
          <cell r="B448" t="str">
            <v>KHABORA</v>
          </cell>
          <cell r="C448">
            <v>1801</v>
          </cell>
          <cell r="D448" t="str">
            <v>GHALA CLSR</v>
          </cell>
          <cell r="E448">
            <v>5.8823529411764705E-3</v>
          </cell>
        </row>
        <row r="449">
          <cell r="B449" t="str">
            <v>KHADRA-NEW-2-NMS</v>
          </cell>
          <cell r="C449">
            <v>1655</v>
          </cell>
          <cell r="D449" t="str">
            <v>GHALA CLSR</v>
          </cell>
          <cell r="E449">
            <v>1.9607843137254902E-3</v>
          </cell>
        </row>
        <row r="450">
          <cell r="B450" t="str">
            <v>KHASAB1</v>
          </cell>
          <cell r="C450">
            <v>1831</v>
          </cell>
          <cell r="D450" t="str">
            <v>GHALA CLSR</v>
          </cell>
          <cell r="E450">
            <v>5.8823529411764705E-3</v>
          </cell>
        </row>
        <row r="451">
          <cell r="B451" t="str">
            <v>KHATMAT MILAHA</v>
          </cell>
          <cell r="C451">
            <v>1840</v>
          </cell>
          <cell r="D451" t="str">
            <v>GHALA CLSR</v>
          </cell>
          <cell r="E451">
            <v>1.9607843137254902E-3</v>
          </cell>
        </row>
        <row r="452">
          <cell r="B452" t="str">
            <v>KHUWAIR-2</v>
          </cell>
          <cell r="C452">
            <v>3686</v>
          </cell>
          <cell r="D452" t="str">
            <v>TC/CLS</v>
          </cell>
          <cell r="E452">
            <v>3.9215686274509803E-3</v>
          </cell>
        </row>
        <row r="453">
          <cell r="B453" t="str">
            <v>KOM(IT PARK) EXP</v>
          </cell>
          <cell r="C453">
            <v>3513</v>
          </cell>
          <cell r="D453" t="str">
            <v>TC/CLS</v>
          </cell>
          <cell r="E453">
            <v>7.8431372549019607E-3</v>
          </cell>
        </row>
        <row r="454">
          <cell r="B454" t="str">
            <v>LD 15</v>
          </cell>
          <cell r="C454">
            <v>5435</v>
          </cell>
          <cell r="D454" t="str">
            <v>NIZWA CLST</v>
          </cell>
          <cell r="E454">
            <v>1.9607843137254902E-3</v>
          </cell>
        </row>
        <row r="455">
          <cell r="B455" t="str">
            <v>MAABELA</v>
          </cell>
          <cell r="C455">
            <v>1551</v>
          </cell>
          <cell r="D455" t="str">
            <v>GHALA CLSR</v>
          </cell>
          <cell r="E455">
            <v>3.9215686274509803E-3</v>
          </cell>
        </row>
        <row r="456">
          <cell r="B456" t="str">
            <v>MAHDAH</v>
          </cell>
          <cell r="C456">
            <v>1658</v>
          </cell>
          <cell r="D456" t="str">
            <v>GHALA CLSR</v>
          </cell>
          <cell r="E456">
            <v>1.9607843137254902E-3</v>
          </cell>
        </row>
        <row r="457">
          <cell r="B457" t="str">
            <v>MAJEES</v>
          </cell>
          <cell r="C457">
            <v>8501</v>
          </cell>
          <cell r="D457" t="str">
            <v>GHALA CLSR</v>
          </cell>
          <cell r="E457">
            <v>3.9215686274509803E-3</v>
          </cell>
        </row>
        <row r="458">
          <cell r="B458" t="str">
            <v>M-Al Nadha</v>
          </cell>
          <cell r="C458">
            <v>2575</v>
          </cell>
          <cell r="D458" t="str">
            <v>TC/CLS</v>
          </cell>
          <cell r="E458">
            <v>1.9607843137254902E-3</v>
          </cell>
        </row>
        <row r="459">
          <cell r="B459" t="str">
            <v>MAM</v>
          </cell>
          <cell r="C459">
            <v>1520</v>
          </cell>
          <cell r="D459" t="str">
            <v>GHALA CLSR</v>
          </cell>
          <cell r="E459">
            <v>1.9607843137254902E-3</v>
          </cell>
        </row>
        <row r="460">
          <cell r="B460" t="str">
            <v>MANAH</v>
          </cell>
          <cell r="C460">
            <v>5432</v>
          </cell>
          <cell r="D460" t="str">
            <v>NIZWA CLST</v>
          </cell>
          <cell r="E460">
            <v>1.9607843137254902E-3</v>
          </cell>
        </row>
        <row r="461">
          <cell r="B461" t="str">
            <v>MARMUL</v>
          </cell>
          <cell r="C461">
            <v>5437</v>
          </cell>
          <cell r="D461" t="str">
            <v>SALH CLSR</v>
          </cell>
          <cell r="E461">
            <v>3.9215686274509803E-3</v>
          </cell>
        </row>
        <row r="462">
          <cell r="B462" t="str">
            <v>MASIRA</v>
          </cell>
          <cell r="C462">
            <v>2401</v>
          </cell>
          <cell r="D462" t="str">
            <v>TC/CLS</v>
          </cell>
          <cell r="E462">
            <v>3.9215686274509803E-3</v>
          </cell>
        </row>
        <row r="463">
          <cell r="B463" t="str">
            <v>MINTRIB</v>
          </cell>
          <cell r="C463">
            <v>5483</v>
          </cell>
          <cell r="D463" t="str">
            <v>NIZWA CLST</v>
          </cell>
          <cell r="E463">
            <v>1.9607843137254902E-3</v>
          </cell>
        </row>
        <row r="464">
          <cell r="B464" t="str">
            <v>MIRBAT EXP</v>
          </cell>
          <cell r="C464">
            <v>6268</v>
          </cell>
          <cell r="D464" t="str">
            <v>SALH CLSR</v>
          </cell>
          <cell r="E464">
            <v>1.9607843137254902E-3</v>
          </cell>
        </row>
        <row r="465">
          <cell r="B465" t="str">
            <v>MUDHAIBI</v>
          </cell>
          <cell r="C465">
            <v>3478</v>
          </cell>
          <cell r="D465" t="str">
            <v>GHALA CLSR</v>
          </cell>
          <cell r="E465">
            <v>1.9607843137254902E-3</v>
          </cell>
        </row>
        <row r="466">
          <cell r="B466" t="str">
            <v>MUDHAIRIB</v>
          </cell>
          <cell r="C466">
            <v>1668</v>
          </cell>
          <cell r="D466" t="str">
            <v>GHALA CLSR</v>
          </cell>
          <cell r="E466">
            <v>1.9607843137254902E-3</v>
          </cell>
        </row>
        <row r="467">
          <cell r="B467" t="str">
            <v>MUSANA</v>
          </cell>
          <cell r="C467">
            <v>3681</v>
          </cell>
          <cell r="D467" t="str">
            <v>GHALA CLSR</v>
          </cell>
          <cell r="E467">
            <v>3.9215686274509803E-3</v>
          </cell>
        </row>
        <row r="468">
          <cell r="B468" t="str">
            <v>MUSCAT</v>
          </cell>
          <cell r="C468">
            <v>2731</v>
          </cell>
          <cell r="D468" t="str">
            <v>QRM CLSTR</v>
          </cell>
          <cell r="E468">
            <v>3.9215686274509803E-3</v>
          </cell>
        </row>
        <row r="469">
          <cell r="B469" t="str">
            <v>MUSCAT MIGRATION</v>
          </cell>
          <cell r="C469">
            <v>3732</v>
          </cell>
          <cell r="D469" t="str">
            <v>QRM CLSTR</v>
          </cell>
          <cell r="E469">
            <v>7.8431372549019607E-3</v>
          </cell>
        </row>
        <row r="470">
          <cell r="B470" t="str">
            <v>MUTRAH</v>
          </cell>
          <cell r="C470">
            <v>2711</v>
          </cell>
          <cell r="D470" t="str">
            <v>TC/CLS</v>
          </cell>
          <cell r="E470">
            <v>1.9607843137254902E-3</v>
          </cell>
        </row>
        <row r="471">
          <cell r="B471" t="str">
            <v>MUTRAH -2 MIG</v>
          </cell>
          <cell r="C471">
            <v>2712</v>
          </cell>
          <cell r="D471" t="str">
            <v>TC/CLS</v>
          </cell>
          <cell r="E471">
            <v>3.9215686274509803E-3</v>
          </cell>
        </row>
        <row r="472">
          <cell r="B472" t="str">
            <v>NAKHAL</v>
          </cell>
          <cell r="C472">
            <v>1863</v>
          </cell>
          <cell r="D472" t="str">
            <v>GHALA CLSR</v>
          </cell>
          <cell r="E472">
            <v>1.9607843137254902E-3</v>
          </cell>
        </row>
        <row r="473">
          <cell r="B473" t="str">
            <v>NIMAR</v>
          </cell>
          <cell r="C473">
            <v>5438</v>
          </cell>
          <cell r="D473" t="str">
            <v>NIZWA CLST</v>
          </cell>
          <cell r="E473">
            <v>3.9215686274509803E-3</v>
          </cell>
        </row>
        <row r="474">
          <cell r="B474" t="str">
            <v>NIZWA-1</v>
          </cell>
          <cell r="C474">
            <v>3421</v>
          </cell>
          <cell r="D474" t="str">
            <v>NIZWA CLST</v>
          </cell>
          <cell r="E474">
            <v>1.5686274509803921E-2</v>
          </cell>
        </row>
        <row r="475">
          <cell r="B475" t="str">
            <v>NIZWA-2</v>
          </cell>
          <cell r="C475">
            <v>5425</v>
          </cell>
          <cell r="D475" t="str">
            <v>NIZWA CLST</v>
          </cell>
          <cell r="E475">
            <v>3.9215686274509803E-3</v>
          </cell>
        </row>
        <row r="476">
          <cell r="B476" t="str">
            <v>OIB MIGRATION</v>
          </cell>
          <cell r="C476">
            <v>3680</v>
          </cell>
          <cell r="D476" t="str">
            <v>QRM CLSTR</v>
          </cell>
          <cell r="E476">
            <v>5.8823529411764705E-3</v>
          </cell>
        </row>
        <row r="477">
          <cell r="B477" t="str">
            <v>PDO COMPUTER</v>
          </cell>
          <cell r="C477">
            <v>2569</v>
          </cell>
          <cell r="D477" t="str">
            <v>TC/CLS</v>
          </cell>
          <cell r="E477">
            <v>1.9607843137254902E-3</v>
          </cell>
        </row>
        <row r="478">
          <cell r="B478" t="str">
            <v>PDO TELECOM</v>
          </cell>
          <cell r="C478">
            <v>2568</v>
          </cell>
          <cell r="D478" t="str">
            <v>TC/CLS</v>
          </cell>
          <cell r="E478">
            <v>3.9215686274509803E-3</v>
          </cell>
        </row>
        <row r="479">
          <cell r="B479" t="str">
            <v>QAIROON HAIRITI</v>
          </cell>
          <cell r="C479">
            <v>2328</v>
          </cell>
          <cell r="D479" t="str">
            <v>SALH CLSR</v>
          </cell>
          <cell r="E479">
            <v>1.9607843137254902E-3</v>
          </cell>
        </row>
        <row r="480">
          <cell r="B480" t="str">
            <v>QALHAT 1 EXP</v>
          </cell>
          <cell r="C480">
            <v>2444</v>
          </cell>
          <cell r="D480" t="str">
            <v>QRM CLSTR</v>
          </cell>
          <cell r="E480">
            <v>3.9215686274509803E-3</v>
          </cell>
        </row>
        <row r="481">
          <cell r="B481" t="str">
            <v>QRM 7 MIGRATION</v>
          </cell>
          <cell r="C481">
            <v>3608</v>
          </cell>
          <cell r="D481" t="str">
            <v>QRM CLSTR</v>
          </cell>
          <cell r="E481">
            <v>1.3725490196078431E-2</v>
          </cell>
        </row>
        <row r="482">
          <cell r="B482" t="str">
            <v>QRM 8 MIGRATION</v>
          </cell>
          <cell r="C482">
            <v>3609</v>
          </cell>
          <cell r="D482" t="str">
            <v>QRM CLSTR</v>
          </cell>
          <cell r="E482">
            <v>1.1764705882352941E-2</v>
          </cell>
        </row>
        <row r="483">
          <cell r="B483" t="str">
            <v>QRM6MIG</v>
          </cell>
          <cell r="C483">
            <v>3607</v>
          </cell>
          <cell r="D483" t="str">
            <v>QRM CLSTR</v>
          </cell>
          <cell r="E483">
            <v>1.9607843137254902E-2</v>
          </cell>
        </row>
        <row r="484">
          <cell r="B484" t="str">
            <v>QURIYAT</v>
          </cell>
          <cell r="C484">
            <v>2646</v>
          </cell>
          <cell r="D484" t="str">
            <v>TC/CLS</v>
          </cell>
          <cell r="E484">
            <v>1.9607843137254902E-3</v>
          </cell>
        </row>
        <row r="485">
          <cell r="B485" t="str">
            <v>QURUM 10 EXP</v>
          </cell>
          <cell r="C485">
            <v>3611</v>
          </cell>
          <cell r="D485" t="str">
            <v>QRM CLSTR</v>
          </cell>
          <cell r="E485">
            <v>5.8823529411764705E-3</v>
          </cell>
        </row>
        <row r="486">
          <cell r="B486" t="str">
            <v>QURUM 9 EXP</v>
          </cell>
          <cell r="C486">
            <v>3610</v>
          </cell>
          <cell r="D486" t="str">
            <v>QRM CLSTR</v>
          </cell>
          <cell r="E486">
            <v>5.8823529411764705E-3</v>
          </cell>
        </row>
        <row r="487">
          <cell r="B487" t="str">
            <v>QURUM-1</v>
          </cell>
          <cell r="C487">
            <v>3601</v>
          </cell>
          <cell r="D487" t="str">
            <v>QRM CLSTR</v>
          </cell>
          <cell r="E487">
            <v>7.8431372549019607E-3</v>
          </cell>
        </row>
        <row r="488">
          <cell r="B488" t="str">
            <v>QURUM2</v>
          </cell>
          <cell r="C488">
            <v>3602</v>
          </cell>
          <cell r="D488" t="str">
            <v>QRM CLSTR</v>
          </cell>
          <cell r="E488">
            <v>5.8823529411764705E-3</v>
          </cell>
        </row>
        <row r="489">
          <cell r="B489" t="str">
            <v>QURUM3</v>
          </cell>
          <cell r="C489">
            <v>3603</v>
          </cell>
          <cell r="D489" t="str">
            <v>QRM CLSTR</v>
          </cell>
          <cell r="E489">
            <v>1.3725490196078431E-2</v>
          </cell>
        </row>
        <row r="490">
          <cell r="B490" t="str">
            <v>QURUM4</v>
          </cell>
          <cell r="C490">
            <v>3604</v>
          </cell>
          <cell r="D490" t="str">
            <v>QRM CLSTR</v>
          </cell>
          <cell r="E490">
            <v>3.9215686274509803E-3</v>
          </cell>
        </row>
        <row r="491">
          <cell r="B491" t="str">
            <v>QURUM5</v>
          </cell>
          <cell r="C491">
            <v>3606</v>
          </cell>
          <cell r="D491" t="str">
            <v>QRM CLSTR</v>
          </cell>
          <cell r="E491">
            <v>1.1764705882352941E-2</v>
          </cell>
        </row>
        <row r="492">
          <cell r="B492" t="str">
            <v>RAHAB MOTOROLA</v>
          </cell>
          <cell r="C492">
            <v>1846</v>
          </cell>
          <cell r="D492" t="str">
            <v>GHALA CLSR</v>
          </cell>
          <cell r="E492">
            <v>1.9607843137254902E-3</v>
          </cell>
        </row>
        <row r="493">
          <cell r="B493" t="str">
            <v>RAYSUT</v>
          </cell>
          <cell r="C493">
            <v>2295</v>
          </cell>
          <cell r="D493" t="str">
            <v>SALH CLSR</v>
          </cell>
          <cell r="E493">
            <v>1.9607843137254902E-3</v>
          </cell>
        </row>
        <row r="494">
          <cell r="B494" t="str">
            <v>RAYSUT 2</v>
          </cell>
          <cell r="C494">
            <v>6219</v>
          </cell>
          <cell r="D494" t="str">
            <v>SALH CLSR</v>
          </cell>
          <cell r="E494">
            <v>7.8431372549019607E-3</v>
          </cell>
        </row>
        <row r="495">
          <cell r="B495" t="str">
            <v>ROP HQ-1 EXP</v>
          </cell>
          <cell r="C495">
            <v>3612</v>
          </cell>
          <cell r="D495" t="str">
            <v>QRM CLSTR</v>
          </cell>
          <cell r="E495">
            <v>1.9607843137254902E-3</v>
          </cell>
        </row>
        <row r="496">
          <cell r="B496" t="str">
            <v>RUSAIL MIGR</v>
          </cell>
          <cell r="C496">
            <v>1620</v>
          </cell>
          <cell r="D496" t="str">
            <v>GHALA CLSR</v>
          </cell>
          <cell r="E496">
            <v>3.9215686274509803E-3</v>
          </cell>
        </row>
        <row r="497">
          <cell r="B497" t="str">
            <v>RUSTAQ</v>
          </cell>
          <cell r="C497">
            <v>1871</v>
          </cell>
          <cell r="D497" t="str">
            <v>GHALA CLSR</v>
          </cell>
          <cell r="E497">
            <v>1.9607843137254902E-3</v>
          </cell>
        </row>
        <row r="498">
          <cell r="B498" t="str">
            <v>RUSTAQ2</v>
          </cell>
          <cell r="C498">
            <v>2872</v>
          </cell>
          <cell r="D498" t="str">
            <v>GHALA CLSR</v>
          </cell>
          <cell r="E498">
            <v>3.9215686274509803E-3</v>
          </cell>
        </row>
        <row r="499">
          <cell r="B499" t="str">
            <v>SAADA 2</v>
          </cell>
          <cell r="C499">
            <v>6225</v>
          </cell>
          <cell r="D499" t="str">
            <v>SALH CLSR</v>
          </cell>
          <cell r="E499">
            <v>3.9215686274509803E-3</v>
          </cell>
        </row>
        <row r="500">
          <cell r="B500" t="str">
            <v>SAFA-CAMP</v>
          </cell>
          <cell r="C500">
            <v>5424</v>
          </cell>
          <cell r="D500" t="str">
            <v>NIZWA CLST</v>
          </cell>
          <cell r="E500">
            <v>3.9215686274509803E-3</v>
          </cell>
        </row>
        <row r="501">
          <cell r="B501" t="str">
            <v>SAHAM</v>
          </cell>
          <cell r="C501">
            <v>1855</v>
          </cell>
          <cell r="D501" t="str">
            <v>GHALA CLSR</v>
          </cell>
          <cell r="E501">
            <v>1.1764705882352941E-2</v>
          </cell>
        </row>
        <row r="502">
          <cell r="B502" t="str">
            <v>SAHAM MOI</v>
          </cell>
          <cell r="C502">
            <v>1857</v>
          </cell>
          <cell r="D502" t="str">
            <v>GHALA CLSR</v>
          </cell>
          <cell r="E502">
            <v>1.9607843137254902E-3</v>
          </cell>
        </row>
        <row r="503">
          <cell r="B503" t="str">
            <v>SALAH 2 NODE 3</v>
          </cell>
          <cell r="C503">
            <v>6291</v>
          </cell>
          <cell r="D503" t="str">
            <v>SALH CLSR</v>
          </cell>
          <cell r="E503">
            <v>1.3725490196078431E-2</v>
          </cell>
        </row>
        <row r="504">
          <cell r="B504" t="str">
            <v>SALALA3 EXPANSIN</v>
          </cell>
          <cell r="C504">
            <v>6211</v>
          </cell>
          <cell r="D504" t="str">
            <v>SALH CLSR</v>
          </cell>
          <cell r="E504">
            <v>7.8431372549019607E-3</v>
          </cell>
        </row>
        <row r="505">
          <cell r="B505" t="str">
            <v>salalah 2 NODE 2</v>
          </cell>
          <cell r="C505">
            <v>2292</v>
          </cell>
          <cell r="D505" t="str">
            <v>SALH CLSR</v>
          </cell>
          <cell r="E505">
            <v>5.8823529411764705E-3</v>
          </cell>
        </row>
        <row r="506">
          <cell r="B506" t="str">
            <v>SALLH-1</v>
          </cell>
          <cell r="C506">
            <v>2291</v>
          </cell>
          <cell r="D506" t="str">
            <v>SALH CLSR</v>
          </cell>
          <cell r="E506">
            <v>1.3725490196078431E-2</v>
          </cell>
        </row>
        <row r="507">
          <cell r="B507" t="str">
            <v>SAMAD A SHAAN</v>
          </cell>
          <cell r="C507">
            <v>5476</v>
          </cell>
          <cell r="D507" t="str">
            <v>NIZWA CLST</v>
          </cell>
          <cell r="E507">
            <v>1.9607843137254902E-3</v>
          </cell>
        </row>
        <row r="508">
          <cell r="B508" t="str">
            <v>SAMAIL MIGRATION</v>
          </cell>
          <cell r="C508">
            <v>5351</v>
          </cell>
          <cell r="D508" t="str">
            <v>NIZWA CLST</v>
          </cell>
          <cell r="E508">
            <v>1.9607843137254902E-3</v>
          </cell>
        </row>
        <row r="509">
          <cell r="B509" t="str">
            <v>SANA BANI GAFAR</v>
          </cell>
          <cell r="C509">
            <v>1802</v>
          </cell>
          <cell r="D509" t="str">
            <v>GHALA CLSR</v>
          </cell>
          <cell r="E509">
            <v>1.9607843137254902E-3</v>
          </cell>
        </row>
        <row r="510">
          <cell r="B510" t="str">
            <v>SAWAQIM</v>
          </cell>
          <cell r="C510">
            <v>11</v>
          </cell>
          <cell r="D510" t="str">
            <v>TC/CLS</v>
          </cell>
          <cell r="E510">
            <v>1.9607843137254902E-3</v>
          </cell>
        </row>
        <row r="511">
          <cell r="B511" t="str">
            <v>SEEB</v>
          </cell>
          <cell r="C511">
            <v>1621</v>
          </cell>
          <cell r="D511" t="str">
            <v>GHALA CLSR</v>
          </cell>
          <cell r="E511">
            <v>1.9607843137254902E-3</v>
          </cell>
        </row>
        <row r="512">
          <cell r="B512" t="str">
            <v>SEEB MIGRATION</v>
          </cell>
          <cell r="C512">
            <v>1622</v>
          </cell>
          <cell r="D512" t="str">
            <v>GHALA CLSR</v>
          </cell>
          <cell r="E512">
            <v>7.8431372549019607E-3</v>
          </cell>
        </row>
        <row r="513">
          <cell r="B513" t="str">
            <v>SHINAS</v>
          </cell>
          <cell r="C513">
            <v>1847</v>
          </cell>
          <cell r="D513" t="str">
            <v>GHALA CLSR</v>
          </cell>
          <cell r="E513">
            <v>1.1764705882352941E-2</v>
          </cell>
        </row>
        <row r="514">
          <cell r="B514" t="str">
            <v>SHINAS MOI</v>
          </cell>
          <cell r="C514">
            <v>3330</v>
          </cell>
          <cell r="D514" t="str">
            <v>GHALA CLSR</v>
          </cell>
          <cell r="E514">
            <v>1.9607843137254902E-3</v>
          </cell>
        </row>
        <row r="515">
          <cell r="B515" t="str">
            <v>SHINAS NMS</v>
          </cell>
          <cell r="C515">
            <v>1848</v>
          </cell>
          <cell r="D515" t="str">
            <v>GHALA CLSR</v>
          </cell>
          <cell r="E515">
            <v>1.9607843137254902E-3</v>
          </cell>
        </row>
        <row r="516">
          <cell r="B516" t="str">
            <v>SINAW 1 EXP</v>
          </cell>
          <cell r="C516">
            <v>5474</v>
          </cell>
          <cell r="D516" t="str">
            <v>NIZWA CLST</v>
          </cell>
          <cell r="E516">
            <v>1.9607843137254902E-3</v>
          </cell>
        </row>
        <row r="517">
          <cell r="B517" t="str">
            <v>SITA</v>
          </cell>
          <cell r="C517">
            <v>7777</v>
          </cell>
          <cell r="D517" t="str">
            <v>TC/CLS</v>
          </cell>
          <cell r="E517">
            <v>1.9607843137254902E-3</v>
          </cell>
        </row>
        <row r="518">
          <cell r="B518" t="str">
            <v>SITA-2</v>
          </cell>
          <cell r="C518">
            <v>8888</v>
          </cell>
          <cell r="D518" t="str">
            <v>TC/CLS</v>
          </cell>
          <cell r="E518">
            <v>1.9607843137254902E-3</v>
          </cell>
        </row>
        <row r="519">
          <cell r="B519" t="str">
            <v>SOHAR</v>
          </cell>
          <cell r="C519">
            <v>1841</v>
          </cell>
          <cell r="D519" t="str">
            <v>GHALA CLSR</v>
          </cell>
          <cell r="E519">
            <v>5.8823529411764705E-3</v>
          </cell>
        </row>
        <row r="520">
          <cell r="B520" t="str">
            <v>SOHAR -2</v>
          </cell>
          <cell r="C520">
            <v>1842</v>
          </cell>
          <cell r="D520" t="str">
            <v>GHALA CLSR</v>
          </cell>
          <cell r="E520">
            <v>2.9411764705882353E-2</v>
          </cell>
        </row>
        <row r="521">
          <cell r="B521" t="str">
            <v>SOHAR REFINARY</v>
          </cell>
          <cell r="C521">
            <v>1845</v>
          </cell>
          <cell r="D521" t="str">
            <v>GHALA CLSR</v>
          </cell>
          <cell r="E521">
            <v>1.9607843137254902E-3</v>
          </cell>
        </row>
        <row r="522">
          <cell r="B522" t="str">
            <v>SQU</v>
          </cell>
          <cell r="C522">
            <v>1513</v>
          </cell>
          <cell r="D522" t="str">
            <v>GHALA CLSR</v>
          </cell>
          <cell r="E522">
            <v>3.9215686274509803E-3</v>
          </cell>
        </row>
        <row r="523">
          <cell r="B523" t="str">
            <v>SUR</v>
          </cell>
          <cell r="C523">
            <v>2441</v>
          </cell>
          <cell r="D523" t="str">
            <v>QRM CLSTR</v>
          </cell>
          <cell r="E523">
            <v>3.9215686274509803E-3</v>
          </cell>
        </row>
        <row r="524">
          <cell r="B524" t="str">
            <v>SUR 2</v>
          </cell>
          <cell r="C524">
            <v>2443</v>
          </cell>
          <cell r="D524" t="str">
            <v>QRM CLSTR</v>
          </cell>
          <cell r="E524">
            <v>5.8823529411764705E-3</v>
          </cell>
        </row>
        <row r="525">
          <cell r="B525" t="str">
            <v>SUR 3 EXP</v>
          </cell>
          <cell r="C525">
            <v>3444</v>
          </cell>
          <cell r="D525" t="str">
            <v>QRM CLSTR</v>
          </cell>
          <cell r="E525">
            <v>7.8431372549019607E-3</v>
          </cell>
        </row>
        <row r="526">
          <cell r="B526" t="str">
            <v>SUR LNG</v>
          </cell>
          <cell r="C526">
            <v>2442</v>
          </cell>
          <cell r="D526" t="str">
            <v>QRM CLSTR</v>
          </cell>
          <cell r="E526">
            <v>9.8039215686274508E-3</v>
          </cell>
        </row>
        <row r="527">
          <cell r="B527" t="str">
            <v>SUR/HOSPITAL</v>
          </cell>
          <cell r="C527">
            <v>3461</v>
          </cell>
          <cell r="D527" t="str">
            <v>QRM CLSTR</v>
          </cell>
          <cell r="E527">
            <v>1.9607843137254902E-3</v>
          </cell>
        </row>
        <row r="528">
          <cell r="B528" t="str">
            <v>SUR-AL-MAZ</v>
          </cell>
          <cell r="C528">
            <v>1849</v>
          </cell>
          <cell r="D528" t="str">
            <v>GHALA CLSR</v>
          </cell>
          <cell r="E528">
            <v>1.9607843137254902E-3</v>
          </cell>
        </row>
        <row r="529">
          <cell r="B529" t="str">
            <v>SUWAIQ</v>
          </cell>
          <cell r="C529">
            <v>1860</v>
          </cell>
          <cell r="D529" t="str">
            <v>GHALA CLSR</v>
          </cell>
          <cell r="E529">
            <v>5.8823529411764705E-3</v>
          </cell>
        </row>
        <row r="530">
          <cell r="B530" t="str">
            <v>TAQA EXPANSION</v>
          </cell>
          <cell r="C530">
            <v>6258</v>
          </cell>
          <cell r="D530" t="str">
            <v>SALH CLSR</v>
          </cell>
          <cell r="E530">
            <v>3.9215686274509803E-3</v>
          </cell>
        </row>
        <row r="531">
          <cell r="B531" t="str">
            <v>TCC 10 MIGRATION</v>
          </cell>
          <cell r="C531">
            <v>2782</v>
          </cell>
          <cell r="D531" t="str">
            <v>TC/CLS</v>
          </cell>
          <cell r="E531">
            <v>1.3725490196078431E-2</v>
          </cell>
        </row>
        <row r="532">
          <cell r="B532" t="str">
            <v>TCC 11MIGRATION</v>
          </cell>
          <cell r="C532">
            <v>2783</v>
          </cell>
          <cell r="D532" t="str">
            <v>TC/CLS</v>
          </cell>
          <cell r="E532">
            <v>1.1764705882352941E-2</v>
          </cell>
        </row>
        <row r="533">
          <cell r="B533" t="str">
            <v>TCC 12 MIGRATION</v>
          </cell>
          <cell r="C533">
            <v>2784</v>
          </cell>
          <cell r="D533" t="str">
            <v>TC/CLS</v>
          </cell>
          <cell r="E533">
            <v>1.1764705882352941E-2</v>
          </cell>
        </row>
        <row r="534">
          <cell r="B534" t="str">
            <v>TCC 13 MIGRATION</v>
          </cell>
          <cell r="C534">
            <v>2785</v>
          </cell>
          <cell r="D534" t="str">
            <v>TC/CLS</v>
          </cell>
          <cell r="E534">
            <v>1.5686274509803921E-2</v>
          </cell>
        </row>
        <row r="535">
          <cell r="B535" t="str">
            <v>TCC 14</v>
          </cell>
          <cell r="C535">
            <v>2786</v>
          </cell>
          <cell r="D535" t="str">
            <v>TC/CLS</v>
          </cell>
          <cell r="E535">
            <v>1.3725490196078431E-2</v>
          </cell>
        </row>
        <row r="536">
          <cell r="B536" t="str">
            <v>TCC 15</v>
          </cell>
          <cell r="C536">
            <v>2788</v>
          </cell>
          <cell r="D536" t="str">
            <v>TC/CLS</v>
          </cell>
          <cell r="E536">
            <v>3.9215686274509803E-3</v>
          </cell>
        </row>
        <row r="537">
          <cell r="B537" t="str">
            <v>TCC 16</v>
          </cell>
          <cell r="C537">
            <v>2789</v>
          </cell>
          <cell r="D537" t="str">
            <v>TC/CLS</v>
          </cell>
          <cell r="E537">
            <v>3.9215686274509803E-3</v>
          </cell>
        </row>
        <row r="538">
          <cell r="B538" t="str">
            <v>TCC 17</v>
          </cell>
          <cell r="C538">
            <v>2790</v>
          </cell>
          <cell r="D538" t="str">
            <v>TC/CLS</v>
          </cell>
          <cell r="E538">
            <v>3.9215686274509803E-3</v>
          </cell>
        </row>
        <row r="539">
          <cell r="B539" t="str">
            <v>TCC 8 MIGRATION</v>
          </cell>
          <cell r="C539">
            <v>2780</v>
          </cell>
          <cell r="D539" t="str">
            <v>TC/CLS</v>
          </cell>
          <cell r="E539">
            <v>1.1764705882352941E-2</v>
          </cell>
        </row>
        <row r="540">
          <cell r="B540" t="str">
            <v>TCC 9MIGRATION</v>
          </cell>
          <cell r="C540">
            <v>2781</v>
          </cell>
          <cell r="D540" t="str">
            <v>TC/CLS</v>
          </cell>
          <cell r="E540">
            <v>1.1764705882352941E-2</v>
          </cell>
        </row>
        <row r="541">
          <cell r="B541" t="str">
            <v>TCC GSM</v>
          </cell>
          <cell r="C541">
            <v>2798</v>
          </cell>
          <cell r="D541" t="str">
            <v>TC/CLS</v>
          </cell>
          <cell r="E541">
            <v>7.8431372549019607E-3</v>
          </cell>
        </row>
        <row r="542">
          <cell r="B542" t="str">
            <v>TCC1</v>
          </cell>
          <cell r="C542">
            <v>2791</v>
          </cell>
          <cell r="D542" t="str">
            <v>TC/CLS</v>
          </cell>
          <cell r="E542">
            <v>1.1764705882352941E-2</v>
          </cell>
        </row>
        <row r="543">
          <cell r="B543" t="str">
            <v>TCC2</v>
          </cell>
          <cell r="C543">
            <v>2792</v>
          </cell>
          <cell r="D543" t="str">
            <v>TC/CLS</v>
          </cell>
          <cell r="E543">
            <v>5.8823529411764705E-3</v>
          </cell>
        </row>
        <row r="544">
          <cell r="B544" t="str">
            <v>TCC3</v>
          </cell>
          <cell r="C544">
            <v>2793</v>
          </cell>
          <cell r="D544" t="str">
            <v>TC/CLS</v>
          </cell>
          <cell r="E544">
            <v>9.8039215686274508E-3</v>
          </cell>
        </row>
        <row r="545">
          <cell r="B545" t="str">
            <v>TCC4</v>
          </cell>
          <cell r="C545">
            <v>2794</v>
          </cell>
          <cell r="D545" t="str">
            <v>TC/CLS</v>
          </cell>
          <cell r="E545">
            <v>5.8823529411764705E-3</v>
          </cell>
        </row>
        <row r="546">
          <cell r="B546" t="str">
            <v>TCC5</v>
          </cell>
          <cell r="C546">
            <v>2795</v>
          </cell>
          <cell r="D546" t="str">
            <v>TC/CLS</v>
          </cell>
          <cell r="E546">
            <v>5.8823529411764705E-3</v>
          </cell>
        </row>
        <row r="547">
          <cell r="B547" t="str">
            <v>TCC6</v>
          </cell>
          <cell r="C547">
            <v>2796</v>
          </cell>
          <cell r="D547" t="str">
            <v>TC/CLS</v>
          </cell>
          <cell r="E547">
            <v>9.8039215686274508E-3</v>
          </cell>
        </row>
        <row r="548">
          <cell r="B548" t="str">
            <v>TCC7</v>
          </cell>
          <cell r="C548">
            <v>2799</v>
          </cell>
          <cell r="D548" t="str">
            <v>TC/CLS</v>
          </cell>
          <cell r="E548">
            <v>5.8823529411764705E-3</v>
          </cell>
        </row>
        <row r="549">
          <cell r="B549" t="str">
            <v>TECH BLDG MIGRAT</v>
          </cell>
          <cell r="C549">
            <v>3901</v>
          </cell>
          <cell r="D549" t="str">
            <v>QRM CLSTR</v>
          </cell>
          <cell r="E549">
            <v>5.8823529411764705E-3</v>
          </cell>
        </row>
        <row r="550">
          <cell r="B550" t="str">
            <v>THMRAIT EXPANSIO</v>
          </cell>
          <cell r="C550">
            <v>5270</v>
          </cell>
          <cell r="D550" t="str">
            <v>SALH CLSR</v>
          </cell>
          <cell r="E550">
            <v>5.8823529411764705E-3</v>
          </cell>
        </row>
        <row r="551">
          <cell r="B551" t="str">
            <v>THUMRAIT MOD</v>
          </cell>
          <cell r="C551">
            <v>2626</v>
          </cell>
          <cell r="D551" t="str">
            <v>SALH CLSR</v>
          </cell>
          <cell r="E551">
            <v>1.9607843137254902E-3</v>
          </cell>
        </row>
        <row r="552">
          <cell r="B552" t="str">
            <v>THYMSA</v>
          </cell>
          <cell r="C552">
            <v>3439</v>
          </cell>
          <cell r="D552" t="str">
            <v>NIZWA CLST</v>
          </cell>
          <cell r="E552">
            <v>1.9607843137254902E-3</v>
          </cell>
        </row>
        <row r="553">
          <cell r="B553" t="str">
            <v>TIBAT</v>
          </cell>
          <cell r="C553">
            <v>1832</v>
          </cell>
          <cell r="D553" t="str">
            <v>GHALA CLSR</v>
          </cell>
          <cell r="E553">
            <v>1.9607843137254902E-3</v>
          </cell>
        </row>
        <row r="554">
          <cell r="B554" t="str">
            <v>W/AL KABIR</v>
          </cell>
          <cell r="C554">
            <v>2771</v>
          </cell>
          <cell r="D554" t="str">
            <v>TC/CLS</v>
          </cell>
          <cell r="E554">
            <v>1.9607843137254902E-3</v>
          </cell>
        </row>
        <row r="555">
          <cell r="B555" t="str">
            <v>W/K3</v>
          </cell>
          <cell r="C555">
            <v>2773</v>
          </cell>
          <cell r="D555" t="str">
            <v>TC/CLS</v>
          </cell>
          <cell r="E555">
            <v>7.8431372549019607E-3</v>
          </cell>
        </row>
        <row r="556">
          <cell r="B556" t="str">
            <v>W/KABIR 2</v>
          </cell>
          <cell r="C556">
            <v>2772</v>
          </cell>
          <cell r="D556" t="str">
            <v>TC/CLS</v>
          </cell>
          <cell r="E556">
            <v>1.1764705882352941E-2</v>
          </cell>
        </row>
        <row r="557">
          <cell r="B557" t="str">
            <v>WADI JEZZI</v>
          </cell>
          <cell r="C557">
            <v>1670</v>
          </cell>
          <cell r="D557" t="str">
            <v>GHALA CLSR</v>
          </cell>
          <cell r="E557">
            <v>1.9607843137254902E-3</v>
          </cell>
        </row>
        <row r="558">
          <cell r="B558" t="str">
            <v>WADI TAYEEN</v>
          </cell>
          <cell r="C558">
            <v>5460</v>
          </cell>
          <cell r="D558" t="str">
            <v>NIZWA CLST</v>
          </cell>
          <cell r="E558">
            <v>1.9607843137254902E-3</v>
          </cell>
        </row>
        <row r="559">
          <cell r="B559" t="str">
            <v>WAJAJA</v>
          </cell>
          <cell r="C559">
            <v>1850</v>
          </cell>
          <cell r="D559" t="str">
            <v>GHALA CLSR</v>
          </cell>
          <cell r="E559">
            <v>1.9607843137254902E-3</v>
          </cell>
        </row>
        <row r="560">
          <cell r="B560" t="str">
            <v>WAT3</v>
          </cell>
          <cell r="C560">
            <v>2563</v>
          </cell>
          <cell r="D560" t="str">
            <v>TC/CLS</v>
          </cell>
          <cell r="E560">
            <v>5.8823529411764705E-3</v>
          </cell>
        </row>
        <row r="561">
          <cell r="B561" t="str">
            <v>WAT4 MIGRATION</v>
          </cell>
          <cell r="C561">
            <v>2565</v>
          </cell>
          <cell r="D561" t="str">
            <v>TC/CLS</v>
          </cell>
          <cell r="E561">
            <v>1.1764705882352941E-2</v>
          </cell>
        </row>
        <row r="562">
          <cell r="B562" t="str">
            <v>WAT5 MIGRATION</v>
          </cell>
          <cell r="C562">
            <v>2566</v>
          </cell>
          <cell r="D562" t="str">
            <v>TC/CLS</v>
          </cell>
          <cell r="E562">
            <v>9.8039215686274508E-3</v>
          </cell>
        </row>
        <row r="563">
          <cell r="B563" t="str">
            <v>WAT6-EXPANSION</v>
          </cell>
          <cell r="C563">
            <v>2567</v>
          </cell>
          <cell r="D563" t="str">
            <v>TC/CLS</v>
          </cell>
          <cell r="E563">
            <v>9.8039215686274508E-3</v>
          </cell>
        </row>
        <row r="564">
          <cell r="B564" t="str">
            <v>WATTAYA-1</v>
          </cell>
          <cell r="C564">
            <v>2561</v>
          </cell>
          <cell r="D564" t="str">
            <v>TC/CLS</v>
          </cell>
          <cell r="E564">
            <v>7.8431372549019607E-3</v>
          </cell>
        </row>
        <row r="565">
          <cell r="B565" t="str">
            <v>WATTAYA-2</v>
          </cell>
          <cell r="C565">
            <v>2562</v>
          </cell>
          <cell r="D565" t="str">
            <v>TC/CLS</v>
          </cell>
          <cell r="E565">
            <v>7.8431372549019607E-3</v>
          </cell>
        </row>
        <row r="566">
          <cell r="B566" t="str">
            <v>WK 6  EXPANSION</v>
          </cell>
          <cell r="C566">
            <v>2776</v>
          </cell>
          <cell r="D566" t="str">
            <v>TC/CLS</v>
          </cell>
          <cell r="E566">
            <v>1.1764705882352941E-2</v>
          </cell>
        </row>
        <row r="567">
          <cell r="B567" t="str">
            <v>WK4 MIGRATION</v>
          </cell>
          <cell r="C567">
            <v>2774</v>
          </cell>
          <cell r="D567" t="str">
            <v>TC/CLS</v>
          </cell>
          <cell r="E567">
            <v>1.1764705882352941E-2</v>
          </cell>
        </row>
        <row r="568">
          <cell r="B568" t="str">
            <v>WK5  MIGRATION</v>
          </cell>
          <cell r="C568">
            <v>2775</v>
          </cell>
          <cell r="D568" t="str">
            <v>TC/CLS</v>
          </cell>
          <cell r="E568">
            <v>1.1764705882352941E-2</v>
          </cell>
        </row>
        <row r="569">
          <cell r="B569" t="str">
            <v>WUDAM</v>
          </cell>
          <cell r="C569">
            <v>3682</v>
          </cell>
          <cell r="D569" t="str">
            <v>GHALA CLSR</v>
          </cell>
          <cell r="E569">
            <v>1.9607843137254902E-3</v>
          </cell>
        </row>
        <row r="570">
          <cell r="B570" t="str">
            <v>YAHMADI</v>
          </cell>
          <cell r="C570">
            <v>2475</v>
          </cell>
          <cell r="D570" t="str">
            <v>QRM CLSTR</v>
          </cell>
          <cell r="E570">
            <v>1.9607843137254902E-3</v>
          </cell>
        </row>
        <row r="571">
          <cell r="B571" t="str">
            <v>YANQUL</v>
          </cell>
          <cell r="C571">
            <v>5402</v>
          </cell>
          <cell r="D571" t="str">
            <v>NIZWA CLST</v>
          </cell>
          <cell r="E571">
            <v>1.9607843137254902E-3</v>
          </cell>
        </row>
        <row r="574">
          <cell r="D574">
            <v>64</v>
          </cell>
        </row>
        <row r="575">
          <cell r="D575">
            <v>512</v>
          </cell>
        </row>
        <row r="581">
          <cell r="B581" t="str">
            <v>7670TCC</v>
          </cell>
          <cell r="C581">
            <v>7670</v>
          </cell>
          <cell r="D581" t="str">
            <v>TCC</v>
          </cell>
          <cell r="F581">
            <v>0.36585365853658536</v>
          </cell>
          <cell r="G581">
            <v>0.33333333333333331</v>
          </cell>
        </row>
        <row r="582">
          <cell r="B582" t="str">
            <v>7670TB</v>
          </cell>
          <cell r="C582">
            <v>7670</v>
          </cell>
          <cell r="D582" t="str">
            <v>Technical building</v>
          </cell>
          <cell r="F582">
            <v>0.34146341463414637</v>
          </cell>
          <cell r="G582">
            <v>0.33333333333333331</v>
          </cell>
        </row>
        <row r="583">
          <cell r="B583" t="str">
            <v>7670QUR</v>
          </cell>
          <cell r="C583">
            <v>7670</v>
          </cell>
          <cell r="D583" t="str">
            <v>Qurm</v>
          </cell>
          <cell r="F583">
            <v>9.7560975609756101E-2</v>
          </cell>
          <cell r="G583">
            <v>0.33333333333333331</v>
          </cell>
        </row>
        <row r="584">
          <cell r="B584" t="str">
            <v>7670SOH</v>
          </cell>
          <cell r="C584">
            <v>7670</v>
          </cell>
          <cell r="D584" t="str">
            <v>Sohar</v>
          </cell>
          <cell r="F584">
            <v>3.2520325203252036E-2</v>
          </cell>
        </row>
        <row r="585">
          <cell r="B585" t="str">
            <v>7670NIZ</v>
          </cell>
          <cell r="C585">
            <v>7670</v>
          </cell>
          <cell r="D585" t="str">
            <v>Nizwa</v>
          </cell>
          <cell r="F585">
            <v>2.4390243902439025E-2</v>
          </cell>
        </row>
        <row r="586">
          <cell r="B586" t="str">
            <v>7670SAL</v>
          </cell>
          <cell r="C586">
            <v>7670</v>
          </cell>
          <cell r="D586" t="str">
            <v>Salalah</v>
          </cell>
          <cell r="F586">
            <v>4.065040650406504E-2</v>
          </cell>
        </row>
        <row r="587">
          <cell r="B587" t="str">
            <v>7470TCC</v>
          </cell>
          <cell r="C587">
            <v>7470</v>
          </cell>
          <cell r="D587" t="str">
            <v>TCC</v>
          </cell>
          <cell r="F587">
            <v>0</v>
          </cell>
        </row>
        <row r="588">
          <cell r="B588" t="str">
            <v>7470KHD</v>
          </cell>
          <cell r="C588">
            <v>7470</v>
          </cell>
          <cell r="D588" t="str">
            <v>Khodh</v>
          </cell>
          <cell r="F588">
            <v>3.2520325203252036E-2</v>
          </cell>
        </row>
        <row r="589">
          <cell r="B589" t="str">
            <v>7470SOH</v>
          </cell>
          <cell r="C589">
            <v>7470</v>
          </cell>
          <cell r="D589" t="str">
            <v>Sohar</v>
          </cell>
          <cell r="F589">
            <v>0</v>
          </cell>
        </row>
        <row r="590">
          <cell r="B590" t="str">
            <v>7470NIZ</v>
          </cell>
          <cell r="C590">
            <v>7470</v>
          </cell>
          <cell r="D590" t="str">
            <v>Nizwa</v>
          </cell>
          <cell r="F590">
            <v>0</v>
          </cell>
        </row>
        <row r="591">
          <cell r="B591" t="str">
            <v>7470IBR</v>
          </cell>
          <cell r="C591">
            <v>7470</v>
          </cell>
          <cell r="D591" t="str">
            <v>Ibri</v>
          </cell>
          <cell r="F591">
            <v>4.065040650406504E-2</v>
          </cell>
        </row>
        <row r="592">
          <cell r="B592" t="str">
            <v>7470SUR</v>
          </cell>
          <cell r="C592">
            <v>7470</v>
          </cell>
          <cell r="D592" t="str">
            <v>Sur</v>
          </cell>
          <cell r="F592">
            <v>2.4390243902439025E-2</v>
          </cell>
        </row>
        <row r="593">
          <cell r="B593" t="str">
            <v>7470SAL</v>
          </cell>
          <cell r="C593">
            <v>7470</v>
          </cell>
          <cell r="D593" t="str">
            <v>Salalah</v>
          </cell>
          <cell r="F593">
            <v>0</v>
          </cell>
        </row>
        <row r="594">
          <cell r="B594" t="str">
            <v>7270NBHQ</v>
          </cell>
          <cell r="C594">
            <v>7270</v>
          </cell>
          <cell r="D594" t="str">
            <v>NBO HQ</v>
          </cell>
          <cell r="E594">
            <v>0.25</v>
          </cell>
        </row>
        <row r="595">
          <cell r="B595" t="str">
            <v>7270NBDR</v>
          </cell>
          <cell r="C595">
            <v>7270</v>
          </cell>
          <cell r="D595" t="str">
            <v>NBO DRC</v>
          </cell>
          <cell r="E595">
            <v>0.125</v>
          </cell>
        </row>
        <row r="596">
          <cell r="B596" t="str">
            <v>7270SBHQ</v>
          </cell>
          <cell r="C596">
            <v>7270</v>
          </cell>
          <cell r="D596" t="str">
            <v>Saud Bahwan HQ</v>
          </cell>
          <cell r="E596">
            <v>0.25</v>
          </cell>
        </row>
        <row r="597">
          <cell r="B597" t="str">
            <v>7270SBDR</v>
          </cell>
          <cell r="C597">
            <v>7270</v>
          </cell>
          <cell r="D597" t="str">
            <v>Saud Bahwan DRC</v>
          </cell>
          <cell r="E597">
            <v>0.25</v>
          </cell>
        </row>
        <row r="598">
          <cell r="B598" t="str">
            <v>7270OMC</v>
          </cell>
          <cell r="C598">
            <v>7270</v>
          </cell>
          <cell r="D598" t="str">
            <v>Oman Medical College</v>
          </cell>
          <cell r="E598">
            <v>0.125</v>
          </cell>
        </row>
        <row r="604">
          <cell r="B604" t="str">
            <v>Muscat</v>
          </cell>
          <cell r="C604" t="str">
            <v>MUS-1</v>
          </cell>
          <cell r="D604">
            <v>2.1141649048625793E-2</v>
          </cell>
        </row>
        <row r="605">
          <cell r="B605" t="str">
            <v>Mutrah</v>
          </cell>
          <cell r="C605" t="str">
            <v>MUT-1</v>
          </cell>
          <cell r="D605">
            <v>1.2684989429175475E-2</v>
          </cell>
        </row>
        <row r="606">
          <cell r="B606" t="str">
            <v>GMU-2</v>
          </cell>
          <cell r="C606" t="str">
            <v>GMU-2</v>
          </cell>
          <cell r="D606">
            <v>0.11522198731501057</v>
          </cell>
        </row>
        <row r="607">
          <cell r="B607" t="str">
            <v>Wadi Kabir</v>
          </cell>
          <cell r="C607" t="str">
            <v>WKB-1</v>
          </cell>
          <cell r="D607">
            <v>3.4883720930232558E-2</v>
          </cell>
        </row>
        <row r="608">
          <cell r="B608" t="str">
            <v>Al Hamria</v>
          </cell>
          <cell r="C608" t="str">
            <v>HMR-1</v>
          </cell>
          <cell r="D608">
            <v>7.3995771670190271E-3</v>
          </cell>
        </row>
        <row r="609">
          <cell r="B609" t="str">
            <v>Wattayah</v>
          </cell>
          <cell r="C609" t="str">
            <v>WAT-1</v>
          </cell>
          <cell r="D609">
            <v>7.7167019027484143E-2</v>
          </cell>
        </row>
        <row r="610">
          <cell r="B610" t="str">
            <v>AL Qurum</v>
          </cell>
          <cell r="C610" t="str">
            <v>QUR-2</v>
          </cell>
          <cell r="D610">
            <v>0.10465116279069768</v>
          </cell>
        </row>
        <row r="611">
          <cell r="B611" t="str">
            <v>Al Khuwair</v>
          </cell>
          <cell r="C611" t="str">
            <v>KWR-1</v>
          </cell>
          <cell r="D611">
            <v>7.0824524312896403E-2</v>
          </cell>
        </row>
        <row r="612">
          <cell r="B612" t="str">
            <v>Ghala</v>
          </cell>
          <cell r="C612" t="str">
            <v>GHA-1</v>
          </cell>
          <cell r="D612">
            <v>5.7082452431289642E-2</v>
          </cell>
        </row>
        <row r="613">
          <cell r="B613" t="str">
            <v>Azaiba</v>
          </cell>
          <cell r="C613" t="str">
            <v>AZA-1</v>
          </cell>
          <cell r="D613">
            <v>2.8541226215644821E-2</v>
          </cell>
        </row>
        <row r="614">
          <cell r="B614" t="str">
            <v>Al Khodh</v>
          </cell>
          <cell r="C614" t="str">
            <v>AKO-2</v>
          </cell>
          <cell r="D614">
            <v>4.1226215644820298E-2</v>
          </cell>
        </row>
        <row r="615">
          <cell r="B615" t="str">
            <v>Al Seeb</v>
          </cell>
          <cell r="C615" t="str">
            <v>SEB-2</v>
          </cell>
          <cell r="D615">
            <v>3.2769556025369982E-2</v>
          </cell>
        </row>
        <row r="616">
          <cell r="B616" t="str">
            <v>Mabela</v>
          </cell>
          <cell r="C616" t="str">
            <v>MAB-2</v>
          </cell>
          <cell r="D616">
            <v>1.9027484143763214E-2</v>
          </cell>
        </row>
        <row r="617">
          <cell r="B617" t="str">
            <v>HMQ-1</v>
          </cell>
          <cell r="C617" t="str">
            <v>HMQ-1</v>
          </cell>
          <cell r="D617">
            <v>5.2854122621564482E-3</v>
          </cell>
        </row>
        <row r="618">
          <cell r="B618">
            <v>0</v>
          </cell>
          <cell r="C618" t="str">
            <v>HAT-1</v>
          </cell>
          <cell r="D618">
            <v>5.2854122621564482E-3</v>
          </cell>
        </row>
        <row r="619">
          <cell r="B619" t="str">
            <v>Rusail</v>
          </cell>
          <cell r="C619" t="str">
            <v>RUS-1</v>
          </cell>
          <cell r="D619">
            <v>5.2854122621564482E-3</v>
          </cell>
        </row>
        <row r="620">
          <cell r="B620">
            <v>0</v>
          </cell>
          <cell r="C620" t="str">
            <v>KOM</v>
          </cell>
          <cell r="D620">
            <v>2.1141649048625794E-3</v>
          </cell>
        </row>
        <row r="621">
          <cell r="B621">
            <v>0</v>
          </cell>
          <cell r="C621" t="str">
            <v>CCR-1</v>
          </cell>
          <cell r="D621">
            <v>1.0570824524312897E-3</v>
          </cell>
        </row>
        <row r="622">
          <cell r="B622" t="str">
            <v>Al Ghubrah &amp; Aziba</v>
          </cell>
          <cell r="C622" t="str">
            <v>AGB-1</v>
          </cell>
          <cell r="D622">
            <v>4.4397463002114168E-2</v>
          </cell>
        </row>
        <row r="623">
          <cell r="B623" t="str">
            <v>Quriyat</v>
          </cell>
          <cell r="C623" t="str">
            <v>QUY-1</v>
          </cell>
          <cell r="D623">
            <v>3.1712473572938688E-3</v>
          </cell>
        </row>
        <row r="624">
          <cell r="B624" t="str">
            <v>Dagmar</v>
          </cell>
          <cell r="C624" t="str">
            <v>DAG-1</v>
          </cell>
          <cell r="D624">
            <v>2.1141649048625794E-3</v>
          </cell>
        </row>
        <row r="625">
          <cell r="B625" t="str">
            <v>Madinat Al Nahda</v>
          </cell>
          <cell r="C625" t="str">
            <v>ANA-1</v>
          </cell>
          <cell r="D625">
            <v>4.2283298097251587E-3</v>
          </cell>
        </row>
        <row r="626">
          <cell r="B626" t="str">
            <v>Bait al Baraka</v>
          </cell>
          <cell r="C626" t="str">
            <v>BAB-1</v>
          </cell>
          <cell r="D626">
            <v>6.3424947145877377E-3</v>
          </cell>
        </row>
        <row r="627">
          <cell r="B627" t="str">
            <v>YITY</v>
          </cell>
          <cell r="C627" t="str">
            <v>YITY-1</v>
          </cell>
          <cell r="D627">
            <v>1.0570824524312897E-3</v>
          </cell>
        </row>
        <row r="628">
          <cell r="B628" t="str">
            <v>Adam</v>
          </cell>
          <cell r="C628" t="str">
            <v>ADM-1</v>
          </cell>
          <cell r="D628">
            <v>3.1712473572938688E-3</v>
          </cell>
        </row>
        <row r="629">
          <cell r="B629" t="str">
            <v>MQT-1</v>
          </cell>
          <cell r="C629" t="str">
            <v>MQT-1</v>
          </cell>
          <cell r="D629">
            <v>2.1141649048625794E-3</v>
          </cell>
        </row>
        <row r="630">
          <cell r="B630" t="str">
            <v>Rumas</v>
          </cell>
          <cell r="C630" t="str">
            <v>RMS-1</v>
          </cell>
          <cell r="D630">
            <v>8.4566596194503175E-3</v>
          </cell>
        </row>
        <row r="631">
          <cell r="B631" t="str">
            <v>Majis</v>
          </cell>
          <cell r="C631" t="str">
            <v>MAJ-1</v>
          </cell>
          <cell r="D631">
            <v>1.4799154334038054E-2</v>
          </cell>
        </row>
        <row r="632">
          <cell r="B632" t="str">
            <v>Shinas</v>
          </cell>
          <cell r="C632" t="str">
            <v>SHI-1</v>
          </cell>
          <cell r="D632">
            <v>4.2283298097251587E-3</v>
          </cell>
        </row>
        <row r="633">
          <cell r="B633" t="str">
            <v>Sur</v>
          </cell>
          <cell r="C633" t="str">
            <v>SUR-1</v>
          </cell>
          <cell r="D633">
            <v>1.7970401691331923E-2</v>
          </cell>
        </row>
        <row r="634">
          <cell r="B634">
            <v>0</v>
          </cell>
          <cell r="C634" t="str">
            <v>MAR-1</v>
          </cell>
          <cell r="D634">
            <v>4.2283298097251587E-3</v>
          </cell>
        </row>
        <row r="635">
          <cell r="B635">
            <v>0</v>
          </cell>
          <cell r="C635" t="str">
            <v>QHT-2</v>
          </cell>
          <cell r="D635">
            <v>2.1141649048625794E-3</v>
          </cell>
        </row>
        <row r="636">
          <cell r="B636">
            <v>0</v>
          </cell>
          <cell r="C636" t="str">
            <v>QAB-1</v>
          </cell>
          <cell r="D636">
            <v>1.0570824524312897E-3</v>
          </cell>
        </row>
        <row r="637">
          <cell r="B637" t="str">
            <v>Al Kamil</v>
          </cell>
          <cell r="C637" t="str">
            <v>KAM-1</v>
          </cell>
          <cell r="D637">
            <v>6.3424947145877377E-3</v>
          </cell>
        </row>
        <row r="638">
          <cell r="B638" t="str">
            <v>Jalan Bani bu Ali</v>
          </cell>
          <cell r="C638" t="str">
            <v>BUA-1</v>
          </cell>
          <cell r="D638">
            <v>1.0570824524312897E-3</v>
          </cell>
        </row>
        <row r="639">
          <cell r="B639" t="str">
            <v>Jalan Bani bu Hasan</v>
          </cell>
          <cell r="C639" t="str">
            <v>BUH-1</v>
          </cell>
          <cell r="D639">
            <v>1.0570824524312897E-3</v>
          </cell>
        </row>
        <row r="640">
          <cell r="B640" t="str">
            <v>Samail</v>
          </cell>
          <cell r="C640" t="str">
            <v>SAM-2</v>
          </cell>
          <cell r="D640">
            <v>3.1712473572938688E-3</v>
          </cell>
        </row>
        <row r="641">
          <cell r="B641" t="str">
            <v>Haima</v>
          </cell>
          <cell r="C641" t="str">
            <v>HAI-1</v>
          </cell>
          <cell r="D641">
            <v>1.0570824524312897E-3</v>
          </cell>
        </row>
        <row r="642">
          <cell r="B642" t="str">
            <v>Zamaim</v>
          </cell>
          <cell r="C642" t="str">
            <v>ZMM-1</v>
          </cell>
          <cell r="D642">
            <v>1.0570824524312897E-3</v>
          </cell>
        </row>
        <row r="643">
          <cell r="B643" t="str">
            <v>Barka</v>
          </cell>
          <cell r="C643" t="str">
            <v>BAR-2</v>
          </cell>
          <cell r="D643">
            <v>8.4566596194503175E-3</v>
          </cell>
        </row>
        <row r="644">
          <cell r="B644" t="str">
            <v>Wudam</v>
          </cell>
          <cell r="C644" t="str">
            <v>WDM-1</v>
          </cell>
          <cell r="D644">
            <v>5.2854122621564482E-3</v>
          </cell>
        </row>
        <row r="645">
          <cell r="B645" t="str">
            <v>Nakhal</v>
          </cell>
          <cell r="C645" t="str">
            <v>NAK-1</v>
          </cell>
          <cell r="D645">
            <v>7.3995771670190271E-3</v>
          </cell>
        </row>
        <row r="646">
          <cell r="B646" t="str">
            <v>Al Musana</v>
          </cell>
          <cell r="C646" t="str">
            <v>MAS-2</v>
          </cell>
          <cell r="D646">
            <v>7.3995771670190271E-3</v>
          </cell>
        </row>
        <row r="647">
          <cell r="B647" t="str">
            <v>Saawadi</v>
          </cell>
          <cell r="C647" t="str">
            <v>SAW-1</v>
          </cell>
          <cell r="D647">
            <v>1.0570824524312897E-3</v>
          </cell>
        </row>
        <row r="648">
          <cell r="B648" t="str">
            <v>Al Awabi</v>
          </cell>
          <cell r="C648" t="str">
            <v>AAW-1</v>
          </cell>
          <cell r="D648">
            <v>1.0570824524312897E-3</v>
          </cell>
        </row>
        <row r="649">
          <cell r="B649" t="str">
            <v>Al Khaburah</v>
          </cell>
          <cell r="C649" t="str">
            <v>KAB-2</v>
          </cell>
          <cell r="D649">
            <v>2.1141649048625794E-3</v>
          </cell>
        </row>
        <row r="650">
          <cell r="B650" t="str">
            <v>Rustaq</v>
          </cell>
          <cell r="C650" t="str">
            <v>ROS-2</v>
          </cell>
          <cell r="D650">
            <v>9.5137420718816069E-3</v>
          </cell>
        </row>
        <row r="651">
          <cell r="B651" t="str">
            <v>Suwaiq</v>
          </cell>
          <cell r="C651" t="str">
            <v>SUW-2</v>
          </cell>
          <cell r="D651">
            <v>6.3424947145877377E-3</v>
          </cell>
        </row>
        <row r="652">
          <cell r="B652" t="str">
            <v>Al Khatra</v>
          </cell>
          <cell r="C652" t="str">
            <v>KHD-1</v>
          </cell>
          <cell r="D652">
            <v>7.3995771670190271E-3</v>
          </cell>
        </row>
        <row r="653">
          <cell r="B653" t="str">
            <v>Bahla</v>
          </cell>
          <cell r="C653" t="str">
            <v>BAH-1</v>
          </cell>
          <cell r="D653">
            <v>3.1712473572938688E-3</v>
          </cell>
        </row>
        <row r="654">
          <cell r="B654" t="str">
            <v>Al Iraqi</v>
          </cell>
          <cell r="C654" t="str">
            <v>RAQ-1</v>
          </cell>
          <cell r="D654">
            <v>1.0570824524312897E-3</v>
          </cell>
        </row>
        <row r="655">
          <cell r="B655" t="str">
            <v>Jibrin</v>
          </cell>
          <cell r="C655" t="str">
            <v>JBN-1</v>
          </cell>
          <cell r="D655">
            <v>1.0570824524312897E-3</v>
          </cell>
        </row>
        <row r="656">
          <cell r="B656" t="str">
            <v>Bidaya</v>
          </cell>
          <cell r="C656" t="str">
            <v>ABI-1</v>
          </cell>
          <cell r="D656">
            <v>4.2283298097251587E-3</v>
          </cell>
        </row>
        <row r="657">
          <cell r="B657">
            <v>0</v>
          </cell>
          <cell r="C657" t="str">
            <v>WHH-1</v>
          </cell>
          <cell r="D657">
            <v>2.1141649048625794E-3</v>
          </cell>
        </row>
        <row r="658">
          <cell r="B658">
            <v>0</v>
          </cell>
          <cell r="C658" t="str">
            <v>WBO-1</v>
          </cell>
          <cell r="D658">
            <v>2.1141649048625794E-3</v>
          </cell>
        </row>
        <row r="659">
          <cell r="B659" t="str">
            <v>Houqain</v>
          </cell>
          <cell r="C659" t="str">
            <v>AHO-1</v>
          </cell>
          <cell r="D659">
            <v>1.0570824524312897E-3</v>
          </cell>
        </row>
        <row r="660">
          <cell r="B660" t="str">
            <v>Dahas</v>
          </cell>
          <cell r="C660" t="str">
            <v>KFD-1</v>
          </cell>
          <cell r="D660">
            <v>4.2283298097251587E-3</v>
          </cell>
        </row>
        <row r="661">
          <cell r="B661" t="str">
            <v>Rahab</v>
          </cell>
          <cell r="C661" t="str">
            <v>RHB-1</v>
          </cell>
          <cell r="D661">
            <v>1.0570824524312897E-3</v>
          </cell>
        </row>
        <row r="662">
          <cell r="B662" t="str">
            <v>Sohar</v>
          </cell>
          <cell r="C662" t="str">
            <v>SOH-2</v>
          </cell>
          <cell r="D662">
            <v>2.748414376321353E-2</v>
          </cell>
        </row>
        <row r="663">
          <cell r="B663" t="str">
            <v>Liwa</v>
          </cell>
          <cell r="C663" t="str">
            <v>LIW-1</v>
          </cell>
          <cell r="D663">
            <v>2.1141649048625794E-3</v>
          </cell>
        </row>
        <row r="664">
          <cell r="B664">
            <v>0</v>
          </cell>
          <cell r="C664" t="str">
            <v>UNT-1</v>
          </cell>
          <cell r="D664">
            <v>7.3995771670190271E-3</v>
          </cell>
        </row>
        <row r="665">
          <cell r="B665" t="str">
            <v>Ibri</v>
          </cell>
          <cell r="C665" t="str">
            <v>IBR-1</v>
          </cell>
          <cell r="D665">
            <v>9.5137420718816069E-3</v>
          </cell>
        </row>
        <row r="666">
          <cell r="B666">
            <v>0</v>
          </cell>
          <cell r="C666" t="str">
            <v>HAD-1</v>
          </cell>
          <cell r="D666">
            <v>1.0570824524312897E-3</v>
          </cell>
        </row>
        <row r="667">
          <cell r="B667">
            <v>0</v>
          </cell>
          <cell r="C667" t="str">
            <v>BAN-1</v>
          </cell>
          <cell r="D667">
            <v>1.0570824524312897E-3</v>
          </cell>
        </row>
        <row r="668">
          <cell r="B668">
            <v>0</v>
          </cell>
          <cell r="C668" t="str">
            <v>BSH-1</v>
          </cell>
          <cell r="D668">
            <v>1.0570824524312897E-3</v>
          </cell>
        </row>
        <row r="669">
          <cell r="B669">
            <v>0</v>
          </cell>
          <cell r="C669" t="str">
            <v>DRZ</v>
          </cell>
          <cell r="D669">
            <v>1.0570824524312897E-3</v>
          </cell>
        </row>
        <row r="670">
          <cell r="B670" t="str">
            <v>Maskan</v>
          </cell>
          <cell r="C670" t="str">
            <v>MSK-1</v>
          </cell>
          <cell r="D670">
            <v>1.0570824524312897E-3</v>
          </cell>
        </row>
        <row r="671">
          <cell r="B671">
            <v>0</v>
          </cell>
          <cell r="C671" t="str">
            <v>AAQ-1</v>
          </cell>
          <cell r="D671">
            <v>2.1141649048625794E-3</v>
          </cell>
        </row>
        <row r="672">
          <cell r="B672" t="str">
            <v>Saham</v>
          </cell>
          <cell r="C672" t="str">
            <v>SAH-2</v>
          </cell>
          <cell r="D672">
            <v>4.2283298097251587E-3</v>
          </cell>
        </row>
        <row r="673">
          <cell r="B673">
            <v>0</v>
          </cell>
          <cell r="C673" t="str">
            <v>WJR-1</v>
          </cell>
          <cell r="D673">
            <v>4.2283298097251587E-3</v>
          </cell>
        </row>
        <row r="674">
          <cell r="B674">
            <v>0</v>
          </cell>
          <cell r="C674" t="str">
            <v>Juw-1</v>
          </cell>
          <cell r="D674">
            <v>1.0570824524312897E-3</v>
          </cell>
        </row>
        <row r="675">
          <cell r="B675" t="str">
            <v>Buraimi</v>
          </cell>
          <cell r="C675" t="str">
            <v>BUR-1</v>
          </cell>
          <cell r="D675">
            <v>8.4566596194503175E-3</v>
          </cell>
        </row>
        <row r="676">
          <cell r="B676">
            <v>0</v>
          </cell>
          <cell r="C676" t="str">
            <v>AQL-1</v>
          </cell>
          <cell r="D676">
            <v>2.1141649048625794E-3</v>
          </cell>
        </row>
        <row r="677">
          <cell r="B677">
            <v>0</v>
          </cell>
          <cell r="C677" t="str">
            <v>TIB- 1</v>
          </cell>
          <cell r="D677">
            <v>4.2283298097251587E-3</v>
          </cell>
        </row>
        <row r="678">
          <cell r="B678">
            <v>0</v>
          </cell>
          <cell r="C678" t="str">
            <v>MAI-1</v>
          </cell>
          <cell r="D678">
            <v>1.0570824524312897E-3</v>
          </cell>
        </row>
        <row r="679">
          <cell r="B679" t="str">
            <v>Khasab</v>
          </cell>
          <cell r="C679" t="str">
            <v>KAS-1</v>
          </cell>
          <cell r="D679">
            <v>4.2283298097251587E-3</v>
          </cell>
        </row>
        <row r="680">
          <cell r="B680" t="str">
            <v>Madha</v>
          </cell>
          <cell r="C680" t="str">
            <v>MAD-1</v>
          </cell>
          <cell r="D680">
            <v>1.0570824524312897E-3</v>
          </cell>
        </row>
        <row r="681">
          <cell r="B681" t="str">
            <v>Diba</v>
          </cell>
          <cell r="C681" t="str">
            <v>DBA-1</v>
          </cell>
          <cell r="D681">
            <v>1.0570824524312897E-3</v>
          </cell>
        </row>
        <row r="682">
          <cell r="B682" t="str">
            <v>Yanqul</v>
          </cell>
          <cell r="C682" t="str">
            <v>YAN-1</v>
          </cell>
          <cell r="D682">
            <v>4.2283298097251587E-3</v>
          </cell>
        </row>
        <row r="683">
          <cell r="B683">
            <v>0</v>
          </cell>
          <cell r="C683" t="str">
            <v>BSM-1</v>
          </cell>
          <cell r="D683">
            <v>1.0570824524312897E-3</v>
          </cell>
        </row>
        <row r="684">
          <cell r="B684">
            <v>0</v>
          </cell>
          <cell r="C684" t="str">
            <v>DUT-1</v>
          </cell>
          <cell r="D684">
            <v>1.0570824524312897E-3</v>
          </cell>
        </row>
        <row r="685">
          <cell r="B685" t="str">
            <v>Dhahr</v>
          </cell>
          <cell r="C685" t="str">
            <v>DHR-1</v>
          </cell>
          <cell r="D685">
            <v>1.0570824524312897E-3</v>
          </cell>
        </row>
        <row r="686">
          <cell r="B686" t="str">
            <v>Nizwa</v>
          </cell>
          <cell r="C686" t="str">
            <v>NIZ-2</v>
          </cell>
          <cell r="D686">
            <v>1.1627906976744186E-2</v>
          </cell>
        </row>
        <row r="687">
          <cell r="B687" t="str">
            <v>Gaylah</v>
          </cell>
          <cell r="C687" t="str">
            <v>GAY-1</v>
          </cell>
          <cell r="D687">
            <v>2.1141649048625794E-3</v>
          </cell>
        </row>
        <row r="688">
          <cell r="B688">
            <v>0</v>
          </cell>
          <cell r="C688" t="str">
            <v>FIR-1</v>
          </cell>
          <cell r="D688">
            <v>2.1141649048625794E-3</v>
          </cell>
        </row>
        <row r="689">
          <cell r="B689">
            <v>0</v>
          </cell>
          <cell r="C689" t="str">
            <v>THY-1</v>
          </cell>
          <cell r="D689">
            <v>2.1141649048625794E-3</v>
          </cell>
        </row>
        <row r="690">
          <cell r="B690">
            <v>0</v>
          </cell>
          <cell r="C690" t="str">
            <v>BAM-1</v>
          </cell>
          <cell r="D690">
            <v>4.2283298097251587E-3</v>
          </cell>
        </row>
        <row r="691">
          <cell r="B691">
            <v>0</v>
          </cell>
          <cell r="C691" t="str">
            <v>HAS-1</v>
          </cell>
          <cell r="D691">
            <v>1.0570824524312897E-3</v>
          </cell>
        </row>
        <row r="692">
          <cell r="B692" t="str">
            <v>Izki</v>
          </cell>
          <cell r="C692" t="str">
            <v>IZK-1</v>
          </cell>
          <cell r="D692">
            <v>2.1141649048625794E-3</v>
          </cell>
        </row>
        <row r="693">
          <cell r="B693">
            <v>0</v>
          </cell>
          <cell r="C693" t="str">
            <v>WSD-1</v>
          </cell>
          <cell r="D693">
            <v>2.1141649048625794E-3</v>
          </cell>
        </row>
        <row r="694">
          <cell r="B694">
            <v>0</v>
          </cell>
          <cell r="C694" t="str">
            <v>AQL-1</v>
          </cell>
          <cell r="D694">
            <v>2.1141649048625794E-3</v>
          </cell>
        </row>
        <row r="695">
          <cell r="B695">
            <v>0</v>
          </cell>
          <cell r="C695" t="str">
            <v>SDR-1</v>
          </cell>
          <cell r="D695">
            <v>1.0570824524312897E-3</v>
          </cell>
        </row>
        <row r="696">
          <cell r="B696" t="str">
            <v>Hamra</v>
          </cell>
          <cell r="C696" t="str">
            <v>HAM-1</v>
          </cell>
          <cell r="D696">
            <v>2.1141649048625794E-3</v>
          </cell>
        </row>
        <row r="697">
          <cell r="B697">
            <v>0</v>
          </cell>
          <cell r="C697" t="str">
            <v>FAY-1</v>
          </cell>
          <cell r="D697">
            <v>1.0570824524312897E-3</v>
          </cell>
        </row>
        <row r="698">
          <cell r="B698" t="str">
            <v>Fanja</v>
          </cell>
          <cell r="C698" t="str">
            <v>FAN-2</v>
          </cell>
          <cell r="D698">
            <v>5.2854122621564482E-3</v>
          </cell>
        </row>
        <row r="699">
          <cell r="B699" t="str">
            <v>Qaryatan</v>
          </cell>
          <cell r="C699" t="str">
            <v>QTN-1</v>
          </cell>
          <cell r="D699">
            <v>1.0570824524312897E-3</v>
          </cell>
        </row>
        <row r="700">
          <cell r="B700" t="str">
            <v>Tanwf</v>
          </cell>
          <cell r="C700" t="str">
            <v>TNF-1</v>
          </cell>
          <cell r="D700">
            <v>2.1141649048625794E-3</v>
          </cell>
        </row>
        <row r="701">
          <cell r="B701" t="str">
            <v>Sinaw</v>
          </cell>
          <cell r="C701" t="str">
            <v>SAN-1</v>
          </cell>
          <cell r="D701">
            <v>3.1712473572938688E-3</v>
          </cell>
        </row>
        <row r="702">
          <cell r="B702">
            <v>0</v>
          </cell>
          <cell r="C702" t="str">
            <v>AHB-1</v>
          </cell>
          <cell r="D702">
            <v>1.0570824524312897E-3</v>
          </cell>
        </row>
        <row r="703">
          <cell r="B703" t="str">
            <v>Rawdah</v>
          </cell>
          <cell r="C703" t="str">
            <v>RDH-1</v>
          </cell>
          <cell r="D703">
            <v>1.0570824524312897E-3</v>
          </cell>
        </row>
        <row r="704">
          <cell r="B704">
            <v>0</v>
          </cell>
          <cell r="C704" t="str">
            <v>MLA-1</v>
          </cell>
          <cell r="D704">
            <v>1.0570824524312897E-3</v>
          </cell>
        </row>
        <row r="705">
          <cell r="B705" t="str">
            <v>Ibra</v>
          </cell>
          <cell r="C705" t="str">
            <v>IBA-1</v>
          </cell>
          <cell r="D705">
            <v>5.2854122621564482E-3</v>
          </cell>
        </row>
        <row r="706">
          <cell r="B706" t="str">
            <v>Bandar Al Jissah</v>
          </cell>
          <cell r="C706" t="str">
            <v>BJS-1</v>
          </cell>
          <cell r="D706">
            <v>2.1141649048625794E-3</v>
          </cell>
        </row>
      </sheetData>
      <sheetData sheetId="12">
        <row r="487">
          <cell r="C487">
            <v>0.7</v>
          </cell>
        </row>
        <row r="499">
          <cell r="G499">
            <v>8</v>
          </cell>
        </row>
        <row r="500">
          <cell r="G500">
            <v>4</v>
          </cell>
        </row>
        <row r="501">
          <cell r="G501">
            <v>4</v>
          </cell>
        </row>
        <row r="524">
          <cell r="C524">
            <v>0.75</v>
          </cell>
        </row>
        <row r="560">
          <cell r="C560">
            <v>0.8</v>
          </cell>
        </row>
        <row r="571">
          <cell r="C571">
            <v>2</v>
          </cell>
        </row>
        <row r="575">
          <cell r="C575">
            <v>0.15</v>
          </cell>
        </row>
      </sheetData>
      <sheetData sheetId="13"/>
      <sheetData sheetId="14"/>
      <sheetData sheetId="15"/>
      <sheetData sheetId="16">
        <row r="10">
          <cell r="L10">
            <v>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AH7" t="str">
            <v>Copper cable - BSW</v>
          </cell>
        </row>
      </sheetData>
      <sheetData sheetId="33">
        <row r="7">
          <cell r="AG7" t="str">
            <v>NE-11-01</v>
          </cell>
          <cell r="AH7" t="str">
            <v>Copper cable - BSW</v>
          </cell>
          <cell r="AI7" t="str">
            <v>Local loop &amp; WLL</v>
          </cell>
          <cell r="AJ7" t="str">
            <v>Local loop &amp; WLL</v>
          </cell>
          <cell r="AS7" t="str">
            <v>ADAM</v>
          </cell>
          <cell r="AT7">
            <v>5434</v>
          </cell>
          <cell r="AU7" t="str">
            <v>NIZWA CLST</v>
          </cell>
          <cell r="AW7" t="str">
            <v>7670TCC</v>
          </cell>
          <cell r="AX7">
            <v>7670</v>
          </cell>
          <cell r="AY7" t="str">
            <v>TCC</v>
          </cell>
          <cell r="BA7" t="str">
            <v>Muscat</v>
          </cell>
          <cell r="BB7" t="str">
            <v>MUS-1</v>
          </cell>
        </row>
        <row r="8">
          <cell r="AG8" t="str">
            <v>NE-11-02</v>
          </cell>
          <cell r="AH8" t="str">
            <v>Copper cable - Primary and Secondary</v>
          </cell>
          <cell r="AI8" t="str">
            <v>Local loop &amp; WLL</v>
          </cell>
          <cell r="AJ8" t="str">
            <v>Local loop &amp; WLL</v>
          </cell>
          <cell r="AS8" t="str">
            <v>AES-BARKA</v>
          </cell>
          <cell r="AT8">
            <v>1894</v>
          </cell>
          <cell r="AU8" t="str">
            <v>GHALA CLSR</v>
          </cell>
          <cell r="AW8" t="str">
            <v>7670TB</v>
          </cell>
          <cell r="AX8">
            <v>7670</v>
          </cell>
          <cell r="AY8" t="str">
            <v>Technical building</v>
          </cell>
          <cell r="BA8" t="str">
            <v>Mutrah</v>
          </cell>
          <cell r="BB8" t="str">
            <v>MUT-1</v>
          </cell>
        </row>
        <row r="9">
          <cell r="AG9" t="str">
            <v>NE-11-03</v>
          </cell>
          <cell r="AH9" t="str">
            <v>DP</v>
          </cell>
          <cell r="AI9" t="str">
            <v>Local loop &amp; WLL</v>
          </cell>
          <cell r="AJ9" t="str">
            <v>Local loop &amp; WLL</v>
          </cell>
          <cell r="AS9" t="str">
            <v>AL BURAMI 2</v>
          </cell>
          <cell r="AT9">
            <v>1652</v>
          </cell>
          <cell r="AU9" t="str">
            <v>GHALA CLSR</v>
          </cell>
          <cell r="AW9" t="str">
            <v>7670QUR</v>
          </cell>
          <cell r="AX9">
            <v>7670</v>
          </cell>
          <cell r="AY9" t="str">
            <v>Qurm</v>
          </cell>
          <cell r="BA9" t="str">
            <v>GMU-2</v>
          </cell>
          <cell r="BB9" t="str">
            <v>GMU-2</v>
          </cell>
        </row>
        <row r="10">
          <cell r="AG10" t="str">
            <v>NE-11-04</v>
          </cell>
          <cell r="AH10" t="str">
            <v>Cabinet</v>
          </cell>
          <cell r="AI10" t="str">
            <v>Local loop &amp; WLL</v>
          </cell>
          <cell r="AJ10" t="str">
            <v>Local loop &amp; WLL</v>
          </cell>
          <cell r="AS10" t="str">
            <v>AL KHAMIL</v>
          </cell>
          <cell r="AT10">
            <v>5457</v>
          </cell>
          <cell r="AU10" t="str">
            <v>GHALA CLSR</v>
          </cell>
          <cell r="AW10" t="str">
            <v>7670SOH</v>
          </cell>
          <cell r="AX10">
            <v>7670</v>
          </cell>
          <cell r="AY10" t="str">
            <v>Sohar</v>
          </cell>
          <cell r="BA10" t="str">
            <v>Wadi Kabir</v>
          </cell>
          <cell r="BB10" t="str">
            <v>WKB-1</v>
          </cell>
        </row>
        <row r="11">
          <cell r="AG11" t="str">
            <v>NE-11-05</v>
          </cell>
          <cell r="AH11" t="str">
            <v>MDF</v>
          </cell>
          <cell r="AI11" t="str">
            <v>Local loop &amp; WLL</v>
          </cell>
          <cell r="AJ11" t="str">
            <v>Local loop &amp; WLL</v>
          </cell>
          <cell r="AS11" t="str">
            <v>AL KHUWAIR-1</v>
          </cell>
          <cell r="AT11">
            <v>3685</v>
          </cell>
          <cell r="AU11" t="str">
            <v>QRM CLSTR</v>
          </cell>
          <cell r="AW11" t="str">
            <v>7670NIZ</v>
          </cell>
          <cell r="AX11">
            <v>7670</v>
          </cell>
          <cell r="AY11" t="str">
            <v>Nizwa</v>
          </cell>
          <cell r="BA11" t="str">
            <v>Al Hamria</v>
          </cell>
          <cell r="BB11" t="str">
            <v>HMR-1</v>
          </cell>
        </row>
        <row r="12">
          <cell r="AG12" t="str">
            <v>NE-12-01</v>
          </cell>
          <cell r="AH12" t="str">
            <v>WLL - FWT</v>
          </cell>
          <cell r="AI12" t="str">
            <v>Local loop &amp; WLL</v>
          </cell>
          <cell r="AJ12" t="str">
            <v>Local loop &amp; WLL</v>
          </cell>
          <cell r="AS12" t="str">
            <v>AL WQADEEN SALA3</v>
          </cell>
          <cell r="AT12">
            <v>2293</v>
          </cell>
          <cell r="AU12" t="str">
            <v>SALH CLSR</v>
          </cell>
          <cell r="AW12" t="str">
            <v>7670SAL</v>
          </cell>
          <cell r="AX12">
            <v>7670</v>
          </cell>
          <cell r="AY12" t="str">
            <v>Salalah</v>
          </cell>
          <cell r="BA12" t="str">
            <v>Wattayah</v>
          </cell>
          <cell r="BB12" t="str">
            <v>WAT-1</v>
          </cell>
        </row>
        <row r="13">
          <cell r="AG13" t="str">
            <v>NE-12-02</v>
          </cell>
          <cell r="AH13" t="str">
            <v>WLL - BTS</v>
          </cell>
          <cell r="AI13" t="str">
            <v>Local loop &amp; WLL</v>
          </cell>
          <cell r="AJ13" t="str">
            <v>Local loop &amp; WLL</v>
          </cell>
          <cell r="AS13" t="str">
            <v>AL-AMERAT</v>
          </cell>
          <cell r="AT13">
            <v>2891</v>
          </cell>
          <cell r="AU13" t="str">
            <v>TC/CLS</v>
          </cell>
          <cell r="AW13" t="str">
            <v>7470TCC</v>
          </cell>
          <cell r="AX13">
            <v>7470</v>
          </cell>
          <cell r="AY13" t="str">
            <v>TCC</v>
          </cell>
          <cell r="BA13" t="str">
            <v>AL Qurum</v>
          </cell>
          <cell r="BB13" t="str">
            <v>QUR-2</v>
          </cell>
        </row>
        <row r="14">
          <cell r="AG14" t="str">
            <v>NE-12-03</v>
          </cell>
          <cell r="AH14" t="str">
            <v>WLL - RAC</v>
          </cell>
          <cell r="AI14" t="str">
            <v>Local loop &amp; WLL</v>
          </cell>
          <cell r="AJ14" t="str">
            <v>Local loop &amp; WLL</v>
          </cell>
          <cell r="AS14" t="str">
            <v>Al-Amirat-2</v>
          </cell>
          <cell r="AT14">
            <v>2893</v>
          </cell>
          <cell r="AU14" t="str">
            <v>TC/CLS</v>
          </cell>
          <cell r="AW14" t="str">
            <v>7470KHD</v>
          </cell>
          <cell r="AX14">
            <v>7470</v>
          </cell>
          <cell r="AY14" t="str">
            <v>Khodh</v>
          </cell>
          <cell r="BA14" t="str">
            <v>Al Khuwair</v>
          </cell>
          <cell r="BB14" t="str">
            <v>KWR-1</v>
          </cell>
        </row>
        <row r="15">
          <cell r="AG15" t="str">
            <v>NE-12-04</v>
          </cell>
          <cell r="AH15" t="str">
            <v>WLL - PDSN</v>
          </cell>
          <cell r="AI15" t="str">
            <v>Local loop &amp; WLL</v>
          </cell>
          <cell r="AJ15" t="str">
            <v>Local loop &amp; WLL</v>
          </cell>
          <cell r="AS15" t="str">
            <v>AL-AWAYNAT</v>
          </cell>
          <cell r="AT15">
            <v>8502</v>
          </cell>
          <cell r="AU15" t="str">
            <v>GHALA CLSR</v>
          </cell>
          <cell r="AW15" t="str">
            <v>7470SOH</v>
          </cell>
          <cell r="AX15">
            <v>7470</v>
          </cell>
          <cell r="AY15" t="str">
            <v>Sohar</v>
          </cell>
          <cell r="BA15" t="str">
            <v>Ghala</v>
          </cell>
          <cell r="BB15" t="str">
            <v>GHA-1</v>
          </cell>
        </row>
        <row r="16">
          <cell r="AG16" t="str">
            <v>NE-12-05</v>
          </cell>
          <cell r="AH16" t="str">
            <v>Payphone Booths - Lines</v>
          </cell>
          <cell r="AI16" t="str">
            <v>Local loop &amp; WLL</v>
          </cell>
          <cell r="AJ16" t="str">
            <v>Local loop &amp; WLL</v>
          </cell>
          <cell r="AS16" t="str">
            <v>ALBUSTAN HOTEL</v>
          </cell>
          <cell r="AT16">
            <v>2700</v>
          </cell>
          <cell r="AU16" t="str">
            <v>QRM CLSTR</v>
          </cell>
          <cell r="AW16" t="str">
            <v>7470NIZ</v>
          </cell>
          <cell r="AX16">
            <v>7470</v>
          </cell>
          <cell r="AY16" t="str">
            <v>Nizwa</v>
          </cell>
          <cell r="BA16" t="str">
            <v>Azaiba</v>
          </cell>
          <cell r="BB16" t="str">
            <v>AZA-1</v>
          </cell>
        </row>
        <row r="17">
          <cell r="AG17" t="str">
            <v>NE-12-06</v>
          </cell>
          <cell r="AH17" t="str">
            <v>Payphone Booths - Traffic</v>
          </cell>
          <cell r="AI17" t="str">
            <v>Local loop &amp; WLL</v>
          </cell>
          <cell r="AJ17" t="str">
            <v>Local loop &amp; WLL</v>
          </cell>
          <cell r="AS17" t="str">
            <v>AL-HAMRA</v>
          </cell>
          <cell r="AT17">
            <v>5422</v>
          </cell>
          <cell r="AU17" t="str">
            <v>NIZWA CLST</v>
          </cell>
          <cell r="AW17" t="str">
            <v>7470IBR</v>
          </cell>
          <cell r="AX17">
            <v>7470</v>
          </cell>
          <cell r="AY17" t="str">
            <v>Ibri</v>
          </cell>
          <cell r="BA17" t="str">
            <v>Al Khodh</v>
          </cell>
          <cell r="BB17" t="str">
            <v>AKO-2</v>
          </cell>
        </row>
        <row r="18">
          <cell r="AG18" t="str">
            <v>NE-21-01</v>
          </cell>
          <cell r="AH18" t="str">
            <v>PSTN Linecards</v>
          </cell>
          <cell r="AI18" t="str">
            <v>Subscriber units</v>
          </cell>
          <cell r="AJ18" t="str">
            <v>Switching</v>
          </cell>
          <cell r="AS18" t="str">
            <v>ALKHADRA</v>
          </cell>
          <cell r="AT18">
            <v>1861</v>
          </cell>
          <cell r="AU18" t="str">
            <v>GHALA CLSR</v>
          </cell>
          <cell r="AW18" t="str">
            <v>7470SUR</v>
          </cell>
          <cell r="AX18">
            <v>7470</v>
          </cell>
          <cell r="AY18" t="str">
            <v>Sur</v>
          </cell>
          <cell r="BA18" t="str">
            <v>Al Seeb</v>
          </cell>
          <cell r="BB18" t="str">
            <v>SEB-2</v>
          </cell>
        </row>
        <row r="19">
          <cell r="AG19" t="str">
            <v>NE-21-02</v>
          </cell>
          <cell r="AH19" t="str">
            <v>ISDN2 Linecards</v>
          </cell>
          <cell r="AI19" t="str">
            <v>Subscriber units</v>
          </cell>
          <cell r="AJ19" t="str">
            <v>Switching</v>
          </cell>
          <cell r="AS19" t="str">
            <v>ALKHOD 1</v>
          </cell>
          <cell r="AT19">
            <v>1541</v>
          </cell>
          <cell r="AU19" t="str">
            <v>GHALA CLSR</v>
          </cell>
          <cell r="AW19" t="str">
            <v>7470SAL</v>
          </cell>
          <cell r="AX19">
            <v>7470</v>
          </cell>
          <cell r="AY19" t="str">
            <v>Salalah</v>
          </cell>
          <cell r="BA19" t="str">
            <v>Mabela</v>
          </cell>
          <cell r="BB19" t="str">
            <v>MAB-2</v>
          </cell>
        </row>
        <row r="20">
          <cell r="AG20" t="str">
            <v>NE-21-03</v>
          </cell>
          <cell r="AH20" t="str">
            <v>ISDN30 Linecards</v>
          </cell>
          <cell r="AI20" t="str">
            <v>Subscriber units</v>
          </cell>
          <cell r="AJ20" t="str">
            <v>Switching</v>
          </cell>
          <cell r="AS20" t="str">
            <v>ALKHOD 2 EXP</v>
          </cell>
          <cell r="AT20">
            <v>1543</v>
          </cell>
          <cell r="AU20" t="str">
            <v>GHALA CLSR</v>
          </cell>
          <cell r="AW20" t="str">
            <v>7270NBHQ</v>
          </cell>
          <cell r="AX20">
            <v>7270</v>
          </cell>
          <cell r="AY20" t="str">
            <v>NBO HQ</v>
          </cell>
          <cell r="BA20" t="str">
            <v>HMQ-1</v>
          </cell>
          <cell r="BB20" t="str">
            <v>HMQ-1</v>
          </cell>
        </row>
        <row r="21">
          <cell r="AG21" t="str">
            <v>NE-21-04</v>
          </cell>
          <cell r="AH21" t="str">
            <v>SU - Duration</v>
          </cell>
          <cell r="AI21" t="str">
            <v>Subscriber units</v>
          </cell>
          <cell r="AJ21" t="str">
            <v>Switching</v>
          </cell>
          <cell r="AS21" t="str">
            <v>ALKHODH GSM</v>
          </cell>
          <cell r="AT21">
            <v>1542</v>
          </cell>
          <cell r="AU21" t="str">
            <v>GHALA CLSR</v>
          </cell>
          <cell r="AW21" t="str">
            <v>7270NBDR</v>
          </cell>
          <cell r="AX21">
            <v>7270</v>
          </cell>
          <cell r="AY21" t="str">
            <v>NBO DRC</v>
          </cell>
          <cell r="BB21" t="str">
            <v>HAT-1</v>
          </cell>
        </row>
        <row r="22">
          <cell r="AG22" t="str">
            <v>NE-22-01</v>
          </cell>
          <cell r="AH22" t="str">
            <v>MSU - Set up</v>
          </cell>
          <cell r="AI22" t="str">
            <v>Voice switching</v>
          </cell>
          <cell r="AJ22" t="str">
            <v>Switching</v>
          </cell>
          <cell r="AS22" t="str">
            <v>Aufi-Motorola</v>
          </cell>
          <cell r="AT22">
            <v>1882</v>
          </cell>
          <cell r="AU22" t="str">
            <v>GHALA CLSR</v>
          </cell>
          <cell r="AW22" t="str">
            <v>7270SBHQ</v>
          </cell>
          <cell r="AX22">
            <v>7270</v>
          </cell>
          <cell r="AY22" t="str">
            <v>Saud Bahwan HQ</v>
          </cell>
          <cell r="BA22" t="str">
            <v>Rusail</v>
          </cell>
          <cell r="BB22" t="str">
            <v>RUS-1</v>
          </cell>
        </row>
        <row r="23">
          <cell r="AG23" t="str">
            <v>NE-22-02</v>
          </cell>
          <cell r="AH23" t="str">
            <v>MSU - Duration</v>
          </cell>
          <cell r="AI23" t="str">
            <v>Voice switching</v>
          </cell>
          <cell r="AJ23" t="str">
            <v>Switching</v>
          </cell>
          <cell r="AS23" t="str">
            <v>AZA-GSM</v>
          </cell>
          <cell r="AT23">
            <v>1512</v>
          </cell>
          <cell r="AU23" t="str">
            <v>GHALA CLSR</v>
          </cell>
          <cell r="AW23" t="str">
            <v>7270SBDR</v>
          </cell>
          <cell r="AX23">
            <v>7270</v>
          </cell>
          <cell r="AY23" t="str">
            <v>Saud Bahwan DRC</v>
          </cell>
          <cell r="BB23" t="str">
            <v>KOM</v>
          </cell>
        </row>
        <row r="24">
          <cell r="AG24" t="str">
            <v>NE-22-03</v>
          </cell>
          <cell r="AH24" t="str">
            <v>PSU - Set up</v>
          </cell>
          <cell r="AI24" t="str">
            <v>Voice switching</v>
          </cell>
          <cell r="AJ24" t="str">
            <v>Switching</v>
          </cell>
          <cell r="AS24" t="str">
            <v>AZAIBA</v>
          </cell>
          <cell r="AT24">
            <v>1511</v>
          </cell>
          <cell r="AU24" t="str">
            <v>GHALA CLSR</v>
          </cell>
          <cell r="AW24" t="str">
            <v>7270OMC</v>
          </cell>
          <cell r="AX24">
            <v>7270</v>
          </cell>
          <cell r="AY24" t="str">
            <v>Oman Medical College</v>
          </cell>
          <cell r="BB24" t="str">
            <v>CCR-1</v>
          </cell>
        </row>
        <row r="25">
          <cell r="AG25" t="str">
            <v>NE-22-04</v>
          </cell>
          <cell r="AH25" t="str">
            <v>PSU - Duration</v>
          </cell>
          <cell r="AI25" t="str">
            <v>Voice switching</v>
          </cell>
          <cell r="AJ25" t="str">
            <v>Switching</v>
          </cell>
          <cell r="AS25" t="str">
            <v>AZAIBA -2 MIG</v>
          </cell>
          <cell r="AT25">
            <v>1514</v>
          </cell>
          <cell r="AU25" t="str">
            <v>GHALA CLSR</v>
          </cell>
          <cell r="BA25" t="str">
            <v>Al Ghubrah &amp; Aziba</v>
          </cell>
          <cell r="BB25" t="str">
            <v>AGB-1</v>
          </cell>
        </row>
        <row r="26">
          <cell r="AG26" t="str">
            <v>NE-22-05</v>
          </cell>
          <cell r="AH26" t="str">
            <v>TS - Set up</v>
          </cell>
          <cell r="AI26" t="str">
            <v>Voice switching</v>
          </cell>
          <cell r="AJ26" t="str">
            <v>Switching</v>
          </cell>
          <cell r="AS26" t="str">
            <v>BAHLA 1 EXP</v>
          </cell>
          <cell r="AT26">
            <v>5419</v>
          </cell>
          <cell r="AU26" t="str">
            <v>NIZWA CLST</v>
          </cell>
          <cell r="BA26" t="str">
            <v>Quriyat</v>
          </cell>
          <cell r="BB26" t="str">
            <v>QUY-1</v>
          </cell>
        </row>
        <row r="27">
          <cell r="AG27" t="str">
            <v>NE-22-06</v>
          </cell>
          <cell r="AH27" t="str">
            <v>TS - Duration</v>
          </cell>
          <cell r="AI27" t="str">
            <v>Voice switching</v>
          </cell>
          <cell r="AJ27" t="str">
            <v>Switching</v>
          </cell>
          <cell r="AS27" t="str">
            <v>BAIT ALBARAKA</v>
          </cell>
          <cell r="AT27">
            <v>1555</v>
          </cell>
          <cell r="AU27" t="str">
            <v>GHALA CLSR</v>
          </cell>
          <cell r="BA27" t="str">
            <v>Dagmar</v>
          </cell>
          <cell r="BB27" t="str">
            <v>DAG-1</v>
          </cell>
        </row>
        <row r="28">
          <cell r="AG28" t="str">
            <v>NE-22-07</v>
          </cell>
          <cell r="AH28" t="str">
            <v>IS - Set up</v>
          </cell>
          <cell r="AI28" t="str">
            <v>Voice switching</v>
          </cell>
          <cell r="AJ28" t="str">
            <v>Switching</v>
          </cell>
          <cell r="AS28" t="str">
            <v>BANKMUSCAT-DRC</v>
          </cell>
          <cell r="AT28">
            <v>2801</v>
          </cell>
          <cell r="AU28" t="str">
            <v>TC/CLS</v>
          </cell>
          <cell r="BA28" t="str">
            <v>Madinat Al Nahda</v>
          </cell>
          <cell r="BB28" t="str">
            <v>ANA-1</v>
          </cell>
        </row>
        <row r="29">
          <cell r="AG29" t="str">
            <v>NE-22-08</v>
          </cell>
          <cell r="AH29" t="str">
            <v>IS - Duration</v>
          </cell>
          <cell r="AI29" t="str">
            <v>Voice switching</v>
          </cell>
          <cell r="AJ29" t="str">
            <v>Switching</v>
          </cell>
          <cell r="AS29" t="str">
            <v>BANKMUSCAT-HO</v>
          </cell>
          <cell r="AT29">
            <v>2800</v>
          </cell>
          <cell r="AU29" t="str">
            <v>TC/CLS</v>
          </cell>
          <cell r="BA29" t="str">
            <v>Bait al Baraka</v>
          </cell>
          <cell r="BB29" t="str">
            <v>BAB-1</v>
          </cell>
        </row>
        <row r="30">
          <cell r="AG30" t="str">
            <v>NE-23-01</v>
          </cell>
          <cell r="AH30" t="str">
            <v>Telex</v>
          </cell>
          <cell r="AI30" t="str">
            <v>Other platforms</v>
          </cell>
          <cell r="AJ30" t="str">
            <v>Switching</v>
          </cell>
          <cell r="AS30" t="str">
            <v>BARKA MIGR</v>
          </cell>
          <cell r="AT30">
            <v>1881</v>
          </cell>
          <cell r="AU30" t="str">
            <v>GHALA CLSR</v>
          </cell>
          <cell r="BA30" t="str">
            <v>YITY</v>
          </cell>
          <cell r="BB30" t="str">
            <v>YITY-1</v>
          </cell>
        </row>
        <row r="31">
          <cell r="AG31" t="str">
            <v>NE-23-02</v>
          </cell>
          <cell r="AH31" t="str">
            <v>Telegraph</v>
          </cell>
          <cell r="AI31" t="str">
            <v>Other platforms</v>
          </cell>
          <cell r="AJ31" t="str">
            <v>Switching</v>
          </cell>
          <cell r="AS31" t="str">
            <v>BARKAT AL MOUZ</v>
          </cell>
          <cell r="AT31">
            <v>5423</v>
          </cell>
          <cell r="AU31" t="str">
            <v>NIZWA CLST</v>
          </cell>
          <cell r="BA31" t="str">
            <v>Adam</v>
          </cell>
          <cell r="BB31" t="str">
            <v>ADM-1</v>
          </cell>
        </row>
        <row r="32">
          <cell r="AG32" t="str">
            <v>NE-23-03</v>
          </cell>
          <cell r="AH32" t="str">
            <v xml:space="preserve"> Prepaid IN</v>
          </cell>
          <cell r="AI32" t="str">
            <v>Other platforms</v>
          </cell>
          <cell r="AJ32" t="str">
            <v>Switching</v>
          </cell>
          <cell r="AS32" t="str">
            <v>BIDAYA</v>
          </cell>
          <cell r="AT32">
            <v>1808</v>
          </cell>
          <cell r="AU32" t="str">
            <v>GHALA CLSR</v>
          </cell>
          <cell r="BA32" t="str">
            <v>MQT-1</v>
          </cell>
          <cell r="BB32" t="str">
            <v>MQT-1</v>
          </cell>
        </row>
        <row r="33">
          <cell r="AG33" t="str">
            <v>NE-23-04</v>
          </cell>
          <cell r="AH33" t="str">
            <v>DSLAM Eqpt</v>
          </cell>
          <cell r="AI33" t="str">
            <v>Other platforms</v>
          </cell>
          <cell r="AJ33" t="str">
            <v>Switching</v>
          </cell>
          <cell r="AS33" t="str">
            <v>BIDBID</v>
          </cell>
          <cell r="AT33">
            <v>2368</v>
          </cell>
          <cell r="AU33" t="str">
            <v>NIZWA CLST</v>
          </cell>
          <cell r="BA33" t="str">
            <v>Rumas</v>
          </cell>
          <cell r="BB33" t="str">
            <v>RMS-1</v>
          </cell>
        </row>
        <row r="34">
          <cell r="AG34" t="str">
            <v>NE-23-05</v>
          </cell>
          <cell r="AH34" t="str">
            <v>Directory Inquiry</v>
          </cell>
          <cell r="AI34" t="str">
            <v>Other platforms</v>
          </cell>
          <cell r="AJ34" t="str">
            <v>Switching</v>
          </cell>
          <cell r="AS34" t="str">
            <v>BILLING NODE</v>
          </cell>
          <cell r="AT34">
            <v>2787</v>
          </cell>
          <cell r="AU34" t="str">
            <v>TC/CLS</v>
          </cell>
          <cell r="BA34" t="str">
            <v>Majis</v>
          </cell>
          <cell r="BB34" t="str">
            <v>MAJ-1</v>
          </cell>
        </row>
        <row r="35">
          <cell r="AG35" t="str">
            <v>NE-23-06</v>
          </cell>
          <cell r="AH35" t="str">
            <v>Time Announcement Eqpt</v>
          </cell>
          <cell r="AI35" t="str">
            <v>Other platforms</v>
          </cell>
          <cell r="AJ35" t="str">
            <v>Switching</v>
          </cell>
          <cell r="AS35" t="str">
            <v>BUKHA</v>
          </cell>
          <cell r="AT35">
            <v>1830</v>
          </cell>
          <cell r="AU35" t="str">
            <v>GHALA CLSR</v>
          </cell>
          <cell r="BA35" t="str">
            <v>Shinas</v>
          </cell>
          <cell r="BB35" t="str">
            <v>SHI-1</v>
          </cell>
        </row>
        <row r="36">
          <cell r="AG36" t="str">
            <v>NE-23-07</v>
          </cell>
          <cell r="AH36" t="str">
            <v>Wifi Eqpt</v>
          </cell>
          <cell r="AI36" t="str">
            <v>Other platforms</v>
          </cell>
          <cell r="AJ36" t="str">
            <v>Switching</v>
          </cell>
          <cell r="AS36" t="str">
            <v>BURAIMI</v>
          </cell>
          <cell r="AT36">
            <v>1651</v>
          </cell>
          <cell r="AU36" t="str">
            <v>GHALA CLSR</v>
          </cell>
          <cell r="BA36" t="str">
            <v>Sur</v>
          </cell>
          <cell r="BB36" t="str">
            <v>SUR-1</v>
          </cell>
        </row>
        <row r="37">
          <cell r="AG37" t="str">
            <v>NE-31-01</v>
          </cell>
          <cell r="AH37" t="str">
            <v>Telex Terminal</v>
          </cell>
          <cell r="AI37" t="str">
            <v>CPE</v>
          </cell>
          <cell r="AJ37" t="str">
            <v>Switching</v>
          </cell>
          <cell r="AS37" t="str">
            <v>BUR-ZAR-MOTOROLA</v>
          </cell>
          <cell r="AT37">
            <v>1654</v>
          </cell>
          <cell r="AU37" t="str">
            <v>GHALA CLSR</v>
          </cell>
          <cell r="BB37" t="str">
            <v>MAR-1</v>
          </cell>
        </row>
        <row r="38">
          <cell r="AG38" t="str">
            <v>NE-41-01</v>
          </cell>
          <cell r="AH38" t="str">
            <v>Access Server</v>
          </cell>
          <cell r="AI38" t="str">
            <v>Access</v>
          </cell>
          <cell r="AJ38" t="str">
            <v>Internet</v>
          </cell>
          <cell r="AS38" t="str">
            <v>BUSTAN-VILAGE</v>
          </cell>
          <cell r="AT38">
            <v>2732</v>
          </cell>
          <cell r="AU38" t="str">
            <v>TC/CLS</v>
          </cell>
          <cell r="BB38" t="str">
            <v>QHT-2</v>
          </cell>
        </row>
        <row r="39">
          <cell r="AG39" t="str">
            <v>NE-41-02</v>
          </cell>
          <cell r="AH39" t="str">
            <v>ADSL Aggregator (10k)</v>
          </cell>
          <cell r="AI39" t="str">
            <v>Access</v>
          </cell>
          <cell r="AJ39" t="str">
            <v>Internet</v>
          </cell>
          <cell r="AS39" t="str">
            <v>C6 GSM DXX</v>
          </cell>
          <cell r="AT39">
            <v>2500</v>
          </cell>
          <cell r="AU39" t="str">
            <v>TC/CLS</v>
          </cell>
          <cell r="BB39" t="str">
            <v>QAB-1</v>
          </cell>
        </row>
        <row r="40">
          <cell r="AG40" t="str">
            <v>NE-41-02</v>
          </cell>
          <cell r="AH40" t="str">
            <v>Leased Line Aggregator (7513)</v>
          </cell>
          <cell r="AI40" t="str">
            <v>Access</v>
          </cell>
          <cell r="AJ40" t="str">
            <v>Internet</v>
          </cell>
          <cell r="AS40" t="str">
            <v>CITY CENTER</v>
          </cell>
          <cell r="AT40">
            <v>1540</v>
          </cell>
          <cell r="AU40" t="str">
            <v>GHALA CLSR</v>
          </cell>
          <cell r="BA40" t="str">
            <v>Al Kamil</v>
          </cell>
          <cell r="BB40" t="str">
            <v>KAM-1</v>
          </cell>
        </row>
        <row r="41">
          <cell r="AG41" t="str">
            <v>NE-41-04</v>
          </cell>
          <cell r="AH41" t="str">
            <v>Central Routers and Switch (7513)</v>
          </cell>
          <cell r="AI41" t="str">
            <v>Switching</v>
          </cell>
          <cell r="AJ41" t="str">
            <v>Internet</v>
          </cell>
          <cell r="AS41" t="str">
            <v>DAHRIS</v>
          </cell>
          <cell r="AT41">
            <v>2294</v>
          </cell>
          <cell r="AU41" t="str">
            <v>SALH CLSR</v>
          </cell>
          <cell r="BA41" t="str">
            <v>Jalan Bani bu Ali</v>
          </cell>
          <cell r="BB41" t="str">
            <v>BUA-1</v>
          </cell>
        </row>
        <row r="42">
          <cell r="AG42" t="str">
            <v>NE-41-05</v>
          </cell>
          <cell r="AH42" t="str">
            <v>IP - Gateways (7513)</v>
          </cell>
          <cell r="AI42" t="str">
            <v>Switching</v>
          </cell>
          <cell r="AJ42" t="str">
            <v>Internet</v>
          </cell>
          <cell r="AS42" t="str">
            <v>DHANK</v>
          </cell>
          <cell r="AT42">
            <v>5496</v>
          </cell>
          <cell r="AU42" t="str">
            <v>NIZWA CLST</v>
          </cell>
          <cell r="BA42" t="str">
            <v>Jalan Bani bu Hasan</v>
          </cell>
          <cell r="BB42" t="str">
            <v>BUH-1</v>
          </cell>
        </row>
        <row r="43">
          <cell r="AG43" t="str">
            <v>NE-41-06</v>
          </cell>
          <cell r="AH43" t="str">
            <v>RPR - NE80</v>
          </cell>
          <cell r="AI43" t="str">
            <v>Other platforms</v>
          </cell>
          <cell r="AJ43" t="str">
            <v>Internet</v>
          </cell>
          <cell r="AS43" t="str">
            <v>DIBA</v>
          </cell>
          <cell r="AT43">
            <v>2836</v>
          </cell>
          <cell r="AU43" t="str">
            <v>GHALA CLSR</v>
          </cell>
          <cell r="BA43" t="str">
            <v>Samail</v>
          </cell>
          <cell r="BB43" t="str">
            <v>SAM-2</v>
          </cell>
        </row>
        <row r="44">
          <cell r="AG44" t="str">
            <v>NE-41-08</v>
          </cell>
          <cell r="AH44" t="str">
            <v>Cache Engine</v>
          </cell>
          <cell r="AI44" t="str">
            <v>Other platforms</v>
          </cell>
          <cell r="AJ44" t="str">
            <v>Internet</v>
          </cell>
          <cell r="AS44" t="str">
            <v>Duqul NMS</v>
          </cell>
          <cell r="AT44">
            <v>1858</v>
          </cell>
          <cell r="AU44" t="str">
            <v>GHALA CLSR</v>
          </cell>
          <cell r="BA44" t="str">
            <v>Haima</v>
          </cell>
          <cell r="BB44" t="str">
            <v>HAI-1</v>
          </cell>
        </row>
        <row r="45">
          <cell r="AG45" t="str">
            <v>NE-41-09</v>
          </cell>
          <cell r="AH45" t="str">
            <v>Mail Servers</v>
          </cell>
          <cell r="AI45" t="str">
            <v>Other platforms</v>
          </cell>
          <cell r="AJ45" t="str">
            <v>Internet</v>
          </cell>
          <cell r="AS45" t="str">
            <v>FANJA1</v>
          </cell>
          <cell r="AT45">
            <v>5360</v>
          </cell>
          <cell r="AU45" t="str">
            <v>NIZWA CLST</v>
          </cell>
          <cell r="BA45" t="str">
            <v>Zamaim</v>
          </cell>
          <cell r="BB45" t="str">
            <v>ZMM-1</v>
          </cell>
        </row>
        <row r="46">
          <cell r="AG46" t="str">
            <v>NE-41-10</v>
          </cell>
          <cell r="AH46" t="str">
            <v>News Systems</v>
          </cell>
          <cell r="AI46" t="str">
            <v>Other platforms</v>
          </cell>
          <cell r="AJ46" t="str">
            <v>Internet</v>
          </cell>
          <cell r="AS46" t="str">
            <v>FIRQ</v>
          </cell>
          <cell r="AT46">
            <v>3431</v>
          </cell>
          <cell r="AU46" t="str">
            <v>NIZWA CLST</v>
          </cell>
          <cell r="BA46" t="str">
            <v>Barka</v>
          </cell>
          <cell r="BB46" t="str">
            <v>BAR-2</v>
          </cell>
        </row>
        <row r="47">
          <cell r="AG47" t="str">
            <v>NE-41-11</v>
          </cell>
          <cell r="AH47" t="str">
            <v>Web Page Servers</v>
          </cell>
          <cell r="AI47" t="str">
            <v>Other platforms</v>
          </cell>
          <cell r="AJ47" t="str">
            <v>Internet</v>
          </cell>
          <cell r="AS47" t="str">
            <v>FLAIJ</v>
          </cell>
          <cell r="AT47">
            <v>1856</v>
          </cell>
          <cell r="AU47" t="str">
            <v>GHALA CLSR</v>
          </cell>
          <cell r="BA47" t="str">
            <v>Wudam</v>
          </cell>
          <cell r="BB47" t="str">
            <v>WDM-1</v>
          </cell>
        </row>
        <row r="48">
          <cell r="AG48" t="str">
            <v>NE-41-12</v>
          </cell>
          <cell r="AH48" t="str">
            <v>E-Commerce Servers</v>
          </cell>
          <cell r="AI48" t="str">
            <v>Other platforms</v>
          </cell>
          <cell r="AJ48" t="str">
            <v>Internet</v>
          </cell>
          <cell r="AS48" t="str">
            <v>GHALA 4 EXP</v>
          </cell>
          <cell r="AT48">
            <v>1594</v>
          </cell>
          <cell r="AU48" t="str">
            <v>GHALA CLSR</v>
          </cell>
          <cell r="BA48" t="str">
            <v>Nakhal</v>
          </cell>
          <cell r="BB48" t="str">
            <v>NAK-1</v>
          </cell>
        </row>
        <row r="49">
          <cell r="AG49" t="str">
            <v>NE-41-13</v>
          </cell>
          <cell r="AH49" t="str">
            <v>Chat Servers</v>
          </cell>
          <cell r="AI49" t="str">
            <v>Other platforms</v>
          </cell>
          <cell r="AJ49" t="str">
            <v>Internet</v>
          </cell>
          <cell r="AS49" t="str">
            <v>GHALA-1</v>
          </cell>
          <cell r="AT49">
            <v>1591</v>
          </cell>
          <cell r="AU49" t="str">
            <v>GHALA CLSR</v>
          </cell>
          <cell r="BA49" t="str">
            <v>Al Musana</v>
          </cell>
          <cell r="BB49" t="str">
            <v>MAS-2</v>
          </cell>
        </row>
        <row r="50">
          <cell r="AG50" t="str">
            <v>NE-41-14</v>
          </cell>
          <cell r="AH50" t="str">
            <v>Authentication server</v>
          </cell>
          <cell r="AI50" t="str">
            <v>Other platforms</v>
          </cell>
          <cell r="AJ50" t="str">
            <v>Internet</v>
          </cell>
          <cell r="AS50" t="str">
            <v>GHALA-2</v>
          </cell>
          <cell r="AT50">
            <v>1592</v>
          </cell>
          <cell r="AU50" t="str">
            <v>GHALA CLSR</v>
          </cell>
          <cell r="BA50" t="str">
            <v>Saawadi</v>
          </cell>
          <cell r="BB50" t="str">
            <v>SAW-1</v>
          </cell>
        </row>
        <row r="51">
          <cell r="AG51" t="str">
            <v>NE-41-15</v>
          </cell>
          <cell r="AH51" t="str">
            <v>DNS server</v>
          </cell>
          <cell r="AI51" t="str">
            <v>Other platforms</v>
          </cell>
          <cell r="AJ51" t="str">
            <v>Internet</v>
          </cell>
          <cell r="AS51" t="str">
            <v>GHALA3 MIGRATION</v>
          </cell>
          <cell r="AT51">
            <v>1593</v>
          </cell>
          <cell r="AU51" t="str">
            <v>GHALA CLSR</v>
          </cell>
          <cell r="BA51" t="str">
            <v>Al Awabi</v>
          </cell>
          <cell r="BB51" t="str">
            <v>AAW-1</v>
          </cell>
        </row>
        <row r="52">
          <cell r="AG52" t="str">
            <v>NE-41-21</v>
          </cell>
          <cell r="AH52" t="str">
            <v>Internet Peering Charges</v>
          </cell>
          <cell r="AI52" t="str">
            <v>Other platforms</v>
          </cell>
          <cell r="AJ52" t="str">
            <v>Internet</v>
          </cell>
          <cell r="AS52" t="str">
            <v>GHUBRA-1</v>
          </cell>
          <cell r="AT52">
            <v>1598</v>
          </cell>
          <cell r="AU52" t="str">
            <v>GHALA CLSR</v>
          </cell>
          <cell r="BA52" t="str">
            <v>Al Khaburah</v>
          </cell>
          <cell r="BB52" t="str">
            <v>KAB-2</v>
          </cell>
        </row>
        <row r="53">
          <cell r="AG53" t="str">
            <v>NE-51-01</v>
          </cell>
          <cell r="AH53" t="str">
            <v>Dxx Access Nodes - Up to 128k</v>
          </cell>
          <cell r="AI53" t="str">
            <v>DXX</v>
          </cell>
          <cell r="AJ53" t="str">
            <v>Data</v>
          </cell>
          <cell r="AS53" t="str">
            <v>GHUBRA2</v>
          </cell>
          <cell r="AT53">
            <v>1597</v>
          </cell>
          <cell r="AU53" t="str">
            <v>GHALA CLSR</v>
          </cell>
          <cell r="BA53" t="str">
            <v>Rustaq</v>
          </cell>
          <cell r="BB53" t="str">
            <v>ROS-2</v>
          </cell>
        </row>
        <row r="54">
          <cell r="AG54" t="str">
            <v>NE-51-02</v>
          </cell>
          <cell r="AH54" t="str">
            <v>Dxx Access Nodes - Over 128k</v>
          </cell>
          <cell r="AI54" t="str">
            <v>DXX</v>
          </cell>
          <cell r="AJ54" t="str">
            <v>Data</v>
          </cell>
          <cell r="AS54" t="str">
            <v>GSM QRM</v>
          </cell>
          <cell r="AT54">
            <v>3605</v>
          </cell>
          <cell r="AU54" t="str">
            <v>QRM CLSTR</v>
          </cell>
          <cell r="BA54" t="str">
            <v>Suwaiq</v>
          </cell>
          <cell r="BB54" t="str">
            <v>SUW-2</v>
          </cell>
        </row>
        <row r="55">
          <cell r="AG55" t="str">
            <v>NE-51-03</v>
          </cell>
          <cell r="AH55" t="str">
            <v>Dxx Access Nodes - G703</v>
          </cell>
          <cell r="AI55" t="str">
            <v>DXX</v>
          </cell>
          <cell r="AJ55" t="str">
            <v>Data</v>
          </cell>
          <cell r="AS55" t="str">
            <v>GSM WAT</v>
          </cell>
          <cell r="AT55">
            <v>2564</v>
          </cell>
          <cell r="AU55" t="str">
            <v>TC/CLS</v>
          </cell>
          <cell r="BA55" t="str">
            <v>Al Khatra</v>
          </cell>
          <cell r="BB55" t="str">
            <v>KHD-1</v>
          </cell>
        </row>
        <row r="56">
          <cell r="AG56" t="str">
            <v>NE-51-04</v>
          </cell>
          <cell r="AH56" t="str">
            <v>Dxx Core Nodes</v>
          </cell>
          <cell r="AI56" t="str">
            <v>DXX</v>
          </cell>
          <cell r="AJ56" t="str">
            <v>Data</v>
          </cell>
          <cell r="AS56" t="str">
            <v>GSM-C6-MUSCAT</v>
          </cell>
          <cell r="AT56">
            <v>3733</v>
          </cell>
          <cell r="AU56" t="str">
            <v>QRM CLSTR</v>
          </cell>
          <cell r="BA56" t="str">
            <v>Bahla</v>
          </cell>
          <cell r="BB56" t="str">
            <v>BAH-1</v>
          </cell>
        </row>
        <row r="57">
          <cell r="AG57" t="str">
            <v>NE-52-01</v>
          </cell>
          <cell r="AH57" t="str">
            <v>Core Switch (7670)</v>
          </cell>
          <cell r="AI57" t="str">
            <v>ATM network</v>
          </cell>
          <cell r="AJ57" t="str">
            <v>Data</v>
          </cell>
          <cell r="AS57" t="str">
            <v>HAFEET</v>
          </cell>
          <cell r="AT57">
            <v>3660</v>
          </cell>
          <cell r="AU57" t="str">
            <v>NIZWA CLST</v>
          </cell>
          <cell r="BA57" t="str">
            <v>Al Iraqi</v>
          </cell>
          <cell r="BB57" t="str">
            <v>RAQ-1</v>
          </cell>
        </row>
        <row r="58">
          <cell r="AG58" t="str">
            <v>NE-52-02</v>
          </cell>
          <cell r="AH58" t="str">
            <v>Edge Network (7470)</v>
          </cell>
          <cell r="AI58" t="str">
            <v>ATM network</v>
          </cell>
          <cell r="AJ58" t="str">
            <v>Data</v>
          </cell>
          <cell r="AS58" t="str">
            <v>HAFEET-BATNA</v>
          </cell>
          <cell r="AT58">
            <v>1854</v>
          </cell>
          <cell r="AU58" t="str">
            <v>GHALA CLSR</v>
          </cell>
          <cell r="BA58" t="str">
            <v>Jibrin</v>
          </cell>
          <cell r="BB58" t="str">
            <v>JBN-1</v>
          </cell>
        </row>
        <row r="59">
          <cell r="AG59" t="str">
            <v>NE-52-03</v>
          </cell>
          <cell r="AH59" t="str">
            <v>Access (7270)</v>
          </cell>
          <cell r="AI59" t="str">
            <v>ATM network</v>
          </cell>
          <cell r="AJ59" t="str">
            <v>Data</v>
          </cell>
          <cell r="AS59" t="str">
            <v>HAIMA 1 EXP</v>
          </cell>
          <cell r="AT59">
            <v>5430</v>
          </cell>
          <cell r="AU59" t="str">
            <v>NIZWA CLST</v>
          </cell>
          <cell r="BA59" t="str">
            <v>Bidaya</v>
          </cell>
          <cell r="BB59" t="str">
            <v>ABI-1</v>
          </cell>
        </row>
        <row r="60">
          <cell r="AG60" t="str">
            <v>NE-61-01</v>
          </cell>
          <cell r="AH60" t="str">
            <v>VSAT - Voice Traffic</v>
          </cell>
          <cell r="AI60" t="str">
            <v>VSAT eqpt</v>
          </cell>
          <cell r="AJ60" t="str">
            <v>VSAT</v>
          </cell>
          <cell r="AS60" t="str">
            <v>HAMRIYA EXP 1-S7</v>
          </cell>
          <cell r="AT60">
            <v>2778</v>
          </cell>
          <cell r="AU60" t="str">
            <v>TC/CLS</v>
          </cell>
          <cell r="BB60" t="str">
            <v>WHH-1</v>
          </cell>
        </row>
        <row r="61">
          <cell r="AG61" t="str">
            <v>NE-61-02</v>
          </cell>
          <cell r="AH61" t="str">
            <v>VSAT - Voice Access</v>
          </cell>
          <cell r="AI61" t="str">
            <v>VSAT eqpt</v>
          </cell>
          <cell r="AJ61" t="str">
            <v>VSAT</v>
          </cell>
          <cell r="AS61" t="str">
            <v>IBRA</v>
          </cell>
          <cell r="AT61">
            <v>2471</v>
          </cell>
          <cell r="AU61" t="str">
            <v>QRM CLSTR</v>
          </cell>
          <cell r="BB61" t="str">
            <v>WBO-1</v>
          </cell>
        </row>
        <row r="62">
          <cell r="AG62" t="str">
            <v>NE-61-03</v>
          </cell>
          <cell r="AH62" t="str">
            <v>VSAT - Lsd</v>
          </cell>
          <cell r="AI62" t="str">
            <v>VSAT eqpt</v>
          </cell>
          <cell r="AJ62" t="str">
            <v>VSAT</v>
          </cell>
          <cell r="AS62" t="str">
            <v>IBRA HOSPITAL</v>
          </cell>
          <cell r="AT62">
            <v>2474</v>
          </cell>
          <cell r="AU62" t="str">
            <v>QRM CLSTR</v>
          </cell>
          <cell r="BA62" t="str">
            <v>Houqain</v>
          </cell>
          <cell r="BB62" t="str">
            <v>AHO-1</v>
          </cell>
        </row>
        <row r="63">
          <cell r="AG63" t="str">
            <v>NE-61-04</v>
          </cell>
          <cell r="AH63" t="str">
            <v>VSAT - Payphones Traffic</v>
          </cell>
          <cell r="AI63" t="str">
            <v>VSAT eqpt</v>
          </cell>
          <cell r="AJ63" t="str">
            <v>VSAT</v>
          </cell>
          <cell r="AS63" t="str">
            <v>IBRA2</v>
          </cell>
          <cell r="AT63">
            <v>2472</v>
          </cell>
          <cell r="AU63" t="str">
            <v>QRM CLSTR</v>
          </cell>
          <cell r="BA63" t="str">
            <v>Dahas</v>
          </cell>
          <cell r="BB63" t="str">
            <v>KFD-1</v>
          </cell>
        </row>
        <row r="64">
          <cell r="AG64" t="str">
            <v>NE-61-05</v>
          </cell>
          <cell r="AH64" t="str">
            <v>VSAT - Payphones Access</v>
          </cell>
          <cell r="AI64" t="str">
            <v>VSAT eqpt</v>
          </cell>
          <cell r="AJ64" t="str">
            <v>VSAT</v>
          </cell>
          <cell r="AS64" t="str">
            <v>IBRI</v>
          </cell>
          <cell r="AT64">
            <v>3491</v>
          </cell>
          <cell r="AU64" t="str">
            <v>NIZWA CLST</v>
          </cell>
          <cell r="BA64" t="str">
            <v>Rahab</v>
          </cell>
          <cell r="BB64" t="str">
            <v>RHB-1</v>
          </cell>
        </row>
        <row r="65">
          <cell r="AG65" t="str">
            <v>NE-61-06</v>
          </cell>
          <cell r="AH65" t="str">
            <v>VSAT - Mobile Rental</v>
          </cell>
          <cell r="AI65" t="str">
            <v>VSAT eqpt</v>
          </cell>
          <cell r="AJ65" t="str">
            <v>VSAT</v>
          </cell>
          <cell r="AS65" t="str">
            <v>IBRI 2</v>
          </cell>
          <cell r="AT65">
            <v>5491</v>
          </cell>
          <cell r="AU65" t="str">
            <v>NIZWA CLST</v>
          </cell>
          <cell r="BA65" t="str">
            <v>Sohar</v>
          </cell>
          <cell r="BB65" t="str">
            <v>SOH-2</v>
          </cell>
        </row>
        <row r="66">
          <cell r="AG66" t="str">
            <v>NE-61-11</v>
          </cell>
          <cell r="AH66" t="str">
            <v>SSR - Voice</v>
          </cell>
          <cell r="AI66" t="str">
            <v>Opex</v>
          </cell>
          <cell r="AJ66" t="str">
            <v>VSAT</v>
          </cell>
          <cell r="AS66" t="str">
            <v>IRAQI</v>
          </cell>
          <cell r="AT66">
            <v>5492</v>
          </cell>
          <cell r="AU66" t="str">
            <v>NIZWA CLST</v>
          </cell>
          <cell r="BA66" t="str">
            <v>Liwa</v>
          </cell>
          <cell r="BB66" t="str">
            <v>LIW-1</v>
          </cell>
        </row>
        <row r="67">
          <cell r="AG67" t="str">
            <v>NE-61-12</v>
          </cell>
          <cell r="AH67" t="str">
            <v>SSR - Lsd</v>
          </cell>
          <cell r="AI67" t="str">
            <v>Opex</v>
          </cell>
          <cell r="AJ67" t="str">
            <v>VSAT</v>
          </cell>
          <cell r="AS67" t="str">
            <v>IZKI MIGRATION</v>
          </cell>
          <cell r="AT67">
            <v>5341</v>
          </cell>
          <cell r="AU67" t="str">
            <v>NIZWA CLST</v>
          </cell>
          <cell r="BB67" t="str">
            <v>UNT-1</v>
          </cell>
        </row>
        <row r="68">
          <cell r="AG68" t="str">
            <v>NE-61-13</v>
          </cell>
          <cell r="AH68" t="str">
            <v>SSR - Payphones</v>
          </cell>
          <cell r="AI68" t="str">
            <v>Opex</v>
          </cell>
          <cell r="AJ68" t="str">
            <v>VSAT</v>
          </cell>
          <cell r="AS68" t="str">
            <v>J.B.B-ALI</v>
          </cell>
          <cell r="AT68">
            <v>1453</v>
          </cell>
          <cell r="AU68" t="str">
            <v>QRM CLSTR</v>
          </cell>
          <cell r="BA68" t="str">
            <v>Ibri</v>
          </cell>
          <cell r="BB68" t="str">
            <v>IBR-1</v>
          </cell>
        </row>
        <row r="69">
          <cell r="AG69" t="str">
            <v>NE-61-14</v>
          </cell>
          <cell r="AH69" t="str">
            <v>SSR - Mobile Rental</v>
          </cell>
          <cell r="AI69" t="str">
            <v>Opex</v>
          </cell>
          <cell r="AJ69" t="str">
            <v>VSAT</v>
          </cell>
          <cell r="AS69" t="str">
            <v>J.J.B-HASAN</v>
          </cell>
          <cell r="AT69">
            <v>2555</v>
          </cell>
          <cell r="AU69" t="str">
            <v>QRM CLSTR</v>
          </cell>
          <cell r="BB69" t="str">
            <v>HAD-1</v>
          </cell>
        </row>
        <row r="70">
          <cell r="AG70" t="str">
            <v>NE-61-15</v>
          </cell>
          <cell r="AH70" t="str">
            <v>SSR - Leased Capacity</v>
          </cell>
          <cell r="AI70" t="str">
            <v>Opex</v>
          </cell>
          <cell r="AJ70" t="str">
            <v>VSAT</v>
          </cell>
          <cell r="AS70" t="str">
            <v>JABEL  ALHAWRA-M</v>
          </cell>
          <cell r="AT70">
            <v>10</v>
          </cell>
          <cell r="AU70" t="str">
            <v>GHALA CLSR</v>
          </cell>
          <cell r="BB70" t="str">
            <v>BAN-1</v>
          </cell>
        </row>
        <row r="71">
          <cell r="AG71" t="str">
            <v>NE-71-01</v>
          </cell>
          <cell r="AH71" t="str">
            <v>GMP1 - QUR2</v>
          </cell>
          <cell r="AI71" t="str">
            <v>Transmission</v>
          </cell>
          <cell r="AJ71" t="str">
            <v>Transmission</v>
          </cell>
          <cell r="AS71" t="str">
            <v>KHABORA</v>
          </cell>
          <cell r="AT71">
            <v>1801</v>
          </cell>
          <cell r="AU71" t="str">
            <v>GHALA CLSR</v>
          </cell>
          <cell r="BB71" t="str">
            <v>BSH-1</v>
          </cell>
        </row>
        <row r="72">
          <cell r="AG72" t="str">
            <v>NE-71-02</v>
          </cell>
          <cell r="AH72" t="str">
            <v>GMP1 - SAL2</v>
          </cell>
          <cell r="AI72" t="str">
            <v>Transmission</v>
          </cell>
          <cell r="AJ72" t="str">
            <v>Transmission</v>
          </cell>
          <cell r="AS72" t="str">
            <v>KHADRA-NEW-2-NMS</v>
          </cell>
          <cell r="AT72">
            <v>1655</v>
          </cell>
          <cell r="AU72" t="str">
            <v>GHALA CLSR</v>
          </cell>
          <cell r="BB72" t="str">
            <v>DRZ</v>
          </cell>
        </row>
        <row r="73">
          <cell r="AG73" t="str">
            <v>NE-71-03</v>
          </cell>
          <cell r="AH73" t="str">
            <v>GMP1 - NIZ1</v>
          </cell>
          <cell r="AI73" t="str">
            <v>Transmission</v>
          </cell>
          <cell r="AJ73" t="str">
            <v>Transmission</v>
          </cell>
          <cell r="AS73" t="str">
            <v>KHASAB1</v>
          </cell>
          <cell r="AT73">
            <v>1831</v>
          </cell>
          <cell r="AU73" t="str">
            <v>GHALA CLSR</v>
          </cell>
          <cell r="BA73" t="str">
            <v>Maskan</v>
          </cell>
          <cell r="BB73" t="str">
            <v>MSK-1</v>
          </cell>
        </row>
        <row r="74">
          <cell r="AG74" t="str">
            <v>NE-71-04</v>
          </cell>
          <cell r="AH74" t="str">
            <v>GMP1 - SOH2</v>
          </cell>
          <cell r="AI74" t="str">
            <v>Transmission</v>
          </cell>
          <cell r="AJ74" t="str">
            <v>Transmission</v>
          </cell>
          <cell r="AS74" t="str">
            <v>KHATMAT MILAHA</v>
          </cell>
          <cell r="AT74">
            <v>1840</v>
          </cell>
          <cell r="AU74" t="str">
            <v>GHALA CLSR</v>
          </cell>
          <cell r="BB74" t="str">
            <v>AAQ-1</v>
          </cell>
        </row>
        <row r="75">
          <cell r="AG75" t="str">
            <v>NE-72-01</v>
          </cell>
          <cell r="AH75" t="str">
            <v>GMP1 - MSU</v>
          </cell>
          <cell r="AI75" t="str">
            <v>Transmission</v>
          </cell>
          <cell r="AJ75" t="str">
            <v>Transmission</v>
          </cell>
          <cell r="AS75" t="str">
            <v>KHUWAIR-2</v>
          </cell>
          <cell r="AT75">
            <v>3686</v>
          </cell>
          <cell r="AU75" t="str">
            <v>TC/CLS</v>
          </cell>
          <cell r="BA75" t="str">
            <v>Saham</v>
          </cell>
          <cell r="BB75" t="str">
            <v>SAH-2</v>
          </cell>
        </row>
        <row r="76">
          <cell r="AG76" t="str">
            <v>NE-72-02</v>
          </cell>
          <cell r="AH76" t="str">
            <v>QUR2 - MSU</v>
          </cell>
          <cell r="AI76" t="str">
            <v>Transmission</v>
          </cell>
          <cell r="AJ76" t="str">
            <v>Transmission</v>
          </cell>
          <cell r="AS76" t="str">
            <v>KOM(IT PARK) EXP</v>
          </cell>
          <cell r="AT76">
            <v>3513</v>
          </cell>
          <cell r="AU76" t="str">
            <v>TC/CLS</v>
          </cell>
          <cell r="BB76" t="str">
            <v>WJR-1</v>
          </cell>
        </row>
        <row r="77">
          <cell r="AG77" t="str">
            <v>NE-72-03</v>
          </cell>
          <cell r="AH77" t="str">
            <v>SAL2 - MSU</v>
          </cell>
          <cell r="AI77" t="str">
            <v>Transmission</v>
          </cell>
          <cell r="AJ77" t="str">
            <v>Transmission</v>
          </cell>
          <cell r="AS77" t="str">
            <v>LD 15</v>
          </cell>
          <cell r="AT77">
            <v>5435</v>
          </cell>
          <cell r="AU77" t="str">
            <v>NIZWA CLST</v>
          </cell>
          <cell r="BB77" t="str">
            <v>Juw-1</v>
          </cell>
        </row>
        <row r="78">
          <cell r="AG78" t="str">
            <v>NE-72-04</v>
          </cell>
          <cell r="AH78" t="str">
            <v>NIZ1 - MSU</v>
          </cell>
          <cell r="AI78" t="str">
            <v>Transmission</v>
          </cell>
          <cell r="AJ78" t="str">
            <v>Transmission</v>
          </cell>
          <cell r="AS78" t="str">
            <v>MAABELA</v>
          </cell>
          <cell r="AT78">
            <v>1551</v>
          </cell>
          <cell r="AU78" t="str">
            <v>GHALA CLSR</v>
          </cell>
          <cell r="BA78" t="str">
            <v>Buraimi</v>
          </cell>
          <cell r="BB78" t="str">
            <v>BUR-1</v>
          </cell>
        </row>
        <row r="79">
          <cell r="AG79" t="str">
            <v>NE-72-05</v>
          </cell>
          <cell r="AH79" t="str">
            <v>SOH2 - MSU</v>
          </cell>
          <cell r="AI79" t="str">
            <v>Transmission</v>
          </cell>
          <cell r="AJ79" t="str">
            <v>Transmission</v>
          </cell>
          <cell r="AS79" t="str">
            <v>MAHDAH</v>
          </cell>
          <cell r="AT79">
            <v>1658</v>
          </cell>
          <cell r="AU79" t="str">
            <v>GHALA CLSR</v>
          </cell>
          <cell r="BB79" t="str">
            <v>AQL-1</v>
          </cell>
        </row>
        <row r="80">
          <cell r="AG80" t="str">
            <v>NE-73-01</v>
          </cell>
          <cell r="AH80" t="str">
            <v>QUR2 - RSU</v>
          </cell>
          <cell r="AI80" t="str">
            <v>Transmission</v>
          </cell>
          <cell r="AJ80" t="str">
            <v>Transmission</v>
          </cell>
          <cell r="AS80" t="str">
            <v>MAJEES</v>
          </cell>
          <cell r="AT80">
            <v>8501</v>
          </cell>
          <cell r="AU80" t="str">
            <v>GHALA CLSR</v>
          </cell>
          <cell r="BB80" t="str">
            <v>TIB- 1</v>
          </cell>
        </row>
        <row r="81">
          <cell r="AG81" t="str">
            <v>NE-73-02</v>
          </cell>
          <cell r="AH81" t="str">
            <v>SAL2 - RSU</v>
          </cell>
          <cell r="AI81" t="str">
            <v>Transmission</v>
          </cell>
          <cell r="AJ81" t="str">
            <v>Transmission</v>
          </cell>
          <cell r="AS81" t="str">
            <v>M-Al Nadha</v>
          </cell>
          <cell r="AT81">
            <v>2575</v>
          </cell>
          <cell r="AU81" t="str">
            <v>TC/CLS</v>
          </cell>
          <cell r="BB81" t="str">
            <v>MAI-1</v>
          </cell>
        </row>
        <row r="82">
          <cell r="AG82" t="str">
            <v>NE-73-03</v>
          </cell>
          <cell r="AH82" t="str">
            <v>NIZ1 - RSU</v>
          </cell>
          <cell r="AI82" t="str">
            <v>Transmission</v>
          </cell>
          <cell r="AJ82" t="str">
            <v>Transmission</v>
          </cell>
          <cell r="AS82" t="str">
            <v>MAM</v>
          </cell>
          <cell r="AT82">
            <v>1520</v>
          </cell>
          <cell r="AU82" t="str">
            <v>GHALA CLSR</v>
          </cell>
          <cell r="BA82" t="str">
            <v>Khasab</v>
          </cell>
          <cell r="BB82" t="str">
            <v>KAS-1</v>
          </cell>
        </row>
        <row r="83">
          <cell r="AG83" t="str">
            <v>NE-73-04</v>
          </cell>
          <cell r="AH83" t="str">
            <v>SOH2 - RSU</v>
          </cell>
          <cell r="AI83" t="str">
            <v>Transmission</v>
          </cell>
          <cell r="AJ83" t="str">
            <v>Transmission</v>
          </cell>
          <cell r="AS83" t="str">
            <v>MANAH</v>
          </cell>
          <cell r="AT83">
            <v>5432</v>
          </cell>
          <cell r="AU83" t="str">
            <v>NIZWA CLST</v>
          </cell>
          <cell r="BA83" t="str">
            <v>Madha</v>
          </cell>
          <cell r="BB83" t="str">
            <v>MAD-1</v>
          </cell>
        </row>
        <row r="84">
          <cell r="AG84" t="str">
            <v>NE-73-05</v>
          </cell>
          <cell r="AH84" t="str">
            <v>MSU - RSU</v>
          </cell>
          <cell r="AI84" t="str">
            <v>Transmission</v>
          </cell>
          <cell r="AJ84" t="str">
            <v>Transmission</v>
          </cell>
          <cell r="AS84" t="str">
            <v>MARMUL</v>
          </cell>
          <cell r="AT84">
            <v>5437</v>
          </cell>
          <cell r="AU84" t="str">
            <v>SALH CLSR</v>
          </cell>
          <cell r="BA84" t="str">
            <v>Diba</v>
          </cell>
          <cell r="BB84" t="str">
            <v>DBA-1</v>
          </cell>
        </row>
        <row r="85">
          <cell r="AG85" t="str">
            <v>NE-73-06</v>
          </cell>
          <cell r="AH85" t="str">
            <v>MSU - MSU</v>
          </cell>
          <cell r="AI85" t="str">
            <v>Transmission</v>
          </cell>
          <cell r="AJ85" t="str">
            <v>Transmission</v>
          </cell>
          <cell r="AS85" t="str">
            <v>MASIRA</v>
          </cell>
          <cell r="AT85">
            <v>2401</v>
          </cell>
          <cell r="AU85" t="str">
            <v>TC/CLS</v>
          </cell>
          <cell r="BA85" t="str">
            <v>Yanqul</v>
          </cell>
          <cell r="BB85" t="str">
            <v>YAN-1</v>
          </cell>
        </row>
        <row r="86">
          <cell r="AG86" t="str">
            <v>NE-74-01</v>
          </cell>
          <cell r="AH86" t="str">
            <v>SAL2 - NIZ1</v>
          </cell>
          <cell r="AI86" t="str">
            <v>Transmission</v>
          </cell>
          <cell r="AJ86" t="str">
            <v>Transmission</v>
          </cell>
          <cell r="AS86" t="str">
            <v>MINTRIB</v>
          </cell>
          <cell r="AT86">
            <v>5483</v>
          </cell>
          <cell r="AU86" t="str">
            <v>NIZWA CLST</v>
          </cell>
          <cell r="BB86" t="str">
            <v>BSM-1</v>
          </cell>
        </row>
        <row r="87">
          <cell r="AG87" t="str">
            <v>NE-74-02</v>
          </cell>
          <cell r="AH87" t="str">
            <v>SAL2 - QUR2</v>
          </cell>
          <cell r="AI87" t="str">
            <v>Transmission</v>
          </cell>
          <cell r="AJ87" t="str">
            <v>Transmission</v>
          </cell>
          <cell r="AS87" t="str">
            <v>MIRBAT EXP</v>
          </cell>
          <cell r="AT87">
            <v>6268</v>
          </cell>
          <cell r="AU87" t="str">
            <v>SALH CLSR</v>
          </cell>
          <cell r="BB87" t="str">
            <v>DUT-1</v>
          </cell>
        </row>
        <row r="88">
          <cell r="AG88" t="str">
            <v>NE-74-03</v>
          </cell>
          <cell r="AH88" t="str">
            <v>QUR2 - SOH2</v>
          </cell>
          <cell r="AI88" t="str">
            <v>Transmission</v>
          </cell>
          <cell r="AJ88" t="str">
            <v>Transmission</v>
          </cell>
          <cell r="AS88" t="str">
            <v>MUDHAIBI</v>
          </cell>
          <cell r="AT88">
            <v>3478</v>
          </cell>
          <cell r="AU88" t="str">
            <v>GHALA CLSR</v>
          </cell>
          <cell r="BA88" t="str">
            <v>Dhahr</v>
          </cell>
          <cell r="BB88" t="str">
            <v>DHR-1</v>
          </cell>
        </row>
        <row r="89">
          <cell r="AG89" t="str">
            <v>NE-74-04</v>
          </cell>
          <cell r="AH89" t="str">
            <v>QUR2 - NIZ1</v>
          </cell>
          <cell r="AI89" t="str">
            <v>Transmission</v>
          </cell>
          <cell r="AJ89" t="str">
            <v>Transmission</v>
          </cell>
          <cell r="AS89" t="str">
            <v>MUDHAIRIB</v>
          </cell>
          <cell r="AT89">
            <v>1668</v>
          </cell>
          <cell r="AU89" t="str">
            <v>GHALA CLSR</v>
          </cell>
          <cell r="BA89" t="str">
            <v>Nizwa</v>
          </cell>
          <cell r="BB89" t="str">
            <v>NIZ-2</v>
          </cell>
        </row>
        <row r="90">
          <cell r="AG90" t="str">
            <v>NE-74-05</v>
          </cell>
          <cell r="AH90" t="str">
            <v>SOH2 - NIZ1</v>
          </cell>
          <cell r="AI90" t="str">
            <v>Transmission</v>
          </cell>
          <cell r="AJ90" t="str">
            <v>Transmission</v>
          </cell>
          <cell r="AS90" t="str">
            <v>MUSANA</v>
          </cell>
          <cell r="AT90">
            <v>3681</v>
          </cell>
          <cell r="AU90" t="str">
            <v>GHALA CLSR</v>
          </cell>
          <cell r="BA90" t="str">
            <v>Gaylah</v>
          </cell>
          <cell r="BB90" t="str">
            <v>GAY-1</v>
          </cell>
        </row>
        <row r="91">
          <cell r="AG91" t="str">
            <v>NE-75-01</v>
          </cell>
          <cell r="AH91" t="str">
            <v>GMP - ES</v>
          </cell>
          <cell r="AI91" t="str">
            <v>Transmission</v>
          </cell>
          <cell r="AJ91" t="str">
            <v>Transmission</v>
          </cell>
          <cell r="AS91" t="str">
            <v>MUSCAT</v>
          </cell>
          <cell r="AT91">
            <v>2731</v>
          </cell>
          <cell r="AU91" t="str">
            <v>QRM CLSTR</v>
          </cell>
          <cell r="BB91" t="str">
            <v>FIR-1</v>
          </cell>
        </row>
        <row r="92">
          <cell r="AG92" t="str">
            <v>NE-75-02</v>
          </cell>
          <cell r="AH92" t="str">
            <v>IS - CLS</v>
          </cell>
          <cell r="AI92" t="str">
            <v>Transmission</v>
          </cell>
          <cell r="AJ92" t="str">
            <v>Transmission</v>
          </cell>
          <cell r="AS92" t="str">
            <v>MUSCAT MIGRATION</v>
          </cell>
          <cell r="AT92">
            <v>3732</v>
          </cell>
          <cell r="AU92" t="str">
            <v>QRM CLSTR</v>
          </cell>
          <cell r="BB92" t="str">
            <v>THY-1</v>
          </cell>
        </row>
        <row r="93">
          <cell r="AG93" t="str">
            <v>NE-76-01</v>
          </cell>
          <cell r="AH93" t="str">
            <v>ADSL - Access PoP</v>
          </cell>
          <cell r="AI93" t="str">
            <v>Transmission</v>
          </cell>
          <cell r="AJ93" t="str">
            <v>Transmission</v>
          </cell>
          <cell r="AS93" t="str">
            <v>MUTRAH</v>
          </cell>
          <cell r="AT93">
            <v>2711</v>
          </cell>
          <cell r="AU93" t="str">
            <v>TC/CLS</v>
          </cell>
          <cell r="BB93" t="str">
            <v>BAM-1</v>
          </cell>
        </row>
        <row r="94">
          <cell r="AG94" t="str">
            <v>NE-76-02</v>
          </cell>
          <cell r="AH94" t="str">
            <v>Access PoP - IP Gateway</v>
          </cell>
          <cell r="AI94" t="str">
            <v>Transmission</v>
          </cell>
          <cell r="AJ94" t="str">
            <v>Transmission</v>
          </cell>
          <cell r="AS94" t="str">
            <v>MUTRAH -2 MIG</v>
          </cell>
          <cell r="AT94">
            <v>2712</v>
          </cell>
          <cell r="AU94" t="str">
            <v>TC/CLS</v>
          </cell>
          <cell r="BB94" t="str">
            <v>HAS-1</v>
          </cell>
        </row>
        <row r="95">
          <cell r="AG95" t="str">
            <v>NE-77-01</v>
          </cell>
          <cell r="AH95" t="str">
            <v>Dxx - Access trunk</v>
          </cell>
          <cell r="AI95" t="str">
            <v>Transmission</v>
          </cell>
          <cell r="AJ95" t="str">
            <v>Transmission</v>
          </cell>
          <cell r="AS95" t="str">
            <v>NAKHAL</v>
          </cell>
          <cell r="AT95">
            <v>1863</v>
          </cell>
          <cell r="AU95" t="str">
            <v>GHALA CLSR</v>
          </cell>
          <cell r="BA95" t="str">
            <v>Izki</v>
          </cell>
          <cell r="BB95" t="str">
            <v>IZK-1</v>
          </cell>
        </row>
        <row r="96">
          <cell r="AG96" t="str">
            <v>NE-77-02</v>
          </cell>
          <cell r="AH96" t="str">
            <v>Dxx - Core trunk</v>
          </cell>
          <cell r="AI96" t="str">
            <v>Transmission</v>
          </cell>
          <cell r="AJ96" t="str">
            <v>Transmission</v>
          </cell>
          <cell r="AS96" t="str">
            <v>NIMAR</v>
          </cell>
          <cell r="AT96">
            <v>5438</v>
          </cell>
          <cell r="AU96" t="str">
            <v>NIZWA CLST</v>
          </cell>
          <cell r="BB96" t="str">
            <v>WSD-1</v>
          </cell>
        </row>
        <row r="97">
          <cell r="AG97" t="str">
            <v>NE-77-03</v>
          </cell>
          <cell r="AH97" t="str">
            <v>ATM circuits</v>
          </cell>
          <cell r="AI97" t="str">
            <v>Transmission</v>
          </cell>
          <cell r="AJ97" t="str">
            <v>Transmission</v>
          </cell>
          <cell r="AS97" t="str">
            <v>NIZWA-1</v>
          </cell>
          <cell r="AT97">
            <v>3421</v>
          </cell>
          <cell r="AU97" t="str">
            <v>NIZWA CLST</v>
          </cell>
          <cell r="BB97" t="str">
            <v>AQL-1</v>
          </cell>
        </row>
        <row r="98">
          <cell r="AG98" t="str">
            <v>NE-77-04</v>
          </cell>
          <cell r="AH98" t="str">
            <v>Analogue trunks</v>
          </cell>
          <cell r="AI98" t="str">
            <v>Transmission</v>
          </cell>
          <cell r="AJ98" t="str">
            <v>Transmission</v>
          </cell>
          <cell r="AS98" t="str">
            <v>NIZWA-2</v>
          </cell>
          <cell r="AT98">
            <v>5425</v>
          </cell>
          <cell r="AU98" t="str">
            <v>NIZWA CLST</v>
          </cell>
          <cell r="BB98" t="str">
            <v>SDR-1</v>
          </cell>
        </row>
        <row r="99">
          <cell r="AG99" t="str">
            <v>NE-77-05</v>
          </cell>
          <cell r="AH99" t="str">
            <v>Non Dxx leased circuits</v>
          </cell>
          <cell r="AI99" t="str">
            <v>Transmission</v>
          </cell>
          <cell r="AJ99" t="str">
            <v>Transmission</v>
          </cell>
          <cell r="AS99" t="str">
            <v>OIB MIGRATION</v>
          </cell>
          <cell r="AT99">
            <v>3680</v>
          </cell>
          <cell r="AU99" t="str">
            <v>QRM CLSTR</v>
          </cell>
          <cell r="BA99" t="str">
            <v>Hamra</v>
          </cell>
          <cell r="BB99" t="str">
            <v>HAM-1</v>
          </cell>
        </row>
        <row r="100">
          <cell r="AG100" t="str">
            <v>NE-77-06</v>
          </cell>
          <cell r="AH100" t="str">
            <v>MOI TV circuits</v>
          </cell>
          <cell r="AI100" t="str">
            <v>Transmission</v>
          </cell>
          <cell r="AJ100" t="str">
            <v>Transmission</v>
          </cell>
          <cell r="AS100" t="str">
            <v>PDO COMPUTER</v>
          </cell>
          <cell r="AT100">
            <v>2569</v>
          </cell>
          <cell r="AU100" t="str">
            <v>TC/CLS</v>
          </cell>
          <cell r="BB100" t="str">
            <v>FAY-1</v>
          </cell>
        </row>
        <row r="101">
          <cell r="AG101" t="str">
            <v>NE-78-01</v>
          </cell>
          <cell r="AH101" t="str">
            <v>Lambda - Metro</v>
          </cell>
          <cell r="AI101" t="str">
            <v>Transmission</v>
          </cell>
          <cell r="AJ101" t="str">
            <v>Transmission</v>
          </cell>
          <cell r="AS101" t="str">
            <v>PDO TELECOM</v>
          </cell>
          <cell r="AT101">
            <v>2568</v>
          </cell>
          <cell r="AU101" t="str">
            <v>TC/CLS</v>
          </cell>
          <cell r="BA101" t="str">
            <v>Fanja</v>
          </cell>
          <cell r="BB101" t="str">
            <v>FAN-2</v>
          </cell>
        </row>
        <row r="102">
          <cell r="AG102" t="str">
            <v>NE-78-02</v>
          </cell>
          <cell r="AH102" t="str">
            <v>Lambda - Northern</v>
          </cell>
          <cell r="AI102" t="str">
            <v>Transmission</v>
          </cell>
          <cell r="AJ102" t="str">
            <v>Transmission</v>
          </cell>
          <cell r="AS102" t="str">
            <v>QAIROON HAIRITI</v>
          </cell>
          <cell r="AT102">
            <v>2328</v>
          </cell>
          <cell r="AU102" t="str">
            <v>SALH CLSR</v>
          </cell>
          <cell r="BA102" t="str">
            <v>Qaryatan</v>
          </cell>
          <cell r="BB102" t="str">
            <v>QTN-1</v>
          </cell>
        </row>
        <row r="103">
          <cell r="AG103" t="str">
            <v>NE-78-03</v>
          </cell>
          <cell r="AH103" t="str">
            <v>Lambda - Eastern</v>
          </cell>
          <cell r="AI103" t="str">
            <v>Transmission</v>
          </cell>
          <cell r="AJ103" t="str">
            <v>Transmission</v>
          </cell>
          <cell r="AS103" t="str">
            <v>QALHAT 1 EXP</v>
          </cell>
          <cell r="AT103">
            <v>2444</v>
          </cell>
          <cell r="AU103" t="str">
            <v>QRM CLSTR</v>
          </cell>
          <cell r="BA103" t="str">
            <v>Tanwf</v>
          </cell>
          <cell r="BB103" t="str">
            <v>TNF-1</v>
          </cell>
        </row>
        <row r="104">
          <cell r="AG104" t="str">
            <v>NE-78-04</v>
          </cell>
          <cell r="AH104" t="str">
            <v>Lambda - Southern</v>
          </cell>
          <cell r="AI104" t="str">
            <v>Transmission</v>
          </cell>
          <cell r="AJ104" t="str">
            <v>Transmission</v>
          </cell>
          <cell r="AS104" t="str">
            <v>QRM 7 MIGRATION</v>
          </cell>
          <cell r="AT104">
            <v>3608</v>
          </cell>
          <cell r="AU104" t="str">
            <v>QRM CLSTR</v>
          </cell>
          <cell r="BA104" t="str">
            <v>Sinaw</v>
          </cell>
          <cell r="BB104" t="str">
            <v>SAN-1</v>
          </cell>
        </row>
        <row r="105">
          <cell r="AG105" t="str">
            <v>NE-79-01</v>
          </cell>
          <cell r="AH105" t="str">
            <v>Dxx - Length</v>
          </cell>
          <cell r="AI105" t="str">
            <v>Transmission</v>
          </cell>
          <cell r="AJ105" t="str">
            <v>Transmission</v>
          </cell>
          <cell r="AS105" t="str">
            <v>QRM 8 MIGRATION</v>
          </cell>
          <cell r="AT105">
            <v>3609</v>
          </cell>
          <cell r="AU105" t="str">
            <v>QRM CLSTR</v>
          </cell>
          <cell r="BB105" t="str">
            <v>AHB-1</v>
          </cell>
        </row>
        <row r="106">
          <cell r="AG106" t="str">
            <v>NE-79-02</v>
          </cell>
          <cell r="AH106" t="str">
            <v>Analogue - Length</v>
          </cell>
          <cell r="AI106" t="str">
            <v>Transmission</v>
          </cell>
          <cell r="AJ106" t="str">
            <v>Transmission</v>
          </cell>
          <cell r="AS106" t="str">
            <v>QRM6MIG</v>
          </cell>
          <cell r="AT106">
            <v>3607</v>
          </cell>
          <cell r="AU106" t="str">
            <v>QRM CLSTR</v>
          </cell>
          <cell r="BA106" t="str">
            <v>Rawdah</v>
          </cell>
          <cell r="BB106" t="str">
            <v>RDH-1</v>
          </cell>
        </row>
        <row r="107">
          <cell r="AG107" t="str">
            <v>NE-79-21</v>
          </cell>
          <cell r="AH107" t="str">
            <v>Seeb CLS - UAE</v>
          </cell>
          <cell r="AI107" t="str">
            <v>Terrestrial links</v>
          </cell>
          <cell r="AJ107" t="str">
            <v>International</v>
          </cell>
          <cell r="AS107" t="str">
            <v>QURIYAT</v>
          </cell>
          <cell r="AT107">
            <v>2646</v>
          </cell>
          <cell r="AU107" t="str">
            <v>TC/CLS</v>
          </cell>
          <cell r="BB107" t="str">
            <v>MLA-1</v>
          </cell>
        </row>
        <row r="108">
          <cell r="AG108" t="str">
            <v>NE-79-22</v>
          </cell>
          <cell r="AH108" t="str">
            <v>Seeb CLS - SMW3 CLS</v>
          </cell>
          <cell r="AI108" t="str">
            <v>Terrestrial links</v>
          </cell>
          <cell r="AJ108" t="str">
            <v>International</v>
          </cell>
          <cell r="AS108" t="str">
            <v>QURUM 10 EXP</v>
          </cell>
          <cell r="AT108">
            <v>3611</v>
          </cell>
          <cell r="AU108" t="str">
            <v>QRM CLSTR</v>
          </cell>
          <cell r="BA108" t="str">
            <v>Ibra</v>
          </cell>
          <cell r="BB108" t="str">
            <v>IBA-1</v>
          </cell>
        </row>
        <row r="109">
          <cell r="AG109" t="str">
            <v>NE-79-23</v>
          </cell>
          <cell r="AH109" t="str">
            <v>Seeb CLS - Yemen</v>
          </cell>
          <cell r="AI109" t="str">
            <v>Terrestrial links</v>
          </cell>
          <cell r="AJ109" t="str">
            <v>International</v>
          </cell>
          <cell r="AS109" t="str">
            <v>QURUM 9 EXP</v>
          </cell>
          <cell r="AT109">
            <v>3610</v>
          </cell>
          <cell r="AU109" t="str">
            <v>QRM CLSTR</v>
          </cell>
          <cell r="BA109" t="str">
            <v>Bandar Al Jissah</v>
          </cell>
          <cell r="BB109" t="str">
            <v>BJS-1</v>
          </cell>
        </row>
        <row r="110">
          <cell r="AG110" t="str">
            <v>NE-79-24</v>
          </cell>
          <cell r="AH110" t="str">
            <v>SMW3 CLS - Yemen</v>
          </cell>
          <cell r="AI110" t="str">
            <v>Terrestrial links</v>
          </cell>
          <cell r="AJ110" t="str">
            <v>International</v>
          </cell>
          <cell r="AS110" t="str">
            <v>QURUM-1</v>
          </cell>
          <cell r="AT110">
            <v>3601</v>
          </cell>
          <cell r="AU110" t="str">
            <v>QRM CLSTR</v>
          </cell>
        </row>
        <row r="111">
          <cell r="AG111" t="str">
            <v>NE-79-25</v>
          </cell>
          <cell r="AH111" t="str">
            <v>UAE - Yemen</v>
          </cell>
          <cell r="AI111" t="str">
            <v>Terrestrial links</v>
          </cell>
          <cell r="AJ111" t="str">
            <v>International</v>
          </cell>
          <cell r="AS111" t="str">
            <v>QURUM2</v>
          </cell>
          <cell r="AT111">
            <v>3602</v>
          </cell>
          <cell r="AU111" t="str">
            <v>QRM CLSTR</v>
          </cell>
        </row>
        <row r="112">
          <cell r="AG112" t="str">
            <v>NE-79-41</v>
          </cell>
          <cell r="AH112" t="str">
            <v>TL-UAE Voice - Al Ain</v>
          </cell>
          <cell r="AI112" t="str">
            <v>Terrestrial links</v>
          </cell>
          <cell r="AJ112" t="str">
            <v>International</v>
          </cell>
          <cell r="AS112" t="str">
            <v>QURUM3</v>
          </cell>
          <cell r="AT112">
            <v>3603</v>
          </cell>
          <cell r="AU112" t="str">
            <v>QRM CLSTR</v>
          </cell>
        </row>
        <row r="113">
          <cell r="AG113" t="str">
            <v>NE-79-42</v>
          </cell>
          <cell r="AH113" t="str">
            <v>TL-UAE Voice - Al Fujairah</v>
          </cell>
          <cell r="AI113" t="str">
            <v>Terrestrial links</v>
          </cell>
          <cell r="AJ113" t="str">
            <v>International</v>
          </cell>
          <cell r="AS113" t="str">
            <v>QURUM4</v>
          </cell>
          <cell r="AT113">
            <v>3604</v>
          </cell>
          <cell r="AU113" t="str">
            <v>QRM CLSTR</v>
          </cell>
        </row>
        <row r="114">
          <cell r="AG114" t="str">
            <v>NE-79-43</v>
          </cell>
          <cell r="AH114" t="str">
            <v>TL-UAE T/T - Al Fujairah</v>
          </cell>
          <cell r="AI114" t="str">
            <v>Terrestrial links</v>
          </cell>
          <cell r="AJ114" t="str">
            <v>International</v>
          </cell>
          <cell r="AS114" t="str">
            <v>QURUM5</v>
          </cell>
          <cell r="AT114">
            <v>3606</v>
          </cell>
          <cell r="AU114" t="str">
            <v>QRM CLSTR</v>
          </cell>
        </row>
        <row r="115">
          <cell r="AG115" t="str">
            <v>NE-79-44</v>
          </cell>
          <cell r="AH115" t="str">
            <v>TL-UAE Lsd - Al Ain</v>
          </cell>
          <cell r="AI115" t="str">
            <v>Terrestrial links</v>
          </cell>
          <cell r="AJ115" t="str">
            <v>International</v>
          </cell>
          <cell r="AS115" t="str">
            <v>RAHAB MOTOROLA</v>
          </cell>
          <cell r="AT115">
            <v>1846</v>
          </cell>
          <cell r="AU115" t="str">
            <v>GHALA CLSR</v>
          </cell>
        </row>
        <row r="116">
          <cell r="AG116" t="str">
            <v>NE-79-45</v>
          </cell>
          <cell r="AH116" t="str">
            <v>TL-UAE Lsd - Al Fujairah</v>
          </cell>
          <cell r="AI116" t="str">
            <v>Terrestrial links</v>
          </cell>
          <cell r="AJ116" t="str">
            <v>International</v>
          </cell>
          <cell r="AS116" t="str">
            <v>RAYSUT</v>
          </cell>
          <cell r="AT116">
            <v>2295</v>
          </cell>
          <cell r="AU116" t="str">
            <v>SALH CLSR</v>
          </cell>
        </row>
        <row r="117">
          <cell r="AG117" t="str">
            <v>NE-79-46</v>
          </cell>
          <cell r="AH117" t="str">
            <v>TL-UAE Internet - Al Fujairah</v>
          </cell>
          <cell r="AI117" t="str">
            <v>Terrestrial links</v>
          </cell>
          <cell r="AJ117" t="str">
            <v>International</v>
          </cell>
          <cell r="AS117" t="str">
            <v>RAYSUT 2</v>
          </cell>
          <cell r="AT117">
            <v>6219</v>
          </cell>
          <cell r="AU117" t="str">
            <v>SALH CLSR</v>
          </cell>
        </row>
        <row r="118">
          <cell r="AG118" t="str">
            <v>NE-79-47</v>
          </cell>
          <cell r="AH118" t="str">
            <v>TL-Yemen Voice</v>
          </cell>
          <cell r="AI118" t="str">
            <v>Terrestrial links</v>
          </cell>
          <cell r="AJ118" t="str">
            <v>International</v>
          </cell>
          <cell r="AS118" t="str">
            <v>ROP HQ-1 EXP</v>
          </cell>
          <cell r="AT118">
            <v>3612</v>
          </cell>
          <cell r="AU118" t="str">
            <v>QRM CLSTR</v>
          </cell>
        </row>
        <row r="119">
          <cell r="AG119" t="str">
            <v>NE-81-01</v>
          </cell>
          <cell r="AH119" t="str">
            <v>Semewe - Voice Circuits</v>
          </cell>
          <cell r="AI119" t="str">
            <v>Submarine cables</v>
          </cell>
          <cell r="AJ119" t="str">
            <v>International</v>
          </cell>
          <cell r="AS119" t="str">
            <v>RUSAIL MIGR</v>
          </cell>
          <cell r="AT119">
            <v>1620</v>
          </cell>
          <cell r="AU119" t="str">
            <v>GHALA CLSR</v>
          </cell>
        </row>
        <row r="120">
          <cell r="AG120" t="str">
            <v>NE-81-02</v>
          </cell>
          <cell r="AH120" t="str">
            <v>Semewe - TT Circuits</v>
          </cell>
          <cell r="AI120" t="str">
            <v>Submarine cables</v>
          </cell>
          <cell r="AJ120" t="str">
            <v>International</v>
          </cell>
          <cell r="AS120" t="str">
            <v>RUSTAQ</v>
          </cell>
          <cell r="AT120">
            <v>1871</v>
          </cell>
          <cell r="AU120" t="str">
            <v>GHALA CLSR</v>
          </cell>
        </row>
        <row r="121">
          <cell r="AG121" t="str">
            <v>NE-81-03</v>
          </cell>
          <cell r="AH121" t="str">
            <v>Semewe - Lsd Circuits</v>
          </cell>
          <cell r="AI121" t="str">
            <v>Submarine cables</v>
          </cell>
          <cell r="AJ121" t="str">
            <v>International</v>
          </cell>
          <cell r="AS121" t="str">
            <v>RUSTAQ2</v>
          </cell>
          <cell r="AT121">
            <v>2872</v>
          </cell>
          <cell r="AU121" t="str">
            <v>GHALA CLSR</v>
          </cell>
        </row>
        <row r="122">
          <cell r="AG122" t="str">
            <v>NE-81-04</v>
          </cell>
          <cell r="AH122" t="str">
            <v>Semewe - Internet Circuits</v>
          </cell>
          <cell r="AI122" t="str">
            <v>Submarine cables</v>
          </cell>
          <cell r="AJ122" t="str">
            <v>International</v>
          </cell>
          <cell r="AS122" t="str">
            <v>SAADA 2</v>
          </cell>
          <cell r="AT122">
            <v>6225</v>
          </cell>
          <cell r="AU122" t="str">
            <v>SALH CLSR</v>
          </cell>
        </row>
        <row r="123">
          <cell r="AG123" t="str">
            <v>NE-81-05</v>
          </cell>
          <cell r="AH123" t="str">
            <v>Semewe - Transit CLS - Fujeirah</v>
          </cell>
          <cell r="AI123" t="str">
            <v>Submarine cables</v>
          </cell>
          <cell r="AJ123" t="str">
            <v>International</v>
          </cell>
          <cell r="AS123" t="str">
            <v>SAFA-CAMP</v>
          </cell>
          <cell r="AT123">
            <v>5424</v>
          </cell>
          <cell r="AU123" t="str">
            <v>NIZWA CLST</v>
          </cell>
        </row>
        <row r="124">
          <cell r="AG124" t="str">
            <v>NE-81-06</v>
          </cell>
          <cell r="AH124" t="str">
            <v>Semewe - Leased Capacity</v>
          </cell>
          <cell r="AI124" t="str">
            <v>Submarine cables</v>
          </cell>
          <cell r="AJ124" t="str">
            <v>International</v>
          </cell>
          <cell r="AS124" t="str">
            <v>SAHAM</v>
          </cell>
          <cell r="AT124">
            <v>1855</v>
          </cell>
          <cell r="AU124" t="str">
            <v>GHALA CLSR</v>
          </cell>
        </row>
        <row r="125">
          <cell r="AG125" t="str">
            <v>NE-81-11</v>
          </cell>
          <cell r="AH125" t="str">
            <v>FLAG - Voice Circuits</v>
          </cell>
          <cell r="AI125" t="str">
            <v>Submarine cables</v>
          </cell>
          <cell r="AJ125" t="str">
            <v>International</v>
          </cell>
          <cell r="AS125" t="str">
            <v>SAHAM MOI</v>
          </cell>
          <cell r="AT125">
            <v>1857</v>
          </cell>
          <cell r="AU125" t="str">
            <v>GHALA CLSR</v>
          </cell>
        </row>
        <row r="126">
          <cell r="AG126" t="str">
            <v>NE-81-12</v>
          </cell>
          <cell r="AH126" t="str">
            <v>FLAG - TT Circuits</v>
          </cell>
          <cell r="AI126" t="str">
            <v>Submarine cables</v>
          </cell>
          <cell r="AJ126" t="str">
            <v>International</v>
          </cell>
          <cell r="AS126" t="str">
            <v>SALAH 2 NODE 3</v>
          </cell>
          <cell r="AT126">
            <v>6291</v>
          </cell>
          <cell r="AU126" t="str">
            <v>SALH CLSR</v>
          </cell>
        </row>
        <row r="127">
          <cell r="AG127" t="str">
            <v>NE-81-13</v>
          </cell>
          <cell r="AH127" t="str">
            <v>FLAG - Lsd Circuits</v>
          </cell>
          <cell r="AI127" t="str">
            <v>Submarine cables</v>
          </cell>
          <cell r="AJ127" t="str">
            <v>International</v>
          </cell>
          <cell r="AS127" t="str">
            <v>SALALA3 EXPANSIN</v>
          </cell>
          <cell r="AT127">
            <v>6211</v>
          </cell>
          <cell r="AU127" t="str">
            <v>SALH CLSR</v>
          </cell>
        </row>
        <row r="128">
          <cell r="AG128" t="str">
            <v>NE-81-14</v>
          </cell>
          <cell r="AH128" t="str">
            <v>FLAG - Internet Circuits</v>
          </cell>
          <cell r="AI128" t="str">
            <v>Submarine cables</v>
          </cell>
          <cell r="AJ128" t="str">
            <v>International</v>
          </cell>
          <cell r="AS128" t="str">
            <v>salalah 2 NODE 2</v>
          </cell>
          <cell r="AT128">
            <v>2292</v>
          </cell>
          <cell r="AU128" t="str">
            <v>SALH CLSR</v>
          </cell>
        </row>
        <row r="129">
          <cell r="AG129" t="str">
            <v>NE-81-15</v>
          </cell>
          <cell r="AH129" t="str">
            <v>FLAG - Leased Capacity</v>
          </cell>
          <cell r="AI129" t="str">
            <v>Submarine cables</v>
          </cell>
          <cell r="AJ129" t="str">
            <v>International</v>
          </cell>
          <cell r="AS129" t="str">
            <v>SALLH-1</v>
          </cell>
          <cell r="AT129">
            <v>2291</v>
          </cell>
          <cell r="AU129" t="str">
            <v>SALH CLSR</v>
          </cell>
        </row>
        <row r="130">
          <cell r="AG130" t="str">
            <v>NE-81-21</v>
          </cell>
          <cell r="AH130" t="str">
            <v>Falcon - Voice Circuits</v>
          </cell>
          <cell r="AI130" t="str">
            <v>Submarine cables</v>
          </cell>
          <cell r="AJ130" t="str">
            <v>International</v>
          </cell>
          <cell r="AS130" t="str">
            <v>SAMAD A SHAAN</v>
          </cell>
          <cell r="AT130">
            <v>5476</v>
          </cell>
          <cell r="AU130" t="str">
            <v>NIZWA CLST</v>
          </cell>
        </row>
        <row r="131">
          <cell r="AG131" t="str">
            <v>NE-81-22</v>
          </cell>
          <cell r="AH131" t="str">
            <v>Falcon - TT Circuits</v>
          </cell>
          <cell r="AI131" t="str">
            <v>Submarine cables</v>
          </cell>
          <cell r="AJ131" t="str">
            <v>International</v>
          </cell>
          <cell r="AS131" t="str">
            <v>SAMAIL MIGRATION</v>
          </cell>
          <cell r="AT131">
            <v>5351</v>
          </cell>
          <cell r="AU131" t="str">
            <v>NIZWA CLST</v>
          </cell>
        </row>
        <row r="132">
          <cell r="AG132" t="str">
            <v>NE-81-23</v>
          </cell>
          <cell r="AH132" t="str">
            <v>Falcon - Lsd Circuits</v>
          </cell>
          <cell r="AI132" t="str">
            <v>Submarine cables</v>
          </cell>
          <cell r="AJ132" t="str">
            <v>International</v>
          </cell>
          <cell r="AS132" t="str">
            <v>SANA BANI GAFAR</v>
          </cell>
          <cell r="AT132">
            <v>1802</v>
          </cell>
          <cell r="AU132" t="str">
            <v>GHALA CLSR</v>
          </cell>
        </row>
        <row r="133">
          <cell r="AG133" t="str">
            <v>NE-81-24</v>
          </cell>
          <cell r="AH133" t="str">
            <v>Falcon - Internet Circuits</v>
          </cell>
          <cell r="AI133" t="str">
            <v>Submarine cables</v>
          </cell>
          <cell r="AJ133" t="str">
            <v>International</v>
          </cell>
          <cell r="AS133" t="str">
            <v>SAWAQIM</v>
          </cell>
          <cell r="AT133">
            <v>11</v>
          </cell>
          <cell r="AU133" t="str">
            <v>TC/CLS</v>
          </cell>
        </row>
        <row r="134">
          <cell r="AG134" t="str">
            <v>NE-81-25</v>
          </cell>
          <cell r="AH134" t="str">
            <v>Falcon - Leased Capacity</v>
          </cell>
          <cell r="AI134" t="str">
            <v>Submarine cables</v>
          </cell>
          <cell r="AJ134" t="str">
            <v>International</v>
          </cell>
          <cell r="AS134" t="str">
            <v>SEEB</v>
          </cell>
          <cell r="AT134">
            <v>1621</v>
          </cell>
          <cell r="AU134" t="str">
            <v>GHALA CLSR</v>
          </cell>
        </row>
        <row r="135">
          <cell r="AG135" t="str">
            <v>NE-82-01</v>
          </cell>
          <cell r="AH135" t="str">
            <v>Intelsat &amp; Arabsat - Voice</v>
          </cell>
          <cell r="AI135" t="str">
            <v>Al-Amerat 3</v>
          </cell>
          <cell r="AJ135" t="str">
            <v>International</v>
          </cell>
          <cell r="AS135" t="str">
            <v>SEEB MIGRATION</v>
          </cell>
          <cell r="AT135">
            <v>1622</v>
          </cell>
          <cell r="AU135" t="str">
            <v>GHALA CLSR</v>
          </cell>
        </row>
        <row r="136">
          <cell r="AG136" t="str">
            <v>NE-82-02</v>
          </cell>
          <cell r="AH136" t="str">
            <v>Intelsat &amp; Arabsat - TT</v>
          </cell>
          <cell r="AI136" t="str">
            <v>Al-Amerat 3</v>
          </cell>
          <cell r="AJ136" t="str">
            <v>International</v>
          </cell>
          <cell r="AS136" t="str">
            <v>SHINAS</v>
          </cell>
          <cell r="AT136">
            <v>1847</v>
          </cell>
          <cell r="AU136" t="str">
            <v>GHALA CLSR</v>
          </cell>
        </row>
        <row r="137">
          <cell r="AG137" t="str">
            <v>NE-82-03</v>
          </cell>
          <cell r="AH137" t="str">
            <v>Intelsat &amp; Arabsat - Lsd</v>
          </cell>
          <cell r="AI137" t="str">
            <v>Al-Amerat 3</v>
          </cell>
          <cell r="AJ137" t="str">
            <v>International</v>
          </cell>
          <cell r="AS137" t="str">
            <v>SHINAS MOI</v>
          </cell>
          <cell r="AT137">
            <v>3330</v>
          </cell>
          <cell r="AU137" t="str">
            <v>GHALA CLSR</v>
          </cell>
        </row>
        <row r="138">
          <cell r="AG138" t="str">
            <v>NE-82-04</v>
          </cell>
          <cell r="AH138" t="str">
            <v>Intelsat &amp; Arabsat - Leased Capacity</v>
          </cell>
          <cell r="AI138" t="str">
            <v>Al-Amerat 3</v>
          </cell>
          <cell r="AJ138" t="str">
            <v>International</v>
          </cell>
          <cell r="AS138" t="str">
            <v>SHINAS NMS</v>
          </cell>
          <cell r="AT138">
            <v>1848</v>
          </cell>
          <cell r="AU138" t="str">
            <v>GHALA CLSR</v>
          </cell>
        </row>
        <row r="139">
          <cell r="AG139" t="str">
            <v>NE-95-02</v>
          </cell>
          <cell r="AH139" t="str">
            <v>Standalone ADM-4</v>
          </cell>
          <cell r="AI139" t="str">
            <v>Standalone facilities</v>
          </cell>
          <cell r="AJ139" t="str">
            <v>Standalone eqpt</v>
          </cell>
          <cell r="AS139" t="str">
            <v>SINAW 1 EXP</v>
          </cell>
          <cell r="AT139">
            <v>5474</v>
          </cell>
          <cell r="AU139" t="str">
            <v>NIZWA CLST</v>
          </cell>
        </row>
        <row r="140">
          <cell r="AG140" t="str">
            <v>NE-95-03</v>
          </cell>
          <cell r="AH140" t="str">
            <v>Standalone ADM-32 x 2 Tributary</v>
          </cell>
          <cell r="AI140" t="str">
            <v>Standalone facilities</v>
          </cell>
          <cell r="AJ140" t="str">
            <v>Standalone eqpt</v>
          </cell>
          <cell r="AS140" t="str">
            <v>SITA</v>
          </cell>
          <cell r="AT140">
            <v>7777</v>
          </cell>
          <cell r="AU140" t="str">
            <v>TC/CLS</v>
          </cell>
        </row>
        <row r="141">
          <cell r="AG141" t="str">
            <v>NE-95-04</v>
          </cell>
          <cell r="AH141" t="str">
            <v>Standalone ADM-STM-1 Tributary</v>
          </cell>
          <cell r="AI141" t="str">
            <v>Standalone facilities</v>
          </cell>
          <cell r="AJ141" t="str">
            <v>Standalone eqpt</v>
          </cell>
          <cell r="AS141" t="str">
            <v>SITA-2</v>
          </cell>
          <cell r="AT141">
            <v>8888</v>
          </cell>
          <cell r="AU141" t="str">
            <v>TC/CLS</v>
          </cell>
        </row>
        <row r="142">
          <cell r="AG142" t="str">
            <v>NE-95-05</v>
          </cell>
          <cell r="AH142" t="str">
            <v>Colo Land</v>
          </cell>
          <cell r="AI142" t="str">
            <v>Standalone facilities</v>
          </cell>
          <cell r="AJ142" t="str">
            <v>Standalone eqpt</v>
          </cell>
          <cell r="AS142" t="str">
            <v>SOHAR</v>
          </cell>
          <cell r="AT142">
            <v>1841</v>
          </cell>
          <cell r="AU142" t="str">
            <v>GHALA CLSR</v>
          </cell>
        </row>
        <row r="143">
          <cell r="AG143" t="str">
            <v>NE-95-06</v>
          </cell>
          <cell r="AH143" t="str">
            <v>Colo Land &amp; Buildings</v>
          </cell>
          <cell r="AI143" t="str">
            <v>Standalone facilities</v>
          </cell>
          <cell r="AJ143" t="str">
            <v>Standalone eqpt</v>
          </cell>
          <cell r="AS143" t="str">
            <v>SOHAR -2</v>
          </cell>
          <cell r="AT143">
            <v>1842</v>
          </cell>
          <cell r="AU143" t="str">
            <v>GHALA CLSR</v>
          </cell>
        </row>
        <row r="144">
          <cell r="AG144" t="str">
            <v>NE-95-07</v>
          </cell>
          <cell r="AH144" t="str">
            <v>Colo Roof</v>
          </cell>
          <cell r="AI144" t="str">
            <v>Standalone facilities</v>
          </cell>
          <cell r="AJ144" t="str">
            <v>Standalone eqpt</v>
          </cell>
          <cell r="AS144" t="str">
            <v>SOHAR REFINARY</v>
          </cell>
          <cell r="AT144">
            <v>1845</v>
          </cell>
          <cell r="AU144" t="str">
            <v>GHALA CLSR</v>
          </cell>
        </row>
        <row r="145">
          <cell r="AG145" t="str">
            <v>NE-95-08</v>
          </cell>
          <cell r="AH145" t="str">
            <v>Loaded DC Power</v>
          </cell>
          <cell r="AI145" t="str">
            <v>Standalone facilities</v>
          </cell>
          <cell r="AJ145" t="str">
            <v>Standalone eqpt</v>
          </cell>
          <cell r="AS145" t="str">
            <v>SQU</v>
          </cell>
          <cell r="AT145">
            <v>1513</v>
          </cell>
          <cell r="AU145" t="str">
            <v>GHALA CLSR</v>
          </cell>
        </row>
        <row r="146">
          <cell r="AG146" t="str">
            <v>NE-95-09</v>
          </cell>
          <cell r="AH146" t="str">
            <v>Fibre PoI to Container</v>
          </cell>
          <cell r="AI146" t="str">
            <v>Standalone facilities</v>
          </cell>
          <cell r="AJ146" t="str">
            <v>Standalone eqpt</v>
          </cell>
          <cell r="AS146" t="str">
            <v>SUR</v>
          </cell>
          <cell r="AT146">
            <v>2441</v>
          </cell>
          <cell r="AU146" t="str">
            <v>QRM CLSTR</v>
          </cell>
        </row>
        <row r="147">
          <cell r="AG147" t="str">
            <v>NE-95-10</v>
          </cell>
          <cell r="AH147" t="str">
            <v>Standalone tower</v>
          </cell>
          <cell r="AI147" t="str">
            <v>Standalone facilities</v>
          </cell>
          <cell r="AJ147" t="str">
            <v>Standalone eqpt</v>
          </cell>
          <cell r="AS147" t="str">
            <v>SUR 2</v>
          </cell>
          <cell r="AT147">
            <v>2443</v>
          </cell>
          <cell r="AU147" t="str">
            <v>QRM CLSTR</v>
          </cell>
        </row>
        <row r="148">
          <cell r="AG148" t="str">
            <v>NE-95-12</v>
          </cell>
          <cell r="AH148" t="str">
            <v>Dark Fibre Link OLO</v>
          </cell>
          <cell r="AI148" t="str">
            <v>Standalone facilities</v>
          </cell>
          <cell r="AJ148" t="str">
            <v>Standalone eqpt</v>
          </cell>
          <cell r="AS148" t="str">
            <v>SUR 3 EXP</v>
          </cell>
          <cell r="AT148">
            <v>3444</v>
          </cell>
          <cell r="AU148" t="str">
            <v>QRM CLSTR</v>
          </cell>
        </row>
        <row r="149">
          <cell r="AG149" t="str">
            <v>NE-99-01</v>
          </cell>
          <cell r="AH149" t="str">
            <v>Retail</v>
          </cell>
          <cell r="AS149" t="str">
            <v>SUR LNG</v>
          </cell>
          <cell r="AT149">
            <v>2442</v>
          </cell>
          <cell r="AU149" t="str">
            <v>QRM CLSTR</v>
          </cell>
        </row>
        <row r="150">
          <cell r="AG150" t="str">
            <v>NE-99-02</v>
          </cell>
          <cell r="AH150" t="str">
            <v>FAR - Outpayments - Telephones</v>
          </cell>
          <cell r="AS150" t="str">
            <v>SUR/HOSPITAL</v>
          </cell>
          <cell r="AT150">
            <v>3461</v>
          </cell>
          <cell r="AU150" t="str">
            <v>QRM CLSTR</v>
          </cell>
        </row>
        <row r="151">
          <cell r="AG151" t="str">
            <v>NE-99-03</v>
          </cell>
          <cell r="AH151" t="str">
            <v>FAR - Outpayments - Telexes</v>
          </cell>
          <cell r="AS151" t="str">
            <v>SUR-AL-MAZ</v>
          </cell>
          <cell r="AT151">
            <v>1849</v>
          </cell>
          <cell r="AU151" t="str">
            <v>GHALA CLSR</v>
          </cell>
        </row>
        <row r="152">
          <cell r="AG152" t="str">
            <v>NE-99-04</v>
          </cell>
          <cell r="AH152" t="str">
            <v>FAR - Outpayments - Telegrams</v>
          </cell>
          <cell r="AS152" t="str">
            <v>SUWAIQ</v>
          </cell>
          <cell r="AT152">
            <v>1860</v>
          </cell>
          <cell r="AU152" t="str">
            <v>GHALA CLSR</v>
          </cell>
        </row>
        <row r="153">
          <cell r="AG153" t="str">
            <v>NE-99-05</v>
          </cell>
          <cell r="AH153" t="str">
            <v>National Call Termn Expense</v>
          </cell>
          <cell r="AS153" t="str">
            <v>TAQA EXPANSION</v>
          </cell>
          <cell r="AT153">
            <v>6258</v>
          </cell>
          <cell r="AU153" t="str">
            <v>SALH CLSR</v>
          </cell>
        </row>
        <row r="154">
          <cell r="AG154" t="str">
            <v>NE-99-06</v>
          </cell>
          <cell r="AH154" t="str">
            <v>Interntl Call Termn Expense</v>
          </cell>
          <cell r="AS154" t="str">
            <v>TCC 10 MIGRATION</v>
          </cell>
          <cell r="AT154">
            <v>2782</v>
          </cell>
          <cell r="AU154" t="str">
            <v>TC/CLS</v>
          </cell>
        </row>
        <row r="155">
          <cell r="AG155" t="str">
            <v>NE-99-07</v>
          </cell>
          <cell r="AH155" t="str">
            <v>COST-PREPAID FIXED CALLING CRD</v>
          </cell>
          <cell r="AS155" t="str">
            <v>TCC 11MIGRATION</v>
          </cell>
          <cell r="AT155">
            <v>2783</v>
          </cell>
          <cell r="AU155" t="str">
            <v>TC/CLS</v>
          </cell>
        </row>
        <row r="156">
          <cell r="AG156" t="str">
            <v>NE-99-08</v>
          </cell>
          <cell r="AH156" t="str">
            <v>COST-SMART CARDS - PAYPHONE</v>
          </cell>
          <cell r="AS156" t="str">
            <v>TCC 12 MIGRATION</v>
          </cell>
          <cell r="AT156">
            <v>2784</v>
          </cell>
          <cell r="AU156" t="str">
            <v>TC/CLS</v>
          </cell>
        </row>
        <row r="157">
          <cell r="AG157" t="str">
            <v>NE-99-09</v>
          </cell>
          <cell r="AH157" t="str">
            <v>COST-INTERNET PREPAID CARDS</v>
          </cell>
          <cell r="AS157" t="str">
            <v>TCC 13 MIGRATION</v>
          </cell>
          <cell r="AT157">
            <v>2785</v>
          </cell>
          <cell r="AU157" t="str">
            <v>TC/CLS</v>
          </cell>
        </row>
        <row r="158">
          <cell r="AG158" t="str">
            <v>NE-99-10</v>
          </cell>
          <cell r="AH158" t="str">
            <v>OS&amp;S - OS - Advertisements</v>
          </cell>
          <cell r="AS158" t="str">
            <v>TCC 14</v>
          </cell>
          <cell r="AT158">
            <v>2786</v>
          </cell>
          <cell r="AU158" t="str">
            <v>TC/CLS</v>
          </cell>
        </row>
        <row r="159">
          <cell r="AG159" t="str">
            <v>NE-99-11</v>
          </cell>
          <cell r="AH159" t="str">
            <v>LICENSE FEE AMORTIZATION</v>
          </cell>
          <cell r="AS159" t="str">
            <v>TCC 15</v>
          </cell>
          <cell r="AT159">
            <v>2788</v>
          </cell>
          <cell r="AU159" t="str">
            <v>TC/CLS</v>
          </cell>
        </row>
        <row r="160">
          <cell r="AG160" t="str">
            <v>NE-99-12</v>
          </cell>
          <cell r="AH160" t="str">
            <v>Provision for Bad Debts Charge</v>
          </cell>
          <cell r="AS160" t="str">
            <v>TCC 16</v>
          </cell>
          <cell r="AT160">
            <v>2789</v>
          </cell>
          <cell r="AU160" t="str">
            <v>TC/CLS</v>
          </cell>
        </row>
        <row r="161">
          <cell r="AG161" t="str">
            <v>NE-99-13</v>
          </cell>
          <cell r="AH161" t="str">
            <v>PROVISSION FOR TRA PENALTY</v>
          </cell>
          <cell r="AS161" t="str">
            <v>TCC 17</v>
          </cell>
          <cell r="AT161">
            <v>2790</v>
          </cell>
          <cell r="AU161" t="str">
            <v>TC/CLS</v>
          </cell>
        </row>
        <row r="162">
          <cell r="AG162" t="str">
            <v>NE-99-14</v>
          </cell>
          <cell r="AH162" t="str">
            <v>Commission on Debts Collection</v>
          </cell>
          <cell r="AS162" t="str">
            <v>TCC 8 MIGRATION</v>
          </cell>
          <cell r="AT162">
            <v>2780</v>
          </cell>
          <cell r="AU162" t="str">
            <v>TC/CLS</v>
          </cell>
        </row>
        <row r="163">
          <cell r="AG163" t="str">
            <v>NE-99-15</v>
          </cell>
          <cell r="AH163" t="str">
            <v>ROYALTY FEES</v>
          </cell>
          <cell r="AS163" t="str">
            <v>TCC 9MIGRATION</v>
          </cell>
          <cell r="AT163">
            <v>2781</v>
          </cell>
          <cell r="AU163" t="str">
            <v>TC/CLS</v>
          </cell>
        </row>
        <row r="164">
          <cell r="AG164" t="str">
            <v>NE-99-16</v>
          </cell>
          <cell r="AH164" t="str">
            <v>LICENSING FEES</v>
          </cell>
          <cell r="AS164" t="str">
            <v>TCC GSM</v>
          </cell>
          <cell r="AT164">
            <v>2798</v>
          </cell>
          <cell r="AU164" t="str">
            <v>TC/CLS</v>
          </cell>
        </row>
        <row r="165">
          <cell r="AG165" t="str">
            <v>NE-99-17</v>
          </cell>
          <cell r="AH165" t="str">
            <v>Common</v>
          </cell>
          <cell r="AS165" t="str">
            <v>TCC1</v>
          </cell>
          <cell r="AT165">
            <v>2791</v>
          </cell>
          <cell r="AU165" t="str">
            <v>TC/CLS</v>
          </cell>
        </row>
        <row r="166">
          <cell r="AG166" t="str">
            <v>NE-99-18</v>
          </cell>
          <cell r="AH166" t="str">
            <v>MARKETING EVENT COSTS</v>
          </cell>
          <cell r="AS166" t="str">
            <v>TCC2</v>
          </cell>
          <cell r="AT166">
            <v>2792</v>
          </cell>
          <cell r="AU166" t="str">
            <v>TC/CLS</v>
          </cell>
        </row>
        <row r="167">
          <cell r="AG167" t="str">
            <v>NE-99-19</v>
          </cell>
          <cell r="AH167" t="str">
            <v>MARKETING PROMOTION COSTS</v>
          </cell>
          <cell r="AS167" t="str">
            <v>TCC3</v>
          </cell>
          <cell r="AT167">
            <v>2793</v>
          </cell>
          <cell r="AU167" t="str">
            <v>TC/CLS</v>
          </cell>
        </row>
        <row r="168">
          <cell r="AG168" t="str">
            <v>NE-95-13</v>
          </cell>
          <cell r="AH168" t="str">
            <v>ODF</v>
          </cell>
          <cell r="AI168" t="str">
            <v>Standalone facilities</v>
          </cell>
          <cell r="AJ168" t="str">
            <v>Standalone eqpt</v>
          </cell>
          <cell r="AS168" t="str">
            <v>TCC4</v>
          </cell>
          <cell r="AT168">
            <v>2794</v>
          </cell>
          <cell r="AU168" t="str">
            <v>TC/CLS</v>
          </cell>
        </row>
        <row r="169">
          <cell r="AG169" t="str">
            <v>NE-95-14</v>
          </cell>
          <cell r="AH169" t="str">
            <v>DDF rack</v>
          </cell>
          <cell r="AI169" t="str">
            <v>Standalone facilities</v>
          </cell>
          <cell r="AJ169" t="str">
            <v>Standalone eqpt</v>
          </cell>
          <cell r="AS169" t="str">
            <v>TCC5</v>
          </cell>
          <cell r="AT169">
            <v>2795</v>
          </cell>
          <cell r="AU169" t="str">
            <v>TC/CLS</v>
          </cell>
        </row>
        <row r="170">
          <cell r="AG170" t="str">
            <v>NE-95-15</v>
          </cell>
          <cell r="AH170" t="str">
            <v>DDF ports</v>
          </cell>
          <cell r="AI170" t="str">
            <v>Standalone facilities</v>
          </cell>
          <cell r="AJ170" t="str">
            <v>Standalone eqpt</v>
          </cell>
          <cell r="AS170" t="str">
            <v>TCC6</v>
          </cell>
          <cell r="AT170">
            <v>2796</v>
          </cell>
          <cell r="AU170" t="str">
            <v>TC/CLS</v>
          </cell>
        </row>
        <row r="171">
          <cell r="AG171" t="str">
            <v>NE-11-06</v>
          </cell>
          <cell r="AH171" t="str">
            <v>Splitter at the MDF site</v>
          </cell>
          <cell r="AS171" t="str">
            <v>TCC7</v>
          </cell>
          <cell r="AT171">
            <v>2799</v>
          </cell>
          <cell r="AU171" t="str">
            <v>TC/CLS</v>
          </cell>
        </row>
        <row r="172">
          <cell r="AS172" t="str">
            <v>TECH BLDG MIGRAT</v>
          </cell>
          <cell r="AT172">
            <v>3901</v>
          </cell>
          <cell r="AU172" t="str">
            <v>QRM CLSTR</v>
          </cell>
        </row>
        <row r="173">
          <cell r="AS173" t="str">
            <v>THMRAIT EXPANSIO</v>
          </cell>
          <cell r="AT173">
            <v>5270</v>
          </cell>
          <cell r="AU173" t="str">
            <v>SALH CLSR</v>
          </cell>
        </row>
        <row r="174">
          <cell r="AS174" t="str">
            <v>THUMRAIT MOD</v>
          </cell>
          <cell r="AT174">
            <v>2626</v>
          </cell>
          <cell r="AU174" t="str">
            <v>SALH CLSR</v>
          </cell>
        </row>
        <row r="175">
          <cell r="AS175" t="str">
            <v>THYMSA</v>
          </cell>
          <cell r="AT175">
            <v>3439</v>
          </cell>
          <cell r="AU175" t="str">
            <v>NIZWA CLST</v>
          </cell>
        </row>
        <row r="176">
          <cell r="AS176" t="str">
            <v>TIBAT</v>
          </cell>
          <cell r="AT176">
            <v>1832</v>
          </cell>
          <cell r="AU176" t="str">
            <v>GHALA CLSR</v>
          </cell>
        </row>
        <row r="177">
          <cell r="AS177" t="str">
            <v>W/AL KABIR</v>
          </cell>
          <cell r="AT177">
            <v>2771</v>
          </cell>
          <cell r="AU177" t="str">
            <v>TC/CLS</v>
          </cell>
        </row>
        <row r="178">
          <cell r="AS178" t="str">
            <v>W/K3</v>
          </cell>
          <cell r="AT178">
            <v>2773</v>
          </cell>
          <cell r="AU178" t="str">
            <v>TC/CLS</v>
          </cell>
        </row>
        <row r="179">
          <cell r="AS179" t="str">
            <v>W/KABIR 2</v>
          </cell>
          <cell r="AT179">
            <v>2772</v>
          </cell>
          <cell r="AU179" t="str">
            <v>TC/CLS</v>
          </cell>
        </row>
        <row r="180">
          <cell r="AS180" t="str">
            <v>WADI JEZZI</v>
          </cell>
          <cell r="AT180">
            <v>1670</v>
          </cell>
          <cell r="AU180" t="str">
            <v>GHALA CLSR</v>
          </cell>
        </row>
        <row r="181">
          <cell r="AS181" t="str">
            <v>WADI TAYEEN</v>
          </cell>
          <cell r="AT181">
            <v>5460</v>
          </cell>
          <cell r="AU181" t="str">
            <v>NIZWA CLST</v>
          </cell>
        </row>
        <row r="182">
          <cell r="AS182" t="str">
            <v>WAJAJA</v>
          </cell>
          <cell r="AT182">
            <v>1850</v>
          </cell>
          <cell r="AU182" t="str">
            <v>GHALA CLSR</v>
          </cell>
        </row>
        <row r="183">
          <cell r="AS183" t="str">
            <v>WAT3</v>
          </cell>
          <cell r="AT183">
            <v>2563</v>
          </cell>
          <cell r="AU183" t="str">
            <v>TC/CLS</v>
          </cell>
        </row>
        <row r="184">
          <cell r="AS184" t="str">
            <v>WAT4 MIGRATION</v>
          </cell>
          <cell r="AT184">
            <v>2565</v>
          </cell>
          <cell r="AU184" t="str">
            <v>TC/CLS</v>
          </cell>
        </row>
        <row r="185">
          <cell r="AS185" t="str">
            <v>WAT5 MIGRATION</v>
          </cell>
          <cell r="AT185">
            <v>2566</v>
          </cell>
          <cell r="AU185" t="str">
            <v>TC/CLS</v>
          </cell>
        </row>
        <row r="186">
          <cell r="AS186" t="str">
            <v>WAT6-EXPANSION</v>
          </cell>
          <cell r="AT186">
            <v>2567</v>
          </cell>
          <cell r="AU186" t="str">
            <v>TC/CLS</v>
          </cell>
        </row>
        <row r="187">
          <cell r="AS187" t="str">
            <v>WATTAYA-1</v>
          </cell>
          <cell r="AT187">
            <v>2561</v>
          </cell>
          <cell r="AU187" t="str">
            <v>TC/CLS</v>
          </cell>
        </row>
        <row r="188">
          <cell r="AS188" t="str">
            <v>WATTAYA-2</v>
          </cell>
          <cell r="AT188">
            <v>2562</v>
          </cell>
          <cell r="AU188" t="str">
            <v>TC/CLS</v>
          </cell>
        </row>
        <row r="189">
          <cell r="AS189" t="str">
            <v>WK 6  EXPANSION</v>
          </cell>
          <cell r="AT189">
            <v>2776</v>
          </cell>
          <cell r="AU189" t="str">
            <v>TC/CLS</v>
          </cell>
        </row>
        <row r="190">
          <cell r="AS190" t="str">
            <v>WK4 MIGRATION</v>
          </cell>
          <cell r="AT190">
            <v>2774</v>
          </cell>
          <cell r="AU190" t="str">
            <v>TC/CLS</v>
          </cell>
        </row>
        <row r="191">
          <cell r="AS191" t="str">
            <v>WK5  MIGRATION</v>
          </cell>
          <cell r="AT191">
            <v>2775</v>
          </cell>
          <cell r="AU191" t="str">
            <v>TC/CLS</v>
          </cell>
        </row>
        <row r="192">
          <cell r="AS192" t="str">
            <v>WUDAM</v>
          </cell>
          <cell r="AT192">
            <v>3682</v>
          </cell>
          <cell r="AU192" t="str">
            <v>GHALA CLSR</v>
          </cell>
        </row>
        <row r="193">
          <cell r="AS193" t="str">
            <v>YAHMADI</v>
          </cell>
          <cell r="AT193">
            <v>2475</v>
          </cell>
          <cell r="AU193" t="str">
            <v>QRM CLSTR</v>
          </cell>
        </row>
        <row r="194">
          <cell r="AS194" t="str">
            <v>YANQUL</v>
          </cell>
          <cell r="AT194">
            <v>5402</v>
          </cell>
          <cell r="AU194" t="str">
            <v>NIZWA CLST</v>
          </cell>
        </row>
      </sheetData>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Feasibility "/>
      <sheetName val="Capex"/>
      <sheetName val="Capex details"/>
      <sheetName val="Demand_Revenue"/>
      <sheetName val="Service requirements"/>
      <sheetName val="ILL Pricing Model"/>
      <sheetName val="ILL Pricing Model no acess"/>
      <sheetName val="Summary price cost calculation"/>
      <sheetName val="Basic National MPLS"/>
      <sheetName val="Redundant National MPLS"/>
      <sheetName val="broadband costing"/>
      <sheetName val="P&amp;L"/>
    </sheetNames>
    <sheetDataSet>
      <sheetData sheetId="0"/>
      <sheetData sheetId="1">
        <row r="13">
          <cell r="E13">
            <v>20737.5</v>
          </cell>
        </row>
      </sheetData>
      <sheetData sheetId="2">
        <row r="2">
          <cell r="B2" t="str">
            <v>No.</v>
          </cell>
          <cell r="C2" t="str">
            <v>Item</v>
          </cell>
          <cell r="D2" t="str">
            <v>Total Price</v>
          </cell>
        </row>
        <row r="3">
          <cell r="D3" t="str">
            <v>(OMR)</v>
          </cell>
        </row>
        <row r="4">
          <cell r="B4">
            <v>1</v>
          </cell>
          <cell r="C4" t="str">
            <v>MA5612 (GE uplink)</v>
          </cell>
          <cell r="D4">
            <v>1500</v>
          </cell>
        </row>
        <row r="5">
          <cell r="B5">
            <v>2</v>
          </cell>
          <cell r="C5" t="str">
            <v>FOC</v>
          </cell>
          <cell r="D5">
            <v>18250</v>
          </cell>
        </row>
        <row r="6">
          <cell r="D6">
            <v>19750</v>
          </cell>
        </row>
      </sheetData>
      <sheetData sheetId="3">
        <row r="7">
          <cell r="B7" t="str">
            <v>New ADSL 24 Mbps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E"/>
      <sheetName val="TOC"/>
      <sheetName val="200-06"/>
      <sheetName val="600"/>
      <sheetName val="800-04"/>
      <sheetName val="800-16"/>
      <sheetName val="2400-48"/>
      <sheetName val="3000"/>
      <sheetName val="6000"/>
      <sheetName val="SOFTWARE"/>
      <sheetName val="INDOOR AP"/>
      <sheetName val="REMOTE AP"/>
      <sheetName val="OUTDOOR AP"/>
      <sheetName val="ARUBA INSTANT"/>
      <sheetName val="WIRELESS MESH ROUTERS"/>
      <sheetName val="AIRWAVE"/>
      <sheetName val="AMIGOPOD"/>
      <sheetName val="ClearPass"/>
      <sheetName val="S3500"/>
      <sheetName val="CONTENT SECURITY"/>
      <sheetName val="GOVERNMENT"/>
      <sheetName val="PLATFORM SPARES"/>
      <sheetName val="DEMO KITS"/>
      <sheetName val="CHANGES"/>
      <sheetName val="BLUE PAGES"/>
      <sheetName val="RED PAGES"/>
      <sheetName val="Flat_price_list"/>
      <sheetName val="Flat_price_list_VAD"/>
      <sheetName val="WIRELESS MESH ROUTERS - CHINA"/>
      <sheetName val="PRICE LIST MASTER"/>
      <sheetName val="Florida"/>
      <sheetName val="New York"/>
      <sheetName val="Ohio"/>
      <sheetName val="PEPPM"/>
      <sheetName val="South Carolina"/>
      <sheetName val="Washington (WLS)"/>
      <sheetName val="Mississip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43">
          <cell r="D943" t="str">
            <v>NA</v>
          </cell>
        </row>
        <row r="944">
          <cell r="D944" t="str">
            <v>INTL</v>
          </cell>
        </row>
        <row r="945">
          <cell r="D945" t="str">
            <v>CHINA</v>
          </cell>
        </row>
        <row r="946">
          <cell r="D946" t="str">
            <v>UK</v>
          </cell>
        </row>
        <row r="947">
          <cell r="D947" t="str">
            <v>EMEA</v>
          </cell>
        </row>
        <row r="948">
          <cell r="D948" t="str">
            <v>ME</v>
          </cell>
        </row>
        <row r="949">
          <cell r="D949" t="str">
            <v>EU</v>
          </cell>
        </row>
        <row r="950">
          <cell r="D950" t="str">
            <v>INDIA</v>
          </cell>
        </row>
        <row r="951">
          <cell r="D951" t="str">
            <v>CANADA</v>
          </cell>
        </row>
        <row r="958">
          <cell r="B958">
            <v>40886</v>
          </cell>
        </row>
      </sheetData>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NPUT PANEL"/>
      <sheetName val="TELRIC breakdown"/>
      <sheetName val="Output Summary"/>
      <sheetName val="c_service"/>
      <sheetName val="Chart data"/>
      <sheetName val="Linked inputs"/>
      <sheetName val="Summarised RF"/>
      <sheetName val="Network loading"/>
      <sheetName val="Weighting Factors"/>
      <sheetName val="Service param"/>
      <sheetName val="Network param"/>
      <sheetName val="Network design - Access"/>
      <sheetName val="Network design-switch"/>
      <sheetName val="Network design-trans"/>
      <sheetName val="Network design - data"/>
      <sheetName val="Network design - internet"/>
      <sheetName val="Network design - intl"/>
      <sheetName val="Network design - IC"/>
      <sheetName val="Network design - others"/>
      <sheetName val="Capex"/>
      <sheetName val="Opex"/>
      <sheetName val="Expenditure"/>
      <sheetName val="Asset Alloc"/>
      <sheetName val="Asset Alloc-Trans"/>
      <sheetName val="Map NE"/>
      <sheetName val="TELRIC"/>
      <sheetName val="NE Cost"/>
      <sheetName val="Service costs"/>
      <sheetName val="Outpayments"/>
      <sheetName val="Erlang Table"/>
      <sheetName val="List"/>
      <sheetName val="Style Guidelines"/>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AH7" t="str">
            <v>Copper cable - BSW</v>
          </cell>
        </row>
        <row r="8">
          <cell r="AH8" t="str">
            <v>Copper cable - Primary and Secondary</v>
          </cell>
        </row>
        <row r="9">
          <cell r="AH9" t="str">
            <v>DP</v>
          </cell>
        </row>
        <row r="10">
          <cell r="AH10" t="str">
            <v>Cabinet</v>
          </cell>
        </row>
        <row r="11">
          <cell r="AH11" t="str">
            <v>MDF</v>
          </cell>
        </row>
        <row r="12">
          <cell r="AH12" t="str">
            <v>WLL - FWT</v>
          </cell>
        </row>
        <row r="13">
          <cell r="AH13" t="str">
            <v>WLL - BTS</v>
          </cell>
        </row>
        <row r="14">
          <cell r="AH14" t="str">
            <v>WLL - RAC</v>
          </cell>
        </row>
        <row r="15">
          <cell r="AH15" t="str">
            <v>WLL - PDSN</v>
          </cell>
        </row>
        <row r="16">
          <cell r="AH16" t="str">
            <v>Payphone Booths - Lines</v>
          </cell>
        </row>
        <row r="17">
          <cell r="AH17" t="str">
            <v>Payphone Booths - Traffic</v>
          </cell>
        </row>
        <row r="18">
          <cell r="AH18" t="str">
            <v>PSTN Linecards</v>
          </cell>
        </row>
        <row r="19">
          <cell r="AH19" t="str">
            <v>ISDN2 Linecards</v>
          </cell>
        </row>
        <row r="20">
          <cell r="AH20" t="str">
            <v>ISDN30 Linecards</v>
          </cell>
        </row>
        <row r="21">
          <cell r="AH21" t="str">
            <v>SU - Duration</v>
          </cell>
        </row>
        <row r="22">
          <cell r="AH22" t="str">
            <v>MSU - Set up</v>
          </cell>
        </row>
        <row r="23">
          <cell r="AH23" t="str">
            <v>MSU - Duration</v>
          </cell>
        </row>
        <row r="24">
          <cell r="AH24" t="str">
            <v>PSU - Set up</v>
          </cell>
        </row>
        <row r="25">
          <cell r="AH25" t="str">
            <v>PSU - Duration</v>
          </cell>
        </row>
        <row r="26">
          <cell r="AH26" t="str">
            <v>TS - Set up</v>
          </cell>
        </row>
        <row r="27">
          <cell r="AH27" t="str">
            <v>TS - Duration</v>
          </cell>
        </row>
        <row r="28">
          <cell r="AH28" t="str">
            <v>IS - Set up</v>
          </cell>
        </row>
        <row r="29">
          <cell r="AH29" t="str">
            <v>IS - Duration</v>
          </cell>
        </row>
        <row r="30">
          <cell r="AH30" t="str">
            <v>Telex</v>
          </cell>
        </row>
        <row r="31">
          <cell r="AH31" t="str">
            <v>Telegraph</v>
          </cell>
        </row>
        <row r="32">
          <cell r="AH32" t="str">
            <v xml:space="preserve"> Prepaid IN</v>
          </cell>
        </row>
        <row r="33">
          <cell r="AH33" t="str">
            <v>DSLAM Eqpt</v>
          </cell>
        </row>
        <row r="34">
          <cell r="AH34" t="str">
            <v>Directory Inquiry</v>
          </cell>
        </row>
        <row r="35">
          <cell r="AH35" t="str">
            <v>Time Announcement Eqpt</v>
          </cell>
        </row>
        <row r="36">
          <cell r="AH36" t="str">
            <v>Wifi Eqpt</v>
          </cell>
        </row>
        <row r="37">
          <cell r="AH37" t="str">
            <v>Telex Terminal</v>
          </cell>
        </row>
        <row r="38">
          <cell r="AH38" t="str">
            <v>Access Server</v>
          </cell>
        </row>
        <row r="39">
          <cell r="AH39" t="str">
            <v>ADSL Aggregator (10k)</v>
          </cell>
        </row>
        <row r="40">
          <cell r="AH40" t="str">
            <v>Leased Line Aggregator (7513)</v>
          </cell>
        </row>
        <row r="41">
          <cell r="AH41" t="str">
            <v>Central Routers and Switch (7513)</v>
          </cell>
        </row>
        <row r="42">
          <cell r="AH42" t="str">
            <v>IP - Gateways (7513)</v>
          </cell>
        </row>
        <row r="43">
          <cell r="AH43" t="str">
            <v>RPR - NE80</v>
          </cell>
        </row>
        <row r="44">
          <cell r="AH44" t="str">
            <v>Cache Engine</v>
          </cell>
        </row>
        <row r="45">
          <cell r="AH45" t="str">
            <v>Mail Servers</v>
          </cell>
        </row>
        <row r="46">
          <cell r="AH46" t="str">
            <v>News Systems</v>
          </cell>
        </row>
        <row r="47">
          <cell r="AH47" t="str">
            <v>Web Page Servers</v>
          </cell>
        </row>
        <row r="48">
          <cell r="AH48" t="str">
            <v>E-Commerce Servers</v>
          </cell>
        </row>
        <row r="49">
          <cell r="AH49" t="str">
            <v>Chat Servers</v>
          </cell>
        </row>
        <row r="50">
          <cell r="AH50" t="str">
            <v>Authentication server</v>
          </cell>
        </row>
        <row r="51">
          <cell r="AH51" t="str">
            <v>DNS server</v>
          </cell>
        </row>
        <row r="52">
          <cell r="AH52" t="str">
            <v>Internet Peering Charges</v>
          </cell>
        </row>
        <row r="53">
          <cell r="AH53" t="str">
            <v>Dxx Access Nodes - Up to 128k</v>
          </cell>
        </row>
        <row r="54">
          <cell r="AH54" t="str">
            <v>Dxx Access Nodes - Over 128k</v>
          </cell>
        </row>
        <row r="55">
          <cell r="AH55" t="str">
            <v>Dxx Access Nodes - G703</v>
          </cell>
        </row>
        <row r="56">
          <cell r="AH56" t="str">
            <v>Dxx Core Nodes</v>
          </cell>
        </row>
        <row r="57">
          <cell r="AH57" t="str">
            <v>Core Switch (7670)</v>
          </cell>
        </row>
        <row r="58">
          <cell r="AH58" t="str">
            <v>Edge Network (7470)</v>
          </cell>
        </row>
        <row r="59">
          <cell r="AH59" t="str">
            <v>Access (7270)</v>
          </cell>
        </row>
        <row r="60">
          <cell r="AH60" t="str">
            <v>VSAT - Voice Traffic</v>
          </cell>
        </row>
        <row r="61">
          <cell r="AH61" t="str">
            <v>VSAT - Voice Access</v>
          </cell>
        </row>
        <row r="62">
          <cell r="AH62" t="str">
            <v>VSAT - Lsd</v>
          </cell>
        </row>
        <row r="63">
          <cell r="AH63" t="str">
            <v>VSAT - Payphones Traffic</v>
          </cell>
        </row>
        <row r="64">
          <cell r="AH64" t="str">
            <v>VSAT - Payphones Access</v>
          </cell>
        </row>
        <row r="65">
          <cell r="AH65" t="str">
            <v>VSAT - Mobile Rental</v>
          </cell>
        </row>
        <row r="66">
          <cell r="AH66" t="str">
            <v>SSR - Voice</v>
          </cell>
        </row>
        <row r="67">
          <cell r="AH67" t="str">
            <v>SSR - Lsd</v>
          </cell>
        </row>
        <row r="68">
          <cell r="AH68" t="str">
            <v>SSR - Payphones</v>
          </cell>
        </row>
        <row r="69">
          <cell r="AH69" t="str">
            <v>SSR - Mobile Rental</v>
          </cell>
        </row>
        <row r="70">
          <cell r="AH70" t="str">
            <v>SSR - Leased Capacity</v>
          </cell>
        </row>
        <row r="71">
          <cell r="AH71" t="str">
            <v>GMP1 - QUR2</v>
          </cell>
        </row>
        <row r="72">
          <cell r="AH72" t="str">
            <v>GMP1 - SAL2</v>
          </cell>
        </row>
        <row r="73">
          <cell r="AH73" t="str">
            <v>GMP1 - NIZ1</v>
          </cell>
        </row>
        <row r="74">
          <cell r="AH74" t="str">
            <v>GMP1 - SOH2</v>
          </cell>
        </row>
        <row r="75">
          <cell r="AH75" t="str">
            <v>GMP1 - MSU</v>
          </cell>
        </row>
        <row r="76">
          <cell r="AH76" t="str">
            <v>QUR2 - MSU</v>
          </cell>
        </row>
        <row r="77">
          <cell r="AH77" t="str">
            <v>SAL2 - MSU</v>
          </cell>
        </row>
        <row r="78">
          <cell r="AH78" t="str">
            <v>NIZ1 - MSU</v>
          </cell>
        </row>
        <row r="79">
          <cell r="AH79" t="str">
            <v>SOH2 - MSU</v>
          </cell>
        </row>
        <row r="80">
          <cell r="AH80" t="str">
            <v>QUR2 - RSU</v>
          </cell>
        </row>
        <row r="81">
          <cell r="AH81" t="str">
            <v>SAL2 - RSU</v>
          </cell>
        </row>
        <row r="82">
          <cell r="AH82" t="str">
            <v>NIZ1 - RSU</v>
          </cell>
        </row>
        <row r="83">
          <cell r="AH83" t="str">
            <v>SOH2 - RSU</v>
          </cell>
        </row>
        <row r="84">
          <cell r="AH84" t="str">
            <v>MSU - RSU</v>
          </cell>
        </row>
        <row r="85">
          <cell r="AH85" t="str">
            <v>MSU - MSU</v>
          </cell>
        </row>
        <row r="86">
          <cell r="AH86" t="str">
            <v>SAL2 - NIZ1</v>
          </cell>
        </row>
        <row r="87">
          <cell r="AH87" t="str">
            <v>SAL2 - QUR2</v>
          </cell>
        </row>
        <row r="88">
          <cell r="AH88" t="str">
            <v>QUR2 - SOH2</v>
          </cell>
        </row>
        <row r="89">
          <cell r="AH89" t="str">
            <v>QUR2 - NIZ1</v>
          </cell>
        </row>
        <row r="90">
          <cell r="AH90" t="str">
            <v>SOH2 - NIZ1</v>
          </cell>
        </row>
        <row r="91">
          <cell r="AH91" t="str">
            <v>GMP - ES</v>
          </cell>
        </row>
        <row r="92">
          <cell r="AH92" t="str">
            <v>IS - CLS</v>
          </cell>
        </row>
        <row r="93">
          <cell r="AH93" t="str">
            <v>ADSL - Access PoP</v>
          </cell>
        </row>
        <row r="94">
          <cell r="AH94" t="str">
            <v>Access PoP - IP Gateway</v>
          </cell>
        </row>
        <row r="95">
          <cell r="AH95" t="str">
            <v>Dxx - Access trunk</v>
          </cell>
        </row>
        <row r="96">
          <cell r="AH96" t="str">
            <v>Dxx - Core trunk</v>
          </cell>
        </row>
        <row r="97">
          <cell r="AH97" t="str">
            <v>ATM circuits</v>
          </cell>
        </row>
        <row r="98">
          <cell r="AH98" t="str">
            <v>Analogue trunks</v>
          </cell>
        </row>
        <row r="99">
          <cell r="AH99" t="str">
            <v>Non Dxx leased circuits</v>
          </cell>
        </row>
        <row r="100">
          <cell r="AH100" t="str">
            <v>MOI TV circuits</v>
          </cell>
        </row>
        <row r="101">
          <cell r="AH101" t="str">
            <v>Lambda - Metro</v>
          </cell>
        </row>
        <row r="102">
          <cell r="AH102" t="str">
            <v>Lambda - Northern</v>
          </cell>
        </row>
        <row r="103">
          <cell r="AH103" t="str">
            <v>Lambda - Eastern</v>
          </cell>
        </row>
        <row r="104">
          <cell r="AH104" t="str">
            <v>Lambda - Southern</v>
          </cell>
        </row>
        <row r="105">
          <cell r="AH105" t="str">
            <v>Dxx - Length</v>
          </cell>
        </row>
        <row r="106">
          <cell r="AH106" t="str">
            <v>Analogue - Length</v>
          </cell>
        </row>
        <row r="107">
          <cell r="AH107" t="str">
            <v>Seeb CLS - UAE</v>
          </cell>
        </row>
        <row r="108">
          <cell r="AH108" t="str">
            <v>Seeb CLS - SMW3 CLS</v>
          </cell>
        </row>
        <row r="109">
          <cell r="AH109" t="str">
            <v>Seeb CLS - Yemen</v>
          </cell>
        </row>
        <row r="110">
          <cell r="AH110" t="str">
            <v>SMW3 CLS - Yemen</v>
          </cell>
        </row>
        <row r="111">
          <cell r="AH111" t="str">
            <v>UAE - Yemen</v>
          </cell>
        </row>
        <row r="112">
          <cell r="AH112" t="str">
            <v>TL-UAE Voice - Al Ain</v>
          </cell>
        </row>
        <row r="113">
          <cell r="AH113" t="str">
            <v>TL-UAE Voice - Al Fujairah</v>
          </cell>
        </row>
        <row r="114">
          <cell r="AH114" t="str">
            <v>TL-UAE T/T - Al Fujairah</v>
          </cell>
        </row>
        <row r="115">
          <cell r="AH115" t="str">
            <v>TL-UAE Lsd - Al Ain</v>
          </cell>
        </row>
        <row r="116">
          <cell r="AH116" t="str">
            <v>TL-UAE Lsd - Al Fujairah</v>
          </cell>
        </row>
        <row r="117">
          <cell r="AH117" t="str">
            <v>TL-UAE Internet - Al Fujairah</v>
          </cell>
        </row>
        <row r="118">
          <cell r="AH118" t="str">
            <v>TL-Yemen Voice</v>
          </cell>
        </row>
        <row r="119">
          <cell r="AH119" t="str">
            <v>Semewe - Voice Circuits</v>
          </cell>
        </row>
        <row r="120">
          <cell r="AH120" t="str">
            <v>Semewe - TT Circuits</v>
          </cell>
        </row>
        <row r="121">
          <cell r="AH121" t="str">
            <v>Semewe - Lsd Circuits</v>
          </cell>
        </row>
        <row r="122">
          <cell r="AH122" t="str">
            <v>Semewe - Internet Circuits</v>
          </cell>
        </row>
        <row r="123">
          <cell r="AH123" t="str">
            <v>Semewe - Transit CLS - Fujeirah</v>
          </cell>
        </row>
        <row r="124">
          <cell r="AH124" t="str">
            <v>Semewe - Leased Capacity</v>
          </cell>
        </row>
        <row r="125">
          <cell r="AH125" t="str">
            <v>FLAG - Voice Circuits</v>
          </cell>
        </row>
        <row r="126">
          <cell r="AH126" t="str">
            <v>FLAG - TT Circuits</v>
          </cell>
        </row>
        <row r="127">
          <cell r="AH127" t="str">
            <v>FLAG - Lsd Circuits</v>
          </cell>
        </row>
        <row r="128">
          <cell r="AH128" t="str">
            <v>FLAG - Internet Circuits</v>
          </cell>
        </row>
        <row r="129">
          <cell r="AH129" t="str">
            <v>FLAG - Leased Capacity</v>
          </cell>
        </row>
        <row r="130">
          <cell r="AH130" t="str">
            <v>Falcon - Voice Circuits</v>
          </cell>
        </row>
        <row r="131">
          <cell r="AH131" t="str">
            <v>Falcon - TT Circuits</v>
          </cell>
        </row>
        <row r="132">
          <cell r="AH132" t="str">
            <v>Falcon - Lsd Circuits</v>
          </cell>
        </row>
        <row r="133">
          <cell r="AH133" t="str">
            <v>Falcon - Internet Circuits</v>
          </cell>
        </row>
        <row r="134">
          <cell r="AH134" t="str">
            <v>Falcon - Leased Capacity</v>
          </cell>
        </row>
        <row r="135">
          <cell r="AH135" t="str">
            <v>Intelsat &amp; Arabsat - Voice</v>
          </cell>
        </row>
        <row r="136">
          <cell r="AH136" t="str">
            <v>Intelsat &amp; Arabsat - TT</v>
          </cell>
        </row>
        <row r="137">
          <cell r="AH137" t="str">
            <v>Intelsat &amp; Arabsat - Lsd</v>
          </cell>
        </row>
        <row r="138">
          <cell r="AH138" t="str">
            <v>Intelsat &amp; Arabsat - Leased Capacity</v>
          </cell>
        </row>
        <row r="139">
          <cell r="AH139" t="str">
            <v>Standalone ADM-4</v>
          </cell>
        </row>
        <row r="140">
          <cell r="AH140" t="str">
            <v>Standalone ADM-32 x 2 Tributary</v>
          </cell>
        </row>
        <row r="141">
          <cell r="AH141" t="str">
            <v>Standalone ADM-STM-1 Tributary</v>
          </cell>
        </row>
        <row r="142">
          <cell r="AH142" t="str">
            <v>Colo Land</v>
          </cell>
        </row>
        <row r="143">
          <cell r="AH143" t="str">
            <v>Colo Land &amp; Buildings</v>
          </cell>
        </row>
        <row r="144">
          <cell r="AH144" t="str">
            <v>Colo Roof</v>
          </cell>
        </row>
        <row r="145">
          <cell r="AH145" t="str">
            <v>Loaded DC Power</v>
          </cell>
        </row>
        <row r="146">
          <cell r="AH146" t="str">
            <v>Fibre PoI to Container</v>
          </cell>
        </row>
        <row r="147">
          <cell r="AH147" t="str">
            <v>Standalone tower</v>
          </cell>
        </row>
        <row r="148">
          <cell r="AH148" t="str">
            <v>Dark Fibre Link OLO</v>
          </cell>
        </row>
        <row r="149">
          <cell r="AH149" t="str">
            <v>Retail</v>
          </cell>
        </row>
        <row r="150">
          <cell r="AH150" t="str">
            <v>FAR - Outpayments - Telephones</v>
          </cell>
        </row>
        <row r="151">
          <cell r="AH151" t="str">
            <v>FAR - Outpayments - Telexes</v>
          </cell>
        </row>
        <row r="152">
          <cell r="AH152" t="str">
            <v>FAR - Outpayments - Telegrams</v>
          </cell>
        </row>
        <row r="153">
          <cell r="AH153" t="str">
            <v>National Call Termn Expense</v>
          </cell>
        </row>
        <row r="154">
          <cell r="AH154" t="str">
            <v>Interntl Call Termn Expense</v>
          </cell>
        </row>
        <row r="155">
          <cell r="AH155" t="str">
            <v>COST-PREPAID FIXED CALLING CRD</v>
          </cell>
        </row>
        <row r="156">
          <cell r="AH156" t="str">
            <v>COST-SMART CARDS - PAYPHONE</v>
          </cell>
        </row>
        <row r="157">
          <cell r="AH157" t="str">
            <v>COST-INTERNET PREPAID CARDS</v>
          </cell>
        </row>
        <row r="158">
          <cell r="AH158" t="str">
            <v>OS&amp;S - OS - Advertisements</v>
          </cell>
        </row>
        <row r="159">
          <cell r="AH159" t="str">
            <v>LICENSE FEE AMORTIZATION</v>
          </cell>
        </row>
        <row r="160">
          <cell r="AH160" t="str">
            <v>Provision for Bad Debts Charge</v>
          </cell>
        </row>
        <row r="161">
          <cell r="AH161" t="str">
            <v>PROVISSION FOR TRA PENALTY</v>
          </cell>
        </row>
        <row r="162">
          <cell r="AH162" t="str">
            <v>Commission on Debts Collection</v>
          </cell>
        </row>
        <row r="163">
          <cell r="AH163" t="str">
            <v>ROYALTY FEES</v>
          </cell>
        </row>
        <row r="164">
          <cell r="AH164" t="str">
            <v>LICENSING FEES</v>
          </cell>
        </row>
        <row r="165">
          <cell r="AH165" t="str">
            <v>Common</v>
          </cell>
        </row>
        <row r="166">
          <cell r="AH166" t="str">
            <v>MARKETING EVENT COSTS</v>
          </cell>
        </row>
        <row r="167">
          <cell r="AH167" t="str">
            <v>MARKETING PROMOTION COSTS</v>
          </cell>
        </row>
        <row r="168">
          <cell r="AH168" t="str">
            <v>ODF</v>
          </cell>
        </row>
        <row r="169">
          <cell r="AH169" t="str">
            <v>DDF rack</v>
          </cell>
        </row>
        <row r="170">
          <cell r="AH170" t="str">
            <v>DDF ports</v>
          </cell>
        </row>
        <row r="171">
          <cell r="AH171" t="str">
            <v>Splitter at the MDF site</v>
          </cell>
        </row>
      </sheetData>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NPUT PANEL"/>
      <sheetName val="TELRIC breakdown"/>
      <sheetName val="Output Summary"/>
      <sheetName val="c_service"/>
      <sheetName val="Chart data"/>
      <sheetName val="Linked inputs"/>
      <sheetName val="Summarised RF"/>
      <sheetName val="Network loading"/>
      <sheetName val="Weighting Factors"/>
      <sheetName val="Service param"/>
      <sheetName val="Network param"/>
      <sheetName val="Network design - Access"/>
      <sheetName val="Network design-switch"/>
      <sheetName val="Network design-trans"/>
      <sheetName val="Network design - data"/>
      <sheetName val="Network design - internet"/>
      <sheetName val="Network design - intl"/>
      <sheetName val="Network design - IC"/>
      <sheetName val="Network design - others"/>
      <sheetName val="Capex"/>
      <sheetName val="Opex"/>
      <sheetName val="Expenditure"/>
      <sheetName val="Asset Alloc"/>
      <sheetName val="Asset Alloc-Trans"/>
      <sheetName val="Map NE"/>
      <sheetName val="TELRIC"/>
      <sheetName val="NE Cost"/>
      <sheetName val="Service costs"/>
      <sheetName val="Outpayments"/>
      <sheetName val="Erlang Table"/>
      <sheetName val="List"/>
      <sheetName val="Style Guide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AA7">
            <v>2</v>
          </cell>
          <cell r="AN7">
            <v>1</v>
          </cell>
          <cell r="EY7">
            <v>1.9007380137105478E-6</v>
          </cell>
          <cell r="EZ7">
            <v>0</v>
          </cell>
          <cell r="FA7">
            <v>0</v>
          </cell>
          <cell r="FB7">
            <v>0</v>
          </cell>
          <cell r="FE7">
            <v>0</v>
          </cell>
          <cell r="FF7">
            <v>0</v>
          </cell>
          <cell r="FG7">
            <v>0</v>
          </cell>
          <cell r="FJ7">
            <v>0</v>
          </cell>
          <cell r="FL7">
            <v>0</v>
          </cell>
          <cell r="FP7">
            <v>1.1812295611227668E-8</v>
          </cell>
          <cell r="FQ7">
            <v>0</v>
          </cell>
        </row>
        <row r="8">
          <cell r="AA8">
            <v>2</v>
          </cell>
          <cell r="AB8">
            <v>1.1813951427231408</v>
          </cell>
          <cell r="AC8">
            <v>1.1813951427231408</v>
          </cell>
          <cell r="AD8">
            <v>0.25916824127744703</v>
          </cell>
          <cell r="AE8">
            <v>0.25916824127744703</v>
          </cell>
          <cell r="AF8">
            <v>0.183181144630186</v>
          </cell>
          <cell r="AG8">
            <v>0.183181144630186</v>
          </cell>
          <cell r="BY8">
            <v>1.9819886058700723E-2</v>
          </cell>
          <cell r="CA8">
            <v>9.9535209714416112E-4</v>
          </cell>
          <cell r="CB8">
            <v>1.4551172649732298E-7</v>
          </cell>
          <cell r="CC8">
            <v>0.27403171593217901</v>
          </cell>
          <cell r="CD8">
            <v>0.13056430736837238</v>
          </cell>
          <cell r="CE8">
            <v>3.3861768793690267E-2</v>
          </cell>
          <cell r="CF8">
            <v>4.4597539374821772E-4</v>
          </cell>
          <cell r="CG8">
            <v>6.4715494361274528E-4</v>
          </cell>
          <cell r="CI8">
            <v>5.3060681867566847E-4</v>
          </cell>
          <cell r="CJ8">
            <v>5.2412395542080638E-2</v>
          </cell>
          <cell r="CK8">
            <v>1.4551172649732298E-7</v>
          </cell>
          <cell r="CL8">
            <v>0.36925982366218957</v>
          </cell>
          <cell r="CM8">
            <v>0.12196321524691633</v>
          </cell>
          <cell r="CN8">
            <v>4.2042736976807917E-5</v>
          </cell>
          <cell r="EY8">
            <v>1.4025505341046612E-2</v>
          </cell>
          <cell r="EZ8">
            <v>0</v>
          </cell>
          <cell r="FA8">
            <v>0</v>
          </cell>
          <cell r="FB8">
            <v>0</v>
          </cell>
          <cell r="FE8">
            <v>0</v>
          </cell>
          <cell r="FF8">
            <v>0</v>
          </cell>
          <cell r="FG8">
            <v>0</v>
          </cell>
          <cell r="FJ8">
            <v>5.8091723004793837E-2</v>
          </cell>
          <cell r="FL8">
            <v>5.6620927524063169E-2</v>
          </cell>
          <cell r="FP8">
            <v>4.2596623139282752E-2</v>
          </cell>
          <cell r="FQ8">
            <v>4.2596692068448884E-2</v>
          </cell>
        </row>
        <row r="9">
          <cell r="AA9">
            <v>2</v>
          </cell>
          <cell r="AB9">
            <v>1.721362492944013</v>
          </cell>
          <cell r="AC9">
            <v>1.721362492944013</v>
          </cell>
          <cell r="AD9">
            <v>0.21054881640684506</v>
          </cell>
          <cell r="AE9">
            <v>0.21054881640684506</v>
          </cell>
          <cell r="AF9">
            <v>0.72172204431684217</v>
          </cell>
          <cell r="AG9">
            <v>0.72172204431684217</v>
          </cell>
          <cell r="BY9">
            <v>2.2325836487804777E-2</v>
          </cell>
          <cell r="CA9">
            <v>2.4436185539228168E-2</v>
          </cell>
          <cell r="CB9">
            <v>4.4192263506353784E-3</v>
          </cell>
          <cell r="CC9">
            <v>1.2039429650321087</v>
          </cell>
          <cell r="CD9">
            <v>0.11062503651782019</v>
          </cell>
          <cell r="CE9">
            <v>2.6683218984074896E-2</v>
          </cell>
          <cell r="CF9">
            <v>5.7060536994585674E-3</v>
          </cell>
          <cell r="CG9">
            <v>7.9127747942325348E-3</v>
          </cell>
          <cell r="CI9">
            <v>9.1685812204510605E-3</v>
          </cell>
          <cell r="CJ9">
            <v>5.190303107082337E-2</v>
          </cell>
          <cell r="CK9">
            <v>2.6289365697510676E-3</v>
          </cell>
          <cell r="CL9">
            <v>0.33199487280081758</v>
          </cell>
          <cell r="CM9">
            <v>6.3205324262297954E-2</v>
          </cell>
          <cell r="CN9">
            <v>2.5540818884898454E-5</v>
          </cell>
          <cell r="CR9">
            <v>6.7203749358271019E-5</v>
          </cell>
          <cell r="EY9">
            <v>2.5631459106156382E-3</v>
          </cell>
          <cell r="EZ9">
            <v>0</v>
          </cell>
          <cell r="FA9">
            <v>0</v>
          </cell>
          <cell r="FB9">
            <v>0</v>
          </cell>
          <cell r="FE9">
            <v>0</v>
          </cell>
          <cell r="FF9">
            <v>0</v>
          </cell>
          <cell r="FG9">
            <v>0</v>
          </cell>
          <cell r="FJ9">
            <v>1.2723260842274471E-2</v>
          </cell>
          <cell r="FL9">
            <v>1.2401125263909492E-2</v>
          </cell>
          <cell r="FP9">
            <v>9.3295209547165237E-3</v>
          </cell>
          <cell r="FQ9">
            <v>9.3295360543729968E-3</v>
          </cell>
        </row>
        <row r="10">
          <cell r="AA10">
            <v>2</v>
          </cell>
          <cell r="AB10">
            <v>1.4929549314226551</v>
          </cell>
          <cell r="AC10">
            <v>1.4929549314226551</v>
          </cell>
          <cell r="AD10">
            <v>0.58517877103007709</v>
          </cell>
          <cell r="AE10">
            <v>0.58517877103007709</v>
          </cell>
          <cell r="AF10">
            <v>0.85316352533176509</v>
          </cell>
          <cell r="AG10">
            <v>0.85316352533176509</v>
          </cell>
          <cell r="BY10">
            <v>7.0694936147685947E-2</v>
          </cell>
          <cell r="BZ10">
            <v>0.18293771724353899</v>
          </cell>
          <cell r="CA10">
            <v>0.11716796293730704</v>
          </cell>
          <cell r="CB10">
            <v>5.1956379924441499E-2</v>
          </cell>
          <cell r="CC10">
            <v>1.0688509190730202</v>
          </cell>
          <cell r="CD10">
            <v>6.8347329437841355E-4</v>
          </cell>
          <cell r="CE10">
            <v>9.1698940641071799E-2</v>
          </cell>
          <cell r="CF10">
            <v>3.9967099959534208E-2</v>
          </cell>
          <cell r="CG10">
            <v>1.4592434128235104E-2</v>
          </cell>
          <cell r="CI10">
            <v>3.2987236368710719E-3</v>
          </cell>
          <cell r="CJ10">
            <v>0.11527552197441733</v>
          </cell>
          <cell r="CK10">
            <v>1.8521530086440988E-2</v>
          </cell>
          <cell r="CL10">
            <v>0.3545248703867766</v>
          </cell>
          <cell r="CM10">
            <v>2.2888877509984598E-2</v>
          </cell>
          <cell r="CN10">
            <v>2.9387917979005482E-3</v>
          </cell>
          <cell r="CO10">
            <v>1.6754109089297788E-2</v>
          </cell>
          <cell r="CP10">
            <v>5.6028420756379094E-3</v>
          </cell>
          <cell r="CQ10">
            <v>2.5133400330288366E-2</v>
          </cell>
          <cell r="CR10">
            <v>5.634014806788764E-3</v>
          </cell>
          <cell r="EY10">
            <v>4.3810817901002979E-3</v>
          </cell>
          <cell r="EZ10">
            <v>0</v>
          </cell>
          <cell r="FA10">
            <v>0</v>
          </cell>
          <cell r="FB10">
            <v>0</v>
          </cell>
          <cell r="FE10">
            <v>0</v>
          </cell>
          <cell r="FF10">
            <v>0</v>
          </cell>
          <cell r="FG10">
            <v>0</v>
          </cell>
          <cell r="FJ10">
            <v>2.5750898823773207E-2</v>
          </cell>
          <cell r="FL10">
            <v>2.5098928463232587E-2</v>
          </cell>
          <cell r="FP10">
            <v>1.8882230993423347E-2</v>
          </cell>
          <cell r="FQ10">
            <v>1.888226155025953E-2</v>
          </cell>
        </row>
        <row r="11">
          <cell r="AA11">
            <v>2</v>
          </cell>
          <cell r="AB11">
            <v>1.0603829622201166</v>
          </cell>
          <cell r="AC11">
            <v>1.0603829622201166</v>
          </cell>
          <cell r="AD11">
            <v>0.23222119962675661</v>
          </cell>
          <cell r="AE11">
            <v>0.23222119962675661</v>
          </cell>
          <cell r="AF11">
            <v>0.14394766776071866</v>
          </cell>
          <cell r="AG11">
            <v>0.14394766776071866</v>
          </cell>
          <cell r="BY11">
            <v>1.240379939910982E-2</v>
          </cell>
          <cell r="CA11">
            <v>1.0604545490933699E-3</v>
          </cell>
          <cell r="CC11">
            <v>0.21785132528138765</v>
          </cell>
          <cell r="CD11">
            <v>6.9001129910007467E-2</v>
          </cell>
          <cell r="CE11">
            <v>4.2291257933136789E-2</v>
          </cell>
          <cell r="CF11">
            <v>4.634460384466686E-4</v>
          </cell>
          <cell r="CG11">
            <v>8.3851400748869299E-4</v>
          </cell>
          <cell r="CI11">
            <v>4.7658489727514611E-4</v>
          </cell>
          <cell r="CJ11">
            <v>7.5745959108134045E-2</v>
          </cell>
          <cell r="CL11">
            <v>0.48812769796512362</v>
          </cell>
          <cell r="CM11">
            <v>7.0192773973766998E-2</v>
          </cell>
          <cell r="CN11">
            <v>1.1371085095191483E-5</v>
          </cell>
          <cell r="EY11">
            <v>6.0785208204935407E-3</v>
          </cell>
          <cell r="EZ11">
            <v>0</v>
          </cell>
          <cell r="FA11">
            <v>0</v>
          </cell>
          <cell r="FB11">
            <v>0</v>
          </cell>
          <cell r="FE11">
            <v>0</v>
          </cell>
          <cell r="FF11">
            <v>0</v>
          </cell>
          <cell r="FG11">
            <v>0</v>
          </cell>
          <cell r="FJ11">
            <v>2.3133194209675211E-2</v>
          </cell>
          <cell r="FL11">
            <v>2.2547500761119565E-2</v>
          </cell>
          <cell r="FP11">
            <v>1.6962760005763175E-2</v>
          </cell>
          <cell r="FQ11">
            <v>1.6962787455789104E-2</v>
          </cell>
        </row>
        <row r="12">
          <cell r="AA12">
            <v>2</v>
          </cell>
          <cell r="AB12">
            <v>1.6963230228495982</v>
          </cell>
          <cell r="AC12">
            <v>1.6963230228495982</v>
          </cell>
          <cell r="AD12">
            <v>0.19589852611413772</v>
          </cell>
          <cell r="AE12">
            <v>0.19589852611413772</v>
          </cell>
          <cell r="AF12">
            <v>0.70382432217734092</v>
          </cell>
          <cell r="AG12">
            <v>0.70382432217734092</v>
          </cell>
          <cell r="BY12">
            <v>9.6346728273257048E-3</v>
          </cell>
          <cell r="CA12">
            <v>3.2287153838341388E-2</v>
          </cell>
          <cell r="CB12">
            <v>4.6494955948949432E-3</v>
          </cell>
          <cell r="CC12">
            <v>1.2578531322911659</v>
          </cell>
          <cell r="CD12">
            <v>8.8566190976303513E-2</v>
          </cell>
          <cell r="CE12">
            <v>3.664452708482209E-2</v>
          </cell>
          <cell r="CF12">
            <v>8.3978641275727784E-3</v>
          </cell>
          <cell r="CG12">
            <v>9.4356756538650499E-3</v>
          </cell>
          <cell r="CI12">
            <v>6.5931340014411246E-3</v>
          </cell>
          <cell r="CJ12">
            <v>6.0679763340089607E-2</v>
          </cell>
          <cell r="CK12">
            <v>4.6802163566964728E-3</v>
          </cell>
          <cell r="CL12">
            <v>0.52301397725884147</v>
          </cell>
          <cell r="CM12">
            <v>4.9248797133156851E-2</v>
          </cell>
          <cell r="CN12">
            <v>3.484743129725753E-6</v>
          </cell>
          <cell r="CR12">
            <v>1.3255779457943621E-4</v>
          </cell>
          <cell r="EY12">
            <v>6.8018743599709656E-4</v>
          </cell>
          <cell r="EZ12">
            <v>0</v>
          </cell>
          <cell r="FA12">
            <v>0</v>
          </cell>
          <cell r="FB12">
            <v>0</v>
          </cell>
          <cell r="FE12">
            <v>0</v>
          </cell>
          <cell r="FF12">
            <v>0</v>
          </cell>
          <cell r="FG12">
            <v>0</v>
          </cell>
          <cell r="FJ12">
            <v>2.922081755075264E-3</v>
          </cell>
          <cell r="FL12">
            <v>2.848105603887513E-3</v>
          </cell>
          <cell r="FP12">
            <v>2.1426600716504757E-3</v>
          </cell>
          <cell r="FQ12">
            <v>2.1426635377702324E-3</v>
          </cell>
        </row>
        <row r="13">
          <cell r="AA13">
            <v>2</v>
          </cell>
          <cell r="AB13">
            <v>1.5282075824306021</v>
          </cell>
          <cell r="AC13">
            <v>1.5282075824306021</v>
          </cell>
          <cell r="AD13">
            <v>0.53247524239334421</v>
          </cell>
          <cell r="AE13">
            <v>0.53247524239334421</v>
          </cell>
          <cell r="AF13">
            <v>0.82670266386922875</v>
          </cell>
          <cell r="AG13">
            <v>0.82670266386922875</v>
          </cell>
          <cell r="BY13">
            <v>4.3509839683304088E-2</v>
          </cell>
          <cell r="BZ13">
            <v>0.14578173954417534</v>
          </cell>
          <cell r="CA13">
            <v>0.14086181125672662</v>
          </cell>
          <cell r="CB13">
            <v>3.6898249260220291E-2</v>
          </cell>
          <cell r="CC13">
            <v>1.1586494842093886</v>
          </cell>
          <cell r="CD13">
            <v>2.3495521353951944E-4</v>
          </cell>
          <cell r="CE13">
            <v>6.7156838226712687E-2</v>
          </cell>
          <cell r="CF13">
            <v>6.5968585540736022E-2</v>
          </cell>
          <cell r="CG13">
            <v>1.903306650014187E-2</v>
          </cell>
          <cell r="CI13">
            <v>2.4875142019491273E-3</v>
          </cell>
          <cell r="CJ13">
            <v>0.14616097158254812</v>
          </cell>
          <cell r="CK13">
            <v>1.8534893679300456E-2</v>
          </cell>
          <cell r="CL13">
            <v>0.46641428426046111</v>
          </cell>
          <cell r="CM13">
            <v>3.5629329387687536E-2</v>
          </cell>
          <cell r="CN13">
            <v>2.6157731033421357E-3</v>
          </cell>
          <cell r="CO13">
            <v>2.180640052347806E-2</v>
          </cell>
          <cell r="CP13">
            <v>2.3816649915230147E-3</v>
          </cell>
          <cell r="CQ13">
            <v>1.2214783257280926E-2</v>
          </cell>
          <cell r="CR13">
            <v>6.8924046433957815E-3</v>
          </cell>
          <cell r="EY13">
            <v>8.6758887281312763E-4</v>
          </cell>
          <cell r="EZ13">
            <v>0</v>
          </cell>
          <cell r="FA13">
            <v>0</v>
          </cell>
          <cell r="FB13">
            <v>0</v>
          </cell>
          <cell r="FE13">
            <v>0</v>
          </cell>
          <cell r="FF13">
            <v>0</v>
          </cell>
          <cell r="FG13">
            <v>0</v>
          </cell>
          <cell r="FJ13">
            <v>4.7636141925043729E-3</v>
          </cell>
          <cell r="FL13">
            <v>4.6430049778972806E-3</v>
          </cell>
          <cell r="FP13">
            <v>3.4929912230608428E-3</v>
          </cell>
          <cell r="FQ13">
            <v>3.4929968750570849E-3</v>
          </cell>
        </row>
        <row r="14">
          <cell r="AA14">
            <v>2</v>
          </cell>
          <cell r="AB14">
            <v>0.85442137894840275</v>
          </cell>
          <cell r="AC14">
            <v>0.85442137894840275</v>
          </cell>
          <cell r="AD14">
            <v>0.1016118356302457</v>
          </cell>
          <cell r="AE14">
            <v>0.1016118356302457</v>
          </cell>
          <cell r="AF14">
            <v>0.3563865916235458</v>
          </cell>
          <cell r="AG14">
            <v>0.3563865916235458</v>
          </cell>
          <cell r="BN14">
            <v>1</v>
          </cell>
          <cell r="BT14">
            <v>1</v>
          </cell>
          <cell r="BY14">
            <v>7.9901273287826206E-3</v>
          </cell>
          <cell r="CA14">
            <v>1.4180834844392389E-2</v>
          </cell>
          <cell r="CB14">
            <v>2.2671804863825806E-3</v>
          </cell>
          <cell r="CC14">
            <v>0.61544902433081861</v>
          </cell>
          <cell r="CD14">
            <v>4.9797806873530928E-2</v>
          </cell>
          <cell r="CE14">
            <v>1.5831936517224247E-2</v>
          </cell>
          <cell r="CF14">
            <v>3.5259794567578367E-3</v>
          </cell>
          <cell r="CG14">
            <v>4.3371126120243962E-3</v>
          </cell>
          <cell r="CI14">
            <v>3.9404288054730461E-3</v>
          </cell>
          <cell r="CJ14">
            <v>2.8145698602728246E-2</v>
          </cell>
          <cell r="CK14">
            <v>1.8272882316118851E-3</v>
          </cell>
          <cell r="CL14">
            <v>0.21375221251491475</v>
          </cell>
          <cell r="CM14">
            <v>2.81135303488637E-2</v>
          </cell>
          <cell r="CN14">
            <v>7.2563905036560521E-6</v>
          </cell>
          <cell r="CS14">
            <v>1</v>
          </cell>
          <cell r="EY14">
            <v>1.6570712509309534E-5</v>
          </cell>
          <cell r="EZ14">
            <v>0</v>
          </cell>
          <cell r="FA14">
            <v>0</v>
          </cell>
          <cell r="FB14">
            <v>0</v>
          </cell>
          <cell r="FE14">
            <v>0</v>
          </cell>
          <cell r="FF14">
            <v>0</v>
          </cell>
          <cell r="FG14">
            <v>0</v>
          </cell>
          <cell r="FJ14">
            <v>9.1311531284049043E-5</v>
          </cell>
          <cell r="FL14">
            <v>1.0596316739850227E-4</v>
          </cell>
          <cell r="FP14">
            <v>6.6955539004379255E-5</v>
          </cell>
          <cell r="FQ14">
            <v>6.6955652085953619E-5</v>
          </cell>
        </row>
        <row r="15">
          <cell r="W15">
            <v>0.95793901156677186</v>
          </cell>
          <cell r="AA15">
            <v>2</v>
          </cell>
          <cell r="AN15">
            <v>1</v>
          </cell>
          <cell r="BQ15">
            <v>2.1030494216614092E-2</v>
          </cell>
          <cell r="BV15">
            <v>2.1030494216614092E-2</v>
          </cell>
          <cell r="EY15">
            <v>1.9007380137105478E-6</v>
          </cell>
          <cell r="EZ15">
            <v>0</v>
          </cell>
          <cell r="FA15">
            <v>0</v>
          </cell>
          <cell r="FB15">
            <v>0</v>
          </cell>
          <cell r="FE15">
            <v>0</v>
          </cell>
          <cell r="FF15">
            <v>0</v>
          </cell>
          <cell r="FG15">
            <v>0</v>
          </cell>
          <cell r="FJ15">
            <v>0</v>
          </cell>
          <cell r="FL15">
            <v>0</v>
          </cell>
          <cell r="FP15">
            <v>1.1812295611227668E-8</v>
          </cell>
          <cell r="FQ15">
            <v>0</v>
          </cell>
        </row>
        <row r="16">
          <cell r="W16">
            <v>0.95793901156677186</v>
          </cell>
          <cell r="AA16">
            <v>2</v>
          </cell>
          <cell r="AB16">
            <v>1.2601240426065039</v>
          </cell>
          <cell r="AC16">
            <v>1.2601240426065039</v>
          </cell>
          <cell r="AD16">
            <v>0.17404323404575767</v>
          </cell>
          <cell r="AE16">
            <v>0.17404323404575767</v>
          </cell>
          <cell r="AF16">
            <v>0.31660975459976953</v>
          </cell>
          <cell r="AG16">
            <v>0.31660975459976953</v>
          </cell>
          <cell r="BQ16">
            <v>2.1030494216614092E-2</v>
          </cell>
          <cell r="BV16">
            <v>2.1030494216614092E-2</v>
          </cell>
          <cell r="BY16">
            <v>6.3939788258423518E-3</v>
          </cell>
          <cell r="CA16">
            <v>1.6484178998237057E-3</v>
          </cell>
          <cell r="CB16">
            <v>7.2279370862426249E-5</v>
          </cell>
          <cell r="CC16">
            <v>0.5480969345926604</v>
          </cell>
          <cell r="CD16">
            <v>5.339764591131848E-2</v>
          </cell>
          <cell r="CE16">
            <v>4.0803329736921017E-2</v>
          </cell>
          <cell r="CF16">
            <v>3.5131136070342062E-4</v>
          </cell>
          <cell r="CG16">
            <v>9.431057134545415E-4</v>
          </cell>
          <cell r="CI16">
            <v>7.0553630844935762E-4</v>
          </cell>
          <cell r="CJ16">
            <v>6.4987783105408647E-2</v>
          </cell>
          <cell r="CK16">
            <v>7.2279370862426249E-5</v>
          </cell>
          <cell r="CL16">
            <v>0.38770755385541528</v>
          </cell>
          <cell r="CM16">
            <v>6.439117012793337E-2</v>
          </cell>
          <cell r="CN16">
            <v>1.0085493608710639E-5</v>
          </cell>
          <cell r="EY16">
            <v>6.3064307334133784E-4</v>
          </cell>
          <cell r="EZ16">
            <v>0</v>
          </cell>
          <cell r="FA16">
            <v>0</v>
          </cell>
          <cell r="FB16">
            <v>0</v>
          </cell>
          <cell r="FE16">
            <v>0</v>
          </cell>
          <cell r="FF16">
            <v>1.1779103997035821E-2</v>
          </cell>
          <cell r="FG16">
            <v>0</v>
          </cell>
          <cell r="FJ16">
            <v>0</v>
          </cell>
          <cell r="FL16">
            <v>3.4056786772761341E-3</v>
          </cell>
          <cell r="FP16">
            <v>1.8686017871116789E-3</v>
          </cell>
          <cell r="FQ16">
            <v>1.8686048072607266E-3</v>
          </cell>
        </row>
        <row r="17">
          <cell r="W17">
            <v>0.95793901156677186</v>
          </cell>
          <cell r="AA17">
            <v>2</v>
          </cell>
          <cell r="AB17">
            <v>1.7566575353389484</v>
          </cell>
          <cell r="AC17">
            <v>1.7566575353389484</v>
          </cell>
          <cell r="AD17">
            <v>0.16218243010929465</v>
          </cell>
          <cell r="AE17">
            <v>0.16218243010929465</v>
          </cell>
          <cell r="AF17">
            <v>0.8079900528517352</v>
          </cell>
          <cell r="AG17">
            <v>0.8079900528517352</v>
          </cell>
          <cell r="BQ17">
            <v>2.1030494216614092E-2</v>
          </cell>
          <cell r="BV17">
            <v>2.1030494216614092E-2</v>
          </cell>
          <cell r="BY17">
            <v>1.5237510558467489E-2</v>
          </cell>
          <cell r="CA17">
            <v>3.5570121742236574E-2</v>
          </cell>
          <cell r="CB17">
            <v>2.8909650650931398E-3</v>
          </cell>
          <cell r="CC17">
            <v>1.4649772936623524</v>
          </cell>
          <cell r="CD17">
            <v>5.2048294901376468E-2</v>
          </cell>
          <cell r="CE17">
            <v>1.4375082098656027E-2</v>
          </cell>
          <cell r="CF17">
            <v>1.0027983864558861E-2</v>
          </cell>
          <cell r="CG17">
            <v>9.3436121988566684E-3</v>
          </cell>
          <cell r="CI17">
            <v>7.035701206498636E-3</v>
          </cell>
          <cell r="CJ17">
            <v>8.1973852414403706E-2</v>
          </cell>
          <cell r="CK17">
            <v>2.6621129278790786E-3</v>
          </cell>
          <cell r="CL17">
            <v>0.45687461715741068</v>
          </cell>
          <cell r="CM17">
            <v>2.5813046374236603E-2</v>
          </cell>
          <cell r="CR17">
            <v>5.6803394439766967E-4</v>
          </cell>
          <cell r="EY17">
            <v>2.6667229321466969E-4</v>
          </cell>
          <cell r="EZ17">
            <v>0</v>
          </cell>
          <cell r="FA17">
            <v>0</v>
          </cell>
          <cell r="FB17">
            <v>0</v>
          </cell>
          <cell r="FE17">
            <v>0</v>
          </cell>
          <cell r="FF17">
            <v>5.9949386130265367E-3</v>
          </cell>
          <cell r="FG17">
            <v>0</v>
          </cell>
          <cell r="FJ17">
            <v>0</v>
          </cell>
          <cell r="FL17">
            <v>1.5567778840099883E-3</v>
          </cell>
          <cell r="FP17">
            <v>9.5101910965297008E-4</v>
          </cell>
          <cell r="FQ17">
            <v>9.5102064651522754E-4</v>
          </cell>
        </row>
        <row r="18">
          <cell r="W18">
            <v>0.95793901156677186</v>
          </cell>
          <cell r="AA18">
            <v>2</v>
          </cell>
          <cell r="AB18">
            <v>1.64081421372349</v>
          </cell>
          <cell r="AC18">
            <v>1.64081421372349</v>
          </cell>
          <cell r="AD18">
            <v>0.4234224989723368</v>
          </cell>
          <cell r="AE18">
            <v>0.4234224989723368</v>
          </cell>
          <cell r="AF18">
            <v>0.83243091819801163</v>
          </cell>
          <cell r="AG18">
            <v>0.83243091819801163</v>
          </cell>
          <cell r="BQ18">
            <v>2.1030494216614092E-2</v>
          </cell>
          <cell r="BV18">
            <v>2.1030494216614092E-2</v>
          </cell>
          <cell r="BY18">
            <v>2.2998036021497192E-2</v>
          </cell>
          <cell r="BZ18">
            <v>0.12835345523194738</v>
          </cell>
          <cell r="CA18">
            <v>0.10945419667189379</v>
          </cell>
          <cell r="CB18">
            <v>2.7714324863358859E-2</v>
          </cell>
          <cell r="CC18">
            <v>1.2849376551010154</v>
          </cell>
          <cell r="CD18">
            <v>2.1618988170455064E-4</v>
          </cell>
          <cell r="CE18">
            <v>7.4519738745185207E-2</v>
          </cell>
          <cell r="CF18">
            <v>5.2996970296728223E-2</v>
          </cell>
          <cell r="CG18">
            <v>3.3494816010230959E-2</v>
          </cell>
          <cell r="CI18">
            <v>7.5477673066090163E-3</v>
          </cell>
          <cell r="CJ18">
            <v>0.15427766697623435</v>
          </cell>
          <cell r="CK18">
            <v>2.344076853980482E-2</v>
          </cell>
          <cell r="CL18">
            <v>0.53572187628457901</v>
          </cell>
          <cell r="CM18">
            <v>3.3250917284533291E-2</v>
          </cell>
          <cell r="CN18">
            <v>4.5171505564605757E-3</v>
          </cell>
          <cell r="CO18">
            <v>1.7176438347822115E-3</v>
          </cell>
          <cell r="CP18">
            <v>5.0271759816086358E-4</v>
          </cell>
          <cell r="CQ18">
            <v>7.6232815188100418E-3</v>
          </cell>
          <cell r="CR18">
            <v>1.8873681165598403E-2</v>
          </cell>
          <cell r="EY18">
            <v>3.4744404968939125E-4</v>
          </cell>
          <cell r="EZ18">
            <v>0</v>
          </cell>
          <cell r="FA18">
            <v>0</v>
          </cell>
          <cell r="FB18">
            <v>0</v>
          </cell>
          <cell r="FE18">
            <v>0</v>
          </cell>
          <cell r="FF18">
            <v>9.3612796842868599E-3</v>
          </cell>
          <cell r="FG18">
            <v>0</v>
          </cell>
          <cell r="FJ18">
            <v>0</v>
          </cell>
          <cell r="FL18">
            <v>2.2066890990676841E-3</v>
          </cell>
          <cell r="FP18">
            <v>1.4850453738933151E-3</v>
          </cell>
          <cell r="FQ18">
            <v>1.485047777637508E-3</v>
          </cell>
        </row>
        <row r="19">
          <cell r="W19">
            <v>0.95793901156677186</v>
          </cell>
          <cell r="AA19">
            <v>2</v>
          </cell>
          <cell r="AB19">
            <v>1.3685102065773205</v>
          </cell>
          <cell r="AC19">
            <v>1.3685102065773205</v>
          </cell>
          <cell r="AD19">
            <v>0.16067931738651658</v>
          </cell>
          <cell r="AE19">
            <v>0.16067931738651658</v>
          </cell>
          <cell r="AF19">
            <v>0.42702293928563234</v>
          </cell>
          <cell r="AG19">
            <v>0.42702293928563234</v>
          </cell>
          <cell r="BQ19">
            <v>2.1030494216614092E-2</v>
          </cell>
          <cell r="BV19">
            <v>2.1030494216614092E-2</v>
          </cell>
          <cell r="BY19">
            <v>1.3529776422066375E-2</v>
          </cell>
          <cell r="CA19">
            <v>1.257075248752312E-3</v>
          </cell>
          <cell r="CB19">
            <v>1.7853858135464029E-4</v>
          </cell>
          <cell r="CC19">
            <v>0.74289845260231668</v>
          </cell>
          <cell r="CD19">
            <v>4.4719823728946291E-2</v>
          </cell>
          <cell r="CE19">
            <v>4.2090835813319939E-2</v>
          </cell>
          <cell r="CF19">
            <v>6.7119987131196196E-4</v>
          </cell>
          <cell r="CG19">
            <v>2.443874672928861E-3</v>
          </cell>
          <cell r="CI19">
            <v>1.1507118385835899E-3</v>
          </cell>
          <cell r="CJ19">
            <v>4.094889018986015E-2</v>
          </cell>
          <cell r="CK19">
            <v>1.7853858135464029E-4</v>
          </cell>
          <cell r="CL19">
            <v>0.34567743045871124</v>
          </cell>
          <cell r="CM19">
            <v>5.066024940758649E-2</v>
          </cell>
          <cell r="EY19">
            <v>7.7299126516859769E-4</v>
          </cell>
          <cell r="EZ19">
            <v>0</v>
          </cell>
          <cell r="FA19">
            <v>0</v>
          </cell>
          <cell r="FB19">
            <v>0</v>
          </cell>
          <cell r="FE19">
            <v>0</v>
          </cell>
          <cell r="FF19">
            <v>1.3880731239930239E-2</v>
          </cell>
          <cell r="FG19">
            <v>0</v>
          </cell>
          <cell r="FJ19">
            <v>0</v>
          </cell>
          <cell r="FL19">
            <v>4.1103138332544515E-3</v>
          </cell>
          <cell r="FP19">
            <v>2.2019976344374238E-3</v>
          </cell>
          <cell r="FQ19">
            <v>2.2020011986483073E-3</v>
          </cell>
        </row>
        <row r="20">
          <cell r="W20">
            <v>0.95793901156677186</v>
          </cell>
          <cell r="AA20">
            <v>2</v>
          </cell>
          <cell r="AB20">
            <v>1.8376496991145488</v>
          </cell>
          <cell r="AC20">
            <v>1.8376496991145488</v>
          </cell>
          <cell r="AD20">
            <v>0.11767368130054368</v>
          </cell>
          <cell r="AE20">
            <v>0.11767368130054368</v>
          </cell>
          <cell r="AF20">
            <v>0.88141998803223598</v>
          </cell>
          <cell r="AG20">
            <v>0.88141998803223598</v>
          </cell>
          <cell r="BQ20">
            <v>2.1030494216614092E-2</v>
          </cell>
          <cell r="BV20">
            <v>2.1030494216614092E-2</v>
          </cell>
          <cell r="BY20">
            <v>4.6172706732625452E-3</v>
          </cell>
          <cell r="CA20">
            <v>4.2197449443195693E-2</v>
          </cell>
          <cell r="CB20">
            <v>2.0671804484528808E-3</v>
          </cell>
          <cell r="CC20">
            <v>1.661564231082826</v>
          </cell>
          <cell r="CD20">
            <v>1.6346145995056589E-2</v>
          </cell>
          <cell r="CE20">
            <v>1.9805366364050982E-2</v>
          </cell>
          <cell r="CF20">
            <v>1.2058747024097665E-2</v>
          </cell>
          <cell r="CG20">
            <v>4.1733202846601491E-3</v>
          </cell>
          <cell r="CI20">
            <v>4.0468772417686632E-3</v>
          </cell>
          <cell r="CJ20">
            <v>7.1629983798027069E-2</v>
          </cell>
          <cell r="CK20">
            <v>1.9808632420509433E-3</v>
          </cell>
          <cell r="CL20">
            <v>0.42578411600099381</v>
          </cell>
          <cell r="CM20">
            <v>2.1311951550385337E-2</v>
          </cell>
          <cell r="CR20">
            <v>1.0614683489967957E-3</v>
          </cell>
          <cell r="EY20">
            <v>3.247368635617372E-4</v>
          </cell>
          <cell r="EZ20">
            <v>0</v>
          </cell>
          <cell r="FA20">
            <v>0</v>
          </cell>
          <cell r="FB20">
            <v>0</v>
          </cell>
          <cell r="FE20">
            <v>0</v>
          </cell>
          <cell r="FF20">
            <v>6.9868608085019322E-3</v>
          </cell>
          <cell r="FG20">
            <v>0</v>
          </cell>
          <cell r="FJ20">
            <v>0</v>
          </cell>
          <cell r="FL20">
            <v>1.8596959396179617E-3</v>
          </cell>
          <cell r="FP20">
            <v>1.1083746814630889E-3</v>
          </cell>
          <cell r="FQ20">
            <v>1.1083764685957921E-3</v>
          </cell>
        </row>
        <row r="21">
          <cell r="W21">
            <v>0.95793901156677186</v>
          </cell>
          <cell r="AA21">
            <v>2</v>
          </cell>
          <cell r="AB21">
            <v>1.6763108772675228</v>
          </cell>
          <cell r="AC21">
            <v>1.6763108772675228</v>
          </cell>
          <cell r="AD21">
            <v>0.45274948110533969</v>
          </cell>
          <cell r="AE21">
            <v>0.45274948110533969</v>
          </cell>
          <cell r="AF21">
            <v>0.88900737783248418</v>
          </cell>
          <cell r="AG21">
            <v>0.88900737783248418</v>
          </cell>
          <cell r="BQ21">
            <v>2.1030494216614092E-2</v>
          </cell>
          <cell r="BV21">
            <v>2.1030494216614092E-2</v>
          </cell>
          <cell r="BY21">
            <v>5.6165392521652186E-3</v>
          </cell>
          <cell r="BZ21">
            <v>0.20833080324245948</v>
          </cell>
          <cell r="CA21">
            <v>0.1170487410121985</v>
          </cell>
          <cell r="CB21">
            <v>2.3005481970499519E-2</v>
          </cell>
          <cell r="CC21">
            <v>1.3806113551178387</v>
          </cell>
          <cell r="CD21">
            <v>2.7123740780334272E-5</v>
          </cell>
          <cell r="CE21">
            <v>0.12531028247013631</v>
          </cell>
          <cell r="CF21">
            <v>4.2128244196263188E-2</v>
          </cell>
          <cell r="CG21">
            <v>2.4412241661680857E-2</v>
          </cell>
          <cell r="CI21">
            <v>9.5514065759497117E-3</v>
          </cell>
          <cell r="CJ21">
            <v>0.1494154133894334</v>
          </cell>
          <cell r="CK21">
            <v>1.7450014883059053E-2</v>
          </cell>
          <cell r="CL21">
            <v>0.50039924396509894</v>
          </cell>
          <cell r="CM21">
            <v>2.1443679477180271E-2</v>
          </cell>
          <cell r="CN21">
            <v>5.9848971511497579E-3</v>
          </cell>
          <cell r="CO21">
            <v>3.3650937755214713E-4</v>
          </cell>
          <cell r="CP21">
            <v>3.1673529556390343E-5</v>
          </cell>
          <cell r="CQ21">
            <v>2.7708213646181474E-3</v>
          </cell>
          <cell r="CR21">
            <v>1.4837561166222858E-2</v>
          </cell>
          <cell r="EY21">
            <v>5.3958280268860995E-4</v>
          </cell>
          <cell r="EZ21">
            <v>0</v>
          </cell>
          <cell r="FA21">
            <v>0</v>
          </cell>
          <cell r="FB21">
            <v>0</v>
          </cell>
          <cell r="FE21">
            <v>0</v>
          </cell>
          <cell r="FF21">
            <v>1.3905523709985036E-2</v>
          </cell>
          <cell r="FG21">
            <v>0</v>
          </cell>
          <cell r="FJ21">
            <v>0</v>
          </cell>
          <cell r="FL21">
            <v>3.3542261189622299E-3</v>
          </cell>
          <cell r="FP21">
            <v>2.2059306401966358E-3</v>
          </cell>
          <cell r="FQ21">
            <v>2.2059342073314824E-3</v>
          </cell>
        </row>
        <row r="22">
          <cell r="W22">
            <v>0.95793901156677186</v>
          </cell>
          <cell r="AA22">
            <v>2</v>
          </cell>
          <cell r="AB22">
            <v>0.8985768086133743</v>
          </cell>
          <cell r="AC22">
            <v>0.8985768086133743</v>
          </cell>
          <cell r="AD22">
            <v>6.9964027852459587E-2</v>
          </cell>
          <cell r="AE22">
            <v>6.9964027852459587E-2</v>
          </cell>
          <cell r="AF22">
            <v>0.42235251022099279</v>
          </cell>
          <cell r="AG22">
            <v>0.42235251022099279</v>
          </cell>
          <cell r="BN22">
            <v>1</v>
          </cell>
          <cell r="BQ22">
            <v>2.1030494216614092E-2</v>
          </cell>
          <cell r="BT22">
            <v>1</v>
          </cell>
          <cell r="BV22">
            <v>2.1030494216614092E-2</v>
          </cell>
          <cell r="BY22">
            <v>4.9636953079325082E-3</v>
          </cell>
          <cell r="CA22">
            <v>1.9441892796358065E-2</v>
          </cell>
          <cell r="CB22">
            <v>1.2395363783865051E-3</v>
          </cell>
          <cell r="CC22">
            <v>0.78163538118629461</v>
          </cell>
          <cell r="CD22">
            <v>1.7098610224108263E-2</v>
          </cell>
          <cell r="CE22">
            <v>8.5451121156767517E-3</v>
          </cell>
          <cell r="CF22">
            <v>5.5216827221641314E-3</v>
          </cell>
          <cell r="CG22">
            <v>3.3792331208792044E-3</v>
          </cell>
          <cell r="CI22">
            <v>2.7706446120668248E-3</v>
          </cell>
          <cell r="CJ22">
            <v>3.8400959053107697E-2</v>
          </cell>
          <cell r="CK22">
            <v>1.1607440424825054E-3</v>
          </cell>
          <cell r="CL22">
            <v>0.22066468328960112</v>
          </cell>
          <cell r="CM22">
            <v>1.1781249481155484E-2</v>
          </cell>
          <cell r="CS22">
            <v>1</v>
          </cell>
          <cell r="EY22">
            <v>3.1399088539692171E-6</v>
          </cell>
          <cell r="EZ22">
            <v>0</v>
          </cell>
          <cell r="FA22">
            <v>0</v>
          </cell>
          <cell r="FB22">
            <v>0</v>
          </cell>
          <cell r="FE22">
            <v>0</v>
          </cell>
          <cell r="FF22">
            <v>8.0556918125162817E-5</v>
          </cell>
          <cell r="FG22">
            <v>0</v>
          </cell>
          <cell r="FJ22">
            <v>0</v>
          </cell>
          <cell r="FL22">
            <v>2.2583608531872964E-5</v>
          </cell>
          <cell r="FP22">
            <v>1.2779308007920575E-5</v>
          </cell>
          <cell r="FQ22">
            <v>1.277932997945774E-5</v>
          </cell>
        </row>
        <row r="23">
          <cell r="AA23">
            <v>2</v>
          </cell>
          <cell r="AB23">
            <v>1.223072816304728</v>
          </cell>
          <cell r="AC23">
            <v>1.223072816304728</v>
          </cell>
          <cell r="AD23">
            <v>0.27035464583223318</v>
          </cell>
          <cell r="AE23">
            <v>0.27035464583223318</v>
          </cell>
          <cell r="AF23">
            <v>0.27301217577630293</v>
          </cell>
          <cell r="AG23">
            <v>0.27301217577630293</v>
          </cell>
          <cell r="AL23">
            <v>1</v>
          </cell>
          <cell r="BY23">
            <v>2.1070510019510567E-2</v>
          </cell>
          <cell r="BZ23">
            <v>1.3079410405792911E-2</v>
          </cell>
          <cell r="CA23">
            <v>1.2536973760587442E-2</v>
          </cell>
          <cell r="CB23">
            <v>4.0662438481194078E-3</v>
          </cell>
          <cell r="CC23">
            <v>0.40960075082368624</v>
          </cell>
          <cell r="CD23">
            <v>0.1015877050938345</v>
          </cell>
          <cell r="CE23">
            <v>3.9652302704622812E-2</v>
          </cell>
          <cell r="CF23">
            <v>4.4119434568464337E-3</v>
          </cell>
          <cell r="CG23">
            <v>2.5476952315963927E-3</v>
          </cell>
          <cell r="CI23">
            <v>1.4662909249598835E-3</v>
          </cell>
          <cell r="CJ23">
            <v>6.4170228464236034E-2</v>
          </cell>
          <cell r="CK23">
            <v>1.6895326058183242E-3</v>
          </cell>
          <cell r="CL23">
            <v>0.40373933182839278</v>
          </cell>
          <cell r="CM23">
            <v>9.4694275419666504E-2</v>
          </cell>
          <cell r="CN23">
            <v>2.4307320193270649E-4</v>
          </cell>
          <cell r="CO23">
            <v>1.338617961349012E-3</v>
          </cell>
          <cell r="CP23">
            <v>3.6590366957377451E-4</v>
          </cell>
          <cell r="CQ23">
            <v>1.6668698120224288E-3</v>
          </cell>
          <cell r="CR23">
            <v>4.5086958688789148E-4</v>
          </cell>
          <cell r="EY23">
            <v>5.7809124818756759E-4</v>
          </cell>
          <cell r="EZ23">
            <v>0</v>
          </cell>
          <cell r="FA23">
            <v>0</v>
          </cell>
          <cell r="FB23">
            <v>0</v>
          </cell>
          <cell r="FE23">
            <v>0.14735580183199962</v>
          </cell>
          <cell r="FF23">
            <v>0</v>
          </cell>
          <cell r="FG23">
            <v>0</v>
          </cell>
          <cell r="FJ23">
            <v>0</v>
          </cell>
          <cell r="FL23">
            <v>0</v>
          </cell>
          <cell r="FP23">
            <v>2.8613957635812526E-3</v>
          </cell>
          <cell r="FQ23">
            <v>2.8614003953171688E-3</v>
          </cell>
        </row>
        <row r="24">
          <cell r="AA24">
            <v>2</v>
          </cell>
          <cell r="AB24">
            <v>0.85442137894840275</v>
          </cell>
          <cell r="AC24">
            <v>0.85442137894840275</v>
          </cell>
          <cell r="AD24">
            <v>0.1016118356302457</v>
          </cell>
          <cell r="AE24">
            <v>0.1016118356302457</v>
          </cell>
          <cell r="AF24">
            <v>0.3563865916235458</v>
          </cell>
          <cell r="AG24">
            <v>0.3563865916235458</v>
          </cell>
          <cell r="AL24">
            <v>1</v>
          </cell>
          <cell r="BN24">
            <v>1</v>
          </cell>
          <cell r="BT24">
            <v>1</v>
          </cell>
          <cell r="BY24">
            <v>7.9901273287826206E-3</v>
          </cell>
          <cell r="CA24">
            <v>1.4180834844392389E-2</v>
          </cell>
          <cell r="CB24">
            <v>2.2671804863825806E-3</v>
          </cell>
          <cell r="CC24">
            <v>0.61544902433081861</v>
          </cell>
          <cell r="CD24">
            <v>4.9797806873530928E-2</v>
          </cell>
          <cell r="CE24">
            <v>1.5831936517224247E-2</v>
          </cell>
          <cell r="CF24">
            <v>3.5259794567578367E-3</v>
          </cell>
          <cell r="CG24">
            <v>4.3371126120243962E-3</v>
          </cell>
          <cell r="CI24">
            <v>3.9404288054730461E-3</v>
          </cell>
          <cell r="CJ24">
            <v>2.8145698602728246E-2</v>
          </cell>
          <cell r="CK24">
            <v>1.8272882316118851E-3</v>
          </cell>
          <cell r="CL24">
            <v>0.21375221251491475</v>
          </cell>
          <cell r="CM24">
            <v>2.81135303488637E-2</v>
          </cell>
          <cell r="CN24">
            <v>7.2563905036560521E-6</v>
          </cell>
          <cell r="CS24">
            <v>1</v>
          </cell>
          <cell r="EY24">
            <v>3.093141636517221E-7</v>
          </cell>
          <cell r="EZ24">
            <v>0</v>
          </cell>
          <cell r="FA24">
            <v>0</v>
          </cell>
          <cell r="FB24">
            <v>0</v>
          </cell>
          <cell r="FE24">
            <v>7.9070188077273767E-5</v>
          </cell>
          <cell r="FF24">
            <v>0</v>
          </cell>
          <cell r="FG24">
            <v>0</v>
          </cell>
          <cell r="FJ24">
            <v>0</v>
          </cell>
          <cell r="FL24">
            <v>0</v>
          </cell>
          <cell r="FP24">
            <v>1.5354113569046679E-6</v>
          </cell>
          <cell r="FQ24">
            <v>1.5354091868185098E-6</v>
          </cell>
        </row>
        <row r="25">
          <cell r="AA25">
            <v>2</v>
          </cell>
          <cell r="AB25">
            <v>1.223072816304728</v>
          </cell>
          <cell r="AC25">
            <v>1.223072816304728</v>
          </cell>
          <cell r="AD25">
            <v>0.27035464583223318</v>
          </cell>
          <cell r="AE25">
            <v>0.27035464583223318</v>
          </cell>
          <cell r="AF25">
            <v>0.27301217577630293</v>
          </cell>
          <cell r="AG25">
            <v>0.27301217577630293</v>
          </cell>
          <cell r="AL25">
            <v>1</v>
          </cell>
          <cell r="AN25">
            <v>1</v>
          </cell>
          <cell r="BY25">
            <v>2.1070510019510567E-2</v>
          </cell>
          <cell r="BZ25">
            <v>1.3079410405792911E-2</v>
          </cell>
          <cell r="CA25">
            <v>1.2536973760587442E-2</v>
          </cell>
          <cell r="CB25">
            <v>4.0662438481194078E-3</v>
          </cell>
          <cell r="CC25">
            <v>0.40960075082368624</v>
          </cell>
          <cell r="CD25">
            <v>0.1015877050938345</v>
          </cell>
          <cell r="CE25">
            <v>3.9652302704622812E-2</v>
          </cell>
          <cell r="CF25">
            <v>4.4119434568464337E-3</v>
          </cell>
          <cell r="CG25">
            <v>2.5476952315963927E-3</v>
          </cell>
          <cell r="CI25">
            <v>1.4662909249598835E-3</v>
          </cell>
          <cell r="CJ25">
            <v>6.4170228464236034E-2</v>
          </cell>
          <cell r="CK25">
            <v>1.6895326058183242E-3</v>
          </cell>
          <cell r="CL25">
            <v>0.40373933182839278</v>
          </cell>
          <cell r="CM25">
            <v>9.4694275419666504E-2</v>
          </cell>
          <cell r="CN25">
            <v>2.4307320193270649E-4</v>
          </cell>
          <cell r="CO25">
            <v>1.338617961349012E-3</v>
          </cell>
          <cell r="CP25">
            <v>3.6590366957377451E-4</v>
          </cell>
          <cell r="CQ25">
            <v>1.6668698120224288E-3</v>
          </cell>
          <cell r="CR25">
            <v>4.5086958688789148E-4</v>
          </cell>
          <cell r="EY25">
            <v>0</v>
          </cell>
          <cell r="EZ25">
            <v>0</v>
          </cell>
          <cell r="FA25">
            <v>0</v>
          </cell>
          <cell r="FB25">
            <v>0</v>
          </cell>
          <cell r="FE25">
            <v>0</v>
          </cell>
          <cell r="FF25">
            <v>0</v>
          </cell>
          <cell r="FG25">
            <v>0</v>
          </cell>
          <cell r="FJ25">
            <v>0</v>
          </cell>
          <cell r="FL25">
            <v>0</v>
          </cell>
          <cell r="FP25">
            <v>1.1812295611227668E-8</v>
          </cell>
          <cell r="FQ25">
            <v>0</v>
          </cell>
        </row>
        <row r="26">
          <cell r="W26">
            <v>0.95793901156677186</v>
          </cell>
          <cell r="AA26">
            <v>2</v>
          </cell>
          <cell r="AB26">
            <v>1.4694199931367813</v>
          </cell>
          <cell r="AC26">
            <v>1.4694199931367813</v>
          </cell>
          <cell r="AD26">
            <v>0.20416637844549762</v>
          </cell>
          <cell r="AE26">
            <v>0.20416637844549762</v>
          </cell>
          <cell r="AF26">
            <v>0.54826553680991474</v>
          </cell>
          <cell r="AG26">
            <v>0.54826553680991474</v>
          </cell>
          <cell r="AL26">
            <v>1</v>
          </cell>
          <cell r="BQ26">
            <v>2.1030494216614092E-2</v>
          </cell>
          <cell r="BV26">
            <v>2.1030494216614092E-2</v>
          </cell>
          <cell r="BY26">
            <v>1.0331677952039237E-2</v>
          </cell>
          <cell r="BZ26">
            <v>2.8567863804609621E-2</v>
          </cell>
          <cell r="CA26">
            <v>2.6636714709508427E-2</v>
          </cell>
          <cell r="CB26">
            <v>4.4274204073984679E-3</v>
          </cell>
          <cell r="CC26">
            <v>0.94638624454639975</v>
          </cell>
          <cell r="CD26">
            <v>3.7564237758990593E-2</v>
          </cell>
          <cell r="CE26">
            <v>4.734180667117463E-2</v>
          </cell>
          <cell r="CF26">
            <v>9.7355360895991176E-3</v>
          </cell>
          <cell r="CG26">
            <v>6.7251863073122557E-3</v>
          </cell>
          <cell r="CI26">
            <v>3.0553438999734199E-3</v>
          </cell>
          <cell r="CJ26">
            <v>7.1904982997210015E-2</v>
          </cell>
          <cell r="CK26">
            <v>3.5919955546995933E-3</v>
          </cell>
          <cell r="CL26">
            <v>0.40196845515905394</v>
          </cell>
          <cell r="CM26">
            <v>4.5198328136039086E-2</v>
          </cell>
          <cell r="CN26">
            <v>8.6735893892052568E-4</v>
          </cell>
          <cell r="CO26">
            <v>1.259027735138599E-4</v>
          </cell>
          <cell r="CP26">
            <v>2.9860694061443818E-5</v>
          </cell>
          <cell r="CQ26">
            <v>6.9238116453677672E-4</v>
          </cell>
          <cell r="CR26">
            <v>2.7149060537044068E-3</v>
          </cell>
          <cell r="EY26">
            <v>4.918425126822113E-5</v>
          </cell>
          <cell r="EZ26">
            <v>0</v>
          </cell>
          <cell r="FA26">
            <v>0</v>
          </cell>
          <cell r="FB26">
            <v>0</v>
          </cell>
          <cell r="FE26">
            <v>1.253688167911554E-2</v>
          </cell>
          <cell r="FF26">
            <v>0</v>
          </cell>
          <cell r="FG26">
            <v>0</v>
          </cell>
          <cell r="FJ26">
            <v>0</v>
          </cell>
          <cell r="FL26">
            <v>0</v>
          </cell>
          <cell r="FP26">
            <v>2.4344463975735237E-4</v>
          </cell>
          <cell r="FQ26">
            <v>2.4344503457324722E-4</v>
          </cell>
        </row>
        <row r="27">
          <cell r="W27">
            <v>0.95793901156677186</v>
          </cell>
          <cell r="AA27">
            <v>2</v>
          </cell>
          <cell r="AB27">
            <v>0.8985768086133743</v>
          </cell>
          <cell r="AC27">
            <v>0.8985768086133743</v>
          </cell>
          <cell r="AD27">
            <v>6.9964027852459587E-2</v>
          </cell>
          <cell r="AE27">
            <v>6.9964027852459587E-2</v>
          </cell>
          <cell r="AF27">
            <v>0.42235251022099279</v>
          </cell>
          <cell r="AG27">
            <v>0.42235251022099279</v>
          </cell>
          <cell r="AL27">
            <v>1</v>
          </cell>
          <cell r="BN27">
            <v>1</v>
          </cell>
          <cell r="BQ27">
            <v>2.1030494216614092E-2</v>
          </cell>
          <cell r="BT27">
            <v>1</v>
          </cell>
          <cell r="BV27">
            <v>2.1030494216614092E-2</v>
          </cell>
          <cell r="BY27">
            <v>4.9636953079325082E-3</v>
          </cell>
          <cell r="CA27">
            <v>1.9441892796358065E-2</v>
          </cell>
          <cell r="CB27">
            <v>1.2395363783865051E-3</v>
          </cell>
          <cell r="CC27">
            <v>0.78163538118629461</v>
          </cell>
          <cell r="CD27">
            <v>1.7098610224108263E-2</v>
          </cell>
          <cell r="CE27">
            <v>8.5451121156767517E-3</v>
          </cell>
          <cell r="CF27">
            <v>5.5216827221641314E-3</v>
          </cell>
          <cell r="CG27">
            <v>3.3792331208792044E-3</v>
          </cell>
          <cell r="CI27">
            <v>2.7706446120668248E-3</v>
          </cell>
          <cell r="CJ27">
            <v>3.8400959053107697E-2</v>
          </cell>
          <cell r="CK27">
            <v>1.1607440424825054E-3</v>
          </cell>
          <cell r="CL27">
            <v>0.22066468328960112</v>
          </cell>
          <cell r="CM27">
            <v>1.1781249481155484E-2</v>
          </cell>
          <cell r="CS27">
            <v>1</v>
          </cell>
          <cell r="EY27">
            <v>3.8600705800125319E-8</v>
          </cell>
          <cell r="EZ27">
            <v>0</v>
          </cell>
          <cell r="FA27">
            <v>0</v>
          </cell>
          <cell r="FB27">
            <v>0</v>
          </cell>
          <cell r="FE27">
            <v>0</v>
          </cell>
          <cell r="FF27">
            <v>0</v>
          </cell>
          <cell r="FG27">
            <v>0</v>
          </cell>
          <cell r="FJ27">
            <v>0</v>
          </cell>
          <cell r="FL27">
            <v>0</v>
          </cell>
          <cell r="FP27">
            <v>1.8897000512893855E-7</v>
          </cell>
          <cell r="FQ27">
            <v>0</v>
          </cell>
        </row>
        <row r="28">
          <cell r="W28">
            <v>0.95793901156677186</v>
          </cell>
          <cell r="AA28">
            <v>2</v>
          </cell>
          <cell r="AB28">
            <v>1.223072816304728</v>
          </cell>
          <cell r="AC28">
            <v>1.223072816304728</v>
          </cell>
          <cell r="AD28">
            <v>0.27035464583223318</v>
          </cell>
          <cell r="AE28">
            <v>0.27035464583223318</v>
          </cell>
          <cell r="AF28">
            <v>0.27301217577630293</v>
          </cell>
          <cell r="AG28">
            <v>0.27301217577630293</v>
          </cell>
          <cell r="AL28">
            <v>1</v>
          </cell>
          <cell r="AN28">
            <v>1</v>
          </cell>
          <cell r="BQ28">
            <v>2.1030494216614092E-2</v>
          </cell>
          <cell r="BV28">
            <v>2.1030494216614092E-2</v>
          </cell>
          <cell r="BY28">
            <v>2.1070510019510567E-2</v>
          </cell>
          <cell r="BZ28">
            <v>1.3079410405792911E-2</v>
          </cell>
          <cell r="CA28">
            <v>1.2536973760587442E-2</v>
          </cell>
          <cell r="CB28">
            <v>4.0662438481194078E-3</v>
          </cell>
          <cell r="CC28">
            <v>0.40960075082368624</v>
          </cell>
          <cell r="CD28">
            <v>0.1015877050938345</v>
          </cell>
          <cell r="CE28">
            <v>3.9652302704622812E-2</v>
          </cell>
          <cell r="CF28">
            <v>4.4119434568464337E-3</v>
          </cell>
          <cell r="CG28">
            <v>2.5476952315963927E-3</v>
          </cell>
          <cell r="CI28">
            <v>1.4662909249598835E-3</v>
          </cell>
          <cell r="CJ28">
            <v>6.4170228464236034E-2</v>
          </cell>
          <cell r="CK28">
            <v>1.6895326058183242E-3</v>
          </cell>
          <cell r="CL28">
            <v>0.40373933182839278</v>
          </cell>
          <cell r="CM28">
            <v>9.4694275419666504E-2</v>
          </cell>
          <cell r="CN28">
            <v>2.4307320193270649E-4</v>
          </cell>
          <cell r="CO28">
            <v>1.338617961349012E-3</v>
          </cell>
          <cell r="CP28">
            <v>3.6590366957377451E-4</v>
          </cell>
          <cell r="CQ28">
            <v>1.6668698120224288E-3</v>
          </cell>
          <cell r="CR28">
            <v>4.5086958688789148E-4</v>
          </cell>
          <cell r="EY28">
            <v>0</v>
          </cell>
          <cell r="EZ28">
            <v>0</v>
          </cell>
          <cell r="FA28">
            <v>0</v>
          </cell>
          <cell r="FB28">
            <v>0</v>
          </cell>
          <cell r="FE28">
            <v>0</v>
          </cell>
          <cell r="FF28">
            <v>0</v>
          </cell>
          <cell r="FG28">
            <v>0</v>
          </cell>
          <cell r="FJ28">
            <v>0</v>
          </cell>
          <cell r="FL28">
            <v>0</v>
          </cell>
          <cell r="FP28">
            <v>1.1812295611227668E-8</v>
          </cell>
          <cell r="FQ28">
            <v>0</v>
          </cell>
        </row>
        <row r="29">
          <cell r="AA29">
            <v>1</v>
          </cell>
          <cell r="AB29">
            <v>0.85442137894840275</v>
          </cell>
          <cell r="AC29">
            <v>0.85442137894840275</v>
          </cell>
          <cell r="AD29">
            <v>0.1016118356302457</v>
          </cell>
          <cell r="AE29">
            <v>0.1016118356302457</v>
          </cell>
          <cell r="AF29">
            <v>0.3563865916235458</v>
          </cell>
          <cell r="AG29">
            <v>0.3563865916235458</v>
          </cell>
          <cell r="AL29">
            <v>1</v>
          </cell>
          <cell r="BN29">
            <v>1</v>
          </cell>
          <cell r="BT29">
            <v>1</v>
          </cell>
          <cell r="BY29">
            <v>7.9901273287826206E-3</v>
          </cell>
          <cell r="CA29">
            <v>1.4180834844392389E-2</v>
          </cell>
          <cell r="CB29">
            <v>2.2671804863825806E-3</v>
          </cell>
          <cell r="CC29">
            <v>0.61544902433081861</v>
          </cell>
          <cell r="CD29">
            <v>4.9797806873530928E-2</v>
          </cell>
          <cell r="CE29">
            <v>1.5831936517224247E-2</v>
          </cell>
          <cell r="CF29">
            <v>3.5259794567578367E-3</v>
          </cell>
          <cell r="CG29">
            <v>4.3371126120243962E-3</v>
          </cell>
          <cell r="CI29">
            <v>3.9404288054730461E-3</v>
          </cell>
          <cell r="CJ29">
            <v>2.8145698602728246E-2</v>
          </cell>
          <cell r="CK29">
            <v>1.8272882316118851E-3</v>
          </cell>
          <cell r="CL29">
            <v>0.21375221251491475</v>
          </cell>
          <cell r="CM29">
            <v>2.81135303488637E-2</v>
          </cell>
          <cell r="CN29">
            <v>7.2563905036560521E-6</v>
          </cell>
          <cell r="CS29">
            <v>1</v>
          </cell>
          <cell r="EY29">
            <v>3.0586310232642584E-6</v>
          </cell>
          <cell r="EZ29">
            <v>0</v>
          </cell>
          <cell r="FA29">
            <v>0</v>
          </cell>
          <cell r="FB29">
            <v>0</v>
          </cell>
          <cell r="FE29">
            <v>7.7975365191947684E-4</v>
          </cell>
          <cell r="FF29">
            <v>0</v>
          </cell>
          <cell r="FG29">
            <v>0</v>
          </cell>
          <cell r="FJ29">
            <v>0</v>
          </cell>
          <cell r="FL29">
            <v>0</v>
          </cell>
          <cell r="FP29">
            <v>1.514146934120112E-5</v>
          </cell>
          <cell r="FQ29">
            <v>1.5141496997340106E-5</v>
          </cell>
        </row>
        <row r="30">
          <cell r="AL30">
            <v>1</v>
          </cell>
          <cell r="BN30">
            <v>0.2</v>
          </cell>
          <cell r="BT30">
            <v>0.2</v>
          </cell>
          <cell r="CL30">
            <v>0</v>
          </cell>
          <cell r="EY30">
            <v>1.7188624521553687E-7</v>
          </cell>
          <cell r="EZ30">
            <v>0</v>
          </cell>
          <cell r="FA30">
            <v>0</v>
          </cell>
          <cell r="FB30">
            <v>0</v>
          </cell>
          <cell r="FE30">
            <v>4.3792706326193616E-5</v>
          </cell>
          <cell r="FF30">
            <v>0</v>
          </cell>
          <cell r="FG30">
            <v>0</v>
          </cell>
          <cell r="FJ30">
            <v>0</v>
          </cell>
          <cell r="FL30">
            <v>0</v>
          </cell>
          <cell r="FP30">
            <v>8.5038220321281901E-7</v>
          </cell>
          <cell r="FQ30">
            <v>8.5038067422753193E-7</v>
          </cell>
        </row>
        <row r="31">
          <cell r="AA31">
            <v>1</v>
          </cell>
          <cell r="AB31">
            <v>0.85442137894840275</v>
          </cell>
          <cell r="AC31">
            <v>0.85442137894840275</v>
          </cell>
          <cell r="AD31">
            <v>0.1016118356302457</v>
          </cell>
          <cell r="AE31">
            <v>0.1016118356302457</v>
          </cell>
          <cell r="AF31">
            <v>0.3563865916235458</v>
          </cell>
          <cell r="AG31">
            <v>0.3563865916235458</v>
          </cell>
          <cell r="AL31">
            <v>1</v>
          </cell>
          <cell r="AN31">
            <v>1</v>
          </cell>
          <cell r="BN31">
            <v>1</v>
          </cell>
          <cell r="BT31">
            <v>1</v>
          </cell>
          <cell r="BY31">
            <v>7.9901273287826206E-3</v>
          </cell>
          <cell r="CA31">
            <v>1.4180834844392389E-2</v>
          </cell>
          <cell r="CB31">
            <v>2.2671804863825806E-3</v>
          </cell>
          <cell r="CC31">
            <v>0.61544902433081861</v>
          </cell>
          <cell r="CD31">
            <v>4.9797806873530928E-2</v>
          </cell>
          <cell r="CE31">
            <v>1.5831936517224247E-2</v>
          </cell>
          <cell r="CF31">
            <v>3.5259794567578367E-3</v>
          </cell>
          <cell r="CG31">
            <v>4.3371126120243962E-3</v>
          </cell>
          <cell r="CI31">
            <v>3.9404288054730461E-3</v>
          </cell>
          <cell r="CJ31">
            <v>2.8145698602728246E-2</v>
          </cell>
          <cell r="CK31">
            <v>1.8272882316118851E-3</v>
          </cell>
          <cell r="CL31">
            <v>0.21375221251491475</v>
          </cell>
          <cell r="CM31">
            <v>2.81135303488637E-2</v>
          </cell>
          <cell r="CN31">
            <v>7.2563905036560521E-6</v>
          </cell>
          <cell r="CS31">
            <v>1</v>
          </cell>
          <cell r="EY31">
            <v>0</v>
          </cell>
          <cell r="EZ31">
            <v>0</v>
          </cell>
          <cell r="FA31">
            <v>0</v>
          </cell>
          <cell r="FB31">
            <v>0</v>
          </cell>
          <cell r="FE31">
            <v>0</v>
          </cell>
          <cell r="FF31">
            <v>0</v>
          </cell>
          <cell r="FG31">
            <v>0</v>
          </cell>
          <cell r="FJ31">
            <v>0</v>
          </cell>
          <cell r="FL31">
            <v>0</v>
          </cell>
          <cell r="FP31">
            <v>1.1812295611227668E-8</v>
          </cell>
          <cell r="FQ31">
            <v>0</v>
          </cell>
        </row>
        <row r="32">
          <cell r="AA32">
            <v>1</v>
          </cell>
          <cell r="AB32">
            <v>0.85442137894840275</v>
          </cell>
          <cell r="AC32">
            <v>0.85442137894840275</v>
          </cell>
          <cell r="AD32">
            <v>0.1016118356302457</v>
          </cell>
          <cell r="AE32">
            <v>0.1016118356302457</v>
          </cell>
          <cell r="AF32">
            <v>0.3563865916235458</v>
          </cell>
          <cell r="AG32">
            <v>0.3563865916235458</v>
          </cell>
          <cell r="BN32">
            <v>1</v>
          </cell>
          <cell r="BT32">
            <v>1</v>
          </cell>
          <cell r="BY32">
            <v>7.9901273287826206E-3</v>
          </cell>
          <cell r="CA32">
            <v>1.4180834844392389E-2</v>
          </cell>
          <cell r="CB32">
            <v>2.2671804863825806E-3</v>
          </cell>
          <cell r="CC32">
            <v>0.61544902433081861</v>
          </cell>
          <cell r="CD32">
            <v>4.9797806873530928E-2</v>
          </cell>
          <cell r="CE32">
            <v>1.5831936517224247E-2</v>
          </cell>
          <cell r="CF32">
            <v>3.5259794567578367E-3</v>
          </cell>
          <cell r="CG32">
            <v>4.3371126120243962E-3</v>
          </cell>
          <cell r="CI32">
            <v>3.9404288054730461E-3</v>
          </cell>
          <cell r="CJ32">
            <v>2.8145698602728246E-2</v>
          </cell>
          <cell r="CK32">
            <v>1.8272882316118851E-3</v>
          </cell>
          <cell r="CL32">
            <v>0.21375221251491475</v>
          </cell>
          <cell r="CM32">
            <v>2.81135303488637E-2</v>
          </cell>
          <cell r="CN32">
            <v>7.2563905036560521E-6</v>
          </cell>
          <cell r="CS32">
            <v>1</v>
          </cell>
          <cell r="EY32">
            <v>1.1559958425231934E-4</v>
          </cell>
          <cell r="EZ32">
            <v>0</v>
          </cell>
          <cell r="FA32">
            <v>0</v>
          </cell>
          <cell r="FB32">
            <v>0</v>
          </cell>
          <cell r="FE32">
            <v>0</v>
          </cell>
          <cell r="FF32">
            <v>0</v>
          </cell>
          <cell r="FG32">
            <v>0</v>
          </cell>
          <cell r="FJ32">
            <v>7.2888153476861764E-4</v>
          </cell>
          <cell r="FL32">
            <v>7.5290797000383651E-4</v>
          </cell>
          <cell r="FP32">
            <v>5.3446326191085173E-4</v>
          </cell>
          <cell r="FQ32">
            <v>5.344641322855521E-4</v>
          </cell>
        </row>
        <row r="33">
          <cell r="BN33">
            <v>0.2</v>
          </cell>
          <cell r="BT33">
            <v>0.2</v>
          </cell>
          <cell r="CL33">
            <v>0</v>
          </cell>
          <cell r="EY33">
            <v>3.2939387388413647E-6</v>
          </cell>
          <cell r="EZ33">
            <v>0</v>
          </cell>
          <cell r="FA33">
            <v>0</v>
          </cell>
          <cell r="FB33">
            <v>0</v>
          </cell>
          <cell r="FE33">
            <v>0</v>
          </cell>
          <cell r="FF33">
            <v>0</v>
          </cell>
          <cell r="FG33">
            <v>0</v>
          </cell>
          <cell r="FJ33">
            <v>2.0794352799275828E-5</v>
          </cell>
          <cell r="FL33">
            <v>2.2654104669468815E-5</v>
          </cell>
          <cell r="FP33">
            <v>1.524776854828044E-5</v>
          </cell>
          <cell r="FQ33">
            <v>1.5247795028186385E-5</v>
          </cell>
        </row>
        <row r="34">
          <cell r="AA34">
            <v>1</v>
          </cell>
          <cell r="AB34">
            <v>0.61153640815236399</v>
          </cell>
          <cell r="AC34">
            <v>0.61153640815236399</v>
          </cell>
          <cell r="AD34">
            <v>0.13517732291611659</v>
          </cell>
          <cell r="AE34">
            <v>0.13517732291611659</v>
          </cell>
          <cell r="AF34">
            <v>0.13650608788815147</v>
          </cell>
          <cell r="AG34">
            <v>0.13650608788815147</v>
          </cell>
          <cell r="AL34">
            <v>1</v>
          </cell>
          <cell r="BY34">
            <v>1.0535255009755284E-2</v>
          </cell>
          <cell r="BZ34">
            <v>6.5397052028964555E-3</v>
          </cell>
          <cell r="CA34">
            <v>6.2684868802937209E-3</v>
          </cell>
          <cell r="CB34">
            <v>2.0331219240597039E-3</v>
          </cell>
          <cell r="CC34">
            <v>0.20480037541184312</v>
          </cell>
          <cell r="CD34">
            <v>5.0793852546917248E-2</v>
          </cell>
          <cell r="CE34">
            <v>1.9826151352311406E-2</v>
          </cell>
          <cell r="CF34">
            <v>2.2059717284232169E-3</v>
          </cell>
          <cell r="CG34">
            <v>1.2738476157981963E-3</v>
          </cell>
          <cell r="CI34">
            <v>7.3314546247994176E-4</v>
          </cell>
          <cell r="CJ34">
            <v>3.2085114232118017E-2</v>
          </cell>
          <cell r="CK34">
            <v>8.447663029091621E-4</v>
          </cell>
          <cell r="CL34">
            <v>0.20186966591419639</v>
          </cell>
          <cell r="CM34">
            <v>4.7347137709833252E-2</v>
          </cell>
          <cell r="CN34">
            <v>1.2153660096635324E-4</v>
          </cell>
          <cell r="CO34">
            <v>6.6930898067450598E-4</v>
          </cell>
          <cell r="CP34">
            <v>1.8295183478688726E-4</v>
          </cell>
          <cell r="CQ34">
            <v>8.3343490601121438E-4</v>
          </cell>
          <cell r="CR34">
            <v>2.2543479344394574E-4</v>
          </cell>
          <cell r="EY34">
            <v>9.4665713905893544E-6</v>
          </cell>
          <cell r="EZ34">
            <v>0</v>
          </cell>
          <cell r="FA34">
            <v>0</v>
          </cell>
          <cell r="FB34">
            <v>0</v>
          </cell>
          <cell r="FE34">
            <v>2.412857064256882E-3</v>
          </cell>
          <cell r="FF34">
            <v>0</v>
          </cell>
          <cell r="FG34">
            <v>0</v>
          </cell>
          <cell r="FJ34">
            <v>0</v>
          </cell>
          <cell r="FL34">
            <v>0</v>
          </cell>
          <cell r="FP34">
            <v>0</v>
          </cell>
          <cell r="FQ34">
            <v>0</v>
          </cell>
        </row>
        <row r="35">
          <cell r="W35">
            <v>0.95793901156677186</v>
          </cell>
          <cell r="AA35">
            <v>1</v>
          </cell>
          <cell r="AB35">
            <v>0.73470999656839064</v>
          </cell>
          <cell r="AC35">
            <v>0.73470999656839064</v>
          </cell>
          <cell r="AD35">
            <v>0.10208318922274881</v>
          </cell>
          <cell r="AE35">
            <v>0.10208318922274881</v>
          </cell>
          <cell r="AF35">
            <v>0.27413276840495737</v>
          </cell>
          <cell r="AG35">
            <v>0.27413276840495737</v>
          </cell>
          <cell r="AL35">
            <v>1</v>
          </cell>
          <cell r="BQ35">
            <v>2.1030494216614092E-2</v>
          </cell>
          <cell r="BV35">
            <v>2.1030494216614092E-2</v>
          </cell>
          <cell r="BY35">
            <v>5.1658389760196183E-3</v>
          </cell>
          <cell r="BZ35">
            <v>1.428393190230481E-2</v>
          </cell>
          <cell r="CA35">
            <v>1.3318357354754213E-2</v>
          </cell>
          <cell r="CB35">
            <v>2.2137102036992339E-3</v>
          </cell>
          <cell r="CC35">
            <v>0.47319312227319987</v>
          </cell>
          <cell r="CD35">
            <v>1.8782118879495296E-2</v>
          </cell>
          <cell r="CE35">
            <v>2.3670903335587315E-2</v>
          </cell>
          <cell r="CF35">
            <v>4.8677680447995588E-3</v>
          </cell>
          <cell r="CG35">
            <v>3.3625931536561278E-3</v>
          </cell>
          <cell r="CI35">
            <v>1.5276719499867099E-3</v>
          </cell>
          <cell r="CJ35">
            <v>3.5952491498605008E-2</v>
          </cell>
          <cell r="CK35">
            <v>1.7959977773497966E-3</v>
          </cell>
          <cell r="CL35">
            <v>0.20098422757952697</v>
          </cell>
          <cell r="CM35">
            <v>2.2599164068019543E-2</v>
          </cell>
          <cell r="CN35">
            <v>4.3367946946026284E-4</v>
          </cell>
          <cell r="CO35">
            <v>6.295138675692995E-5</v>
          </cell>
          <cell r="CP35">
            <v>1.4930347030721909E-5</v>
          </cell>
          <cell r="CQ35">
            <v>3.4619058226838836E-4</v>
          </cell>
          <cell r="CR35">
            <v>1.3574530268522034E-3</v>
          </cell>
          <cell r="EY35">
            <v>1.3589119682962706E-7</v>
          </cell>
          <cell r="EZ35">
            <v>0</v>
          </cell>
          <cell r="FA35">
            <v>0</v>
          </cell>
          <cell r="FB35">
            <v>0</v>
          </cell>
          <cell r="FE35">
            <v>3.4669224873575269E-5</v>
          </cell>
          <cell r="FF35">
            <v>0</v>
          </cell>
          <cell r="FG35">
            <v>0</v>
          </cell>
          <cell r="FJ35">
            <v>0</v>
          </cell>
          <cell r="FL35">
            <v>0</v>
          </cell>
          <cell r="FP35">
            <v>0</v>
          </cell>
          <cell r="FQ35">
            <v>0</v>
          </cell>
        </row>
        <row r="36">
          <cell r="AL36">
            <v>1</v>
          </cell>
          <cell r="BN36">
            <v>1</v>
          </cell>
          <cell r="BT36">
            <v>1</v>
          </cell>
          <cell r="CL36">
            <v>0</v>
          </cell>
          <cell r="CS36">
            <v>1</v>
          </cell>
          <cell r="EY36">
            <v>1.8492656876764821E-8</v>
          </cell>
          <cell r="EZ36">
            <v>0</v>
          </cell>
          <cell r="FA36">
            <v>0</v>
          </cell>
          <cell r="FB36">
            <v>0</v>
          </cell>
          <cell r="FE36">
            <v>0</v>
          </cell>
          <cell r="FF36">
            <v>0</v>
          </cell>
          <cell r="FG36">
            <v>0</v>
          </cell>
          <cell r="FJ36">
            <v>0</v>
          </cell>
          <cell r="FL36">
            <v>0</v>
          </cell>
          <cell r="FP36">
            <v>0</v>
          </cell>
          <cell r="FQ36">
            <v>0</v>
          </cell>
        </row>
        <row r="37">
          <cell r="AA37">
            <v>1</v>
          </cell>
          <cell r="AB37">
            <v>1.721362492944013</v>
          </cell>
          <cell r="AC37">
            <v>1.721362492944013</v>
          </cell>
          <cell r="AD37">
            <v>0.21054881640684506</v>
          </cell>
          <cell r="AE37">
            <v>0.21054881640684506</v>
          </cell>
          <cell r="AF37">
            <v>0.72172204431684217</v>
          </cell>
          <cell r="AG37">
            <v>0.72172204431684217</v>
          </cell>
          <cell r="AJ37">
            <v>1</v>
          </cell>
          <cell r="BY37">
            <v>2.2325836487804777E-2</v>
          </cell>
          <cell r="CA37">
            <v>2.4436185539228168E-2</v>
          </cell>
          <cell r="CB37">
            <v>4.4192263506353784E-3</v>
          </cell>
          <cell r="CC37">
            <v>1.2039429650321087</v>
          </cell>
          <cell r="CD37">
            <v>0.11062503651782019</v>
          </cell>
          <cell r="CE37">
            <v>2.6683218984074896E-2</v>
          </cell>
          <cell r="CF37">
            <v>5.7060536994585674E-3</v>
          </cell>
          <cell r="CG37">
            <v>7.9127747942325348E-3</v>
          </cell>
          <cell r="CI37">
            <v>9.1685812204510605E-3</v>
          </cell>
          <cell r="CJ37">
            <v>5.190303107082337E-2</v>
          </cell>
          <cell r="CK37">
            <v>2.6289365697510676E-3</v>
          </cell>
          <cell r="CL37">
            <v>0.33199487280081758</v>
          </cell>
          <cell r="CM37">
            <v>6.3205324262297954E-2</v>
          </cell>
          <cell r="CN37">
            <v>2.5540818884898454E-5</v>
          </cell>
          <cell r="CR37">
            <v>6.7203749358271019E-5</v>
          </cell>
          <cell r="EY37">
            <v>4.3901450719719578E-6</v>
          </cell>
          <cell r="EZ37">
            <v>0</v>
          </cell>
          <cell r="FA37">
            <v>0</v>
          </cell>
          <cell r="FB37">
            <v>0</v>
          </cell>
          <cell r="FE37">
            <v>0</v>
          </cell>
          <cell r="FF37">
            <v>0</v>
          </cell>
          <cell r="FG37">
            <v>0</v>
          </cell>
          <cell r="FJ37">
            <v>2.8493579305776895E-5</v>
          </cell>
          <cell r="FL37">
            <v>2.7771346657257528E-5</v>
          </cell>
          <cell r="FP37">
            <v>0</v>
          </cell>
          <cell r="FQ37">
            <v>0</v>
          </cell>
        </row>
        <row r="38">
          <cell r="AA38">
            <v>2</v>
          </cell>
          <cell r="AB38">
            <v>1.721362492944013</v>
          </cell>
          <cell r="AC38">
            <v>1.721362492944013</v>
          </cell>
          <cell r="AD38">
            <v>0.21054881640684506</v>
          </cell>
          <cell r="AE38">
            <v>0.21054881640684506</v>
          </cell>
          <cell r="AF38">
            <v>0.72172204431684217</v>
          </cell>
          <cell r="AG38">
            <v>0.72172204431684217</v>
          </cell>
          <cell r="AK38">
            <v>1</v>
          </cell>
          <cell r="BY38">
            <v>2.2325836487804777E-2</v>
          </cell>
          <cell r="CA38">
            <v>2.4436185539228168E-2</v>
          </cell>
          <cell r="CB38">
            <v>4.4192263506353784E-3</v>
          </cell>
          <cell r="CC38">
            <v>1.2039429650321087</v>
          </cell>
          <cell r="CD38">
            <v>0.11062503651782019</v>
          </cell>
          <cell r="CE38">
            <v>2.6683218984074896E-2</v>
          </cell>
          <cell r="CF38">
            <v>5.7060536994585674E-3</v>
          </cell>
          <cell r="CG38">
            <v>7.9127747942325348E-3</v>
          </cell>
          <cell r="CI38">
            <v>9.1685812204510605E-3</v>
          </cell>
          <cell r="CJ38">
            <v>5.190303107082337E-2</v>
          </cell>
          <cell r="CK38">
            <v>2.6289365697510676E-3</v>
          </cell>
          <cell r="CL38">
            <v>0.33199487280081758</v>
          </cell>
          <cell r="CM38">
            <v>6.3205324262297954E-2</v>
          </cell>
          <cell r="CN38">
            <v>2.5540818884898454E-5</v>
          </cell>
          <cell r="CR38">
            <v>6.7203749358271019E-5</v>
          </cell>
          <cell r="EY38">
            <v>5.0938369439951385E-6</v>
          </cell>
          <cell r="EZ38">
            <v>0</v>
          </cell>
          <cell r="FA38">
            <v>0</v>
          </cell>
          <cell r="FB38">
            <v>0</v>
          </cell>
          <cell r="FE38">
            <v>0</v>
          </cell>
          <cell r="FF38">
            <v>0</v>
          </cell>
          <cell r="FG38">
            <v>0</v>
          </cell>
          <cell r="FJ38">
            <v>3.3712301394611707E-5</v>
          </cell>
          <cell r="FL38">
            <v>3.4171418802089351E-5</v>
          </cell>
          <cell r="FP38">
            <v>0</v>
          </cell>
          <cell r="FQ38">
            <v>0</v>
          </cell>
        </row>
        <row r="39">
          <cell r="AA39">
            <v>2</v>
          </cell>
          <cell r="AB39">
            <v>1.721362492944013</v>
          </cell>
          <cell r="AC39">
            <v>1.721362492944013</v>
          </cell>
          <cell r="AD39">
            <v>0.21054881640684506</v>
          </cell>
          <cell r="AE39">
            <v>0.21054881640684506</v>
          </cell>
          <cell r="AF39">
            <v>0.72172204431684217</v>
          </cell>
          <cell r="AG39">
            <v>0.72172204431684217</v>
          </cell>
          <cell r="AK39">
            <v>1</v>
          </cell>
          <cell r="BY39">
            <v>2.2325836487804777E-2</v>
          </cell>
          <cell r="CA39">
            <v>2.4436185539228168E-2</v>
          </cell>
          <cell r="CB39">
            <v>4.4192263506353784E-3</v>
          </cell>
          <cell r="CC39">
            <v>1.2039429650321087</v>
          </cell>
          <cell r="CD39">
            <v>0.11062503651782019</v>
          </cell>
          <cell r="CE39">
            <v>2.6683218984074896E-2</v>
          </cell>
          <cell r="CF39">
            <v>5.7060536994585674E-3</v>
          </cell>
          <cell r="CG39">
            <v>7.9127747942325348E-3</v>
          </cell>
          <cell r="CI39">
            <v>9.1685812204510605E-3</v>
          </cell>
          <cell r="CJ39">
            <v>5.190303107082337E-2</v>
          </cell>
          <cell r="CK39">
            <v>2.6289365697510676E-3</v>
          </cell>
          <cell r="CL39">
            <v>0.33199487280081758</v>
          </cell>
          <cell r="CM39">
            <v>6.3205324262297954E-2</v>
          </cell>
          <cell r="CN39">
            <v>2.5540818884898454E-5</v>
          </cell>
          <cell r="CR39">
            <v>6.7203749358271019E-5</v>
          </cell>
          <cell r="EY39">
            <v>3.9288103454459613E-6</v>
          </cell>
          <cell r="EZ39">
            <v>0</v>
          </cell>
          <cell r="FA39">
            <v>0</v>
          </cell>
          <cell r="FB39">
            <v>0</v>
          </cell>
          <cell r="FE39">
            <v>0</v>
          </cell>
          <cell r="FF39">
            <v>0</v>
          </cell>
          <cell r="FG39">
            <v>0</v>
          </cell>
          <cell r="FJ39">
            <v>2.6464075930368458E-5</v>
          </cell>
          <cell r="FL39">
            <v>2.6825478793895134E-5</v>
          </cell>
          <cell r="FP39">
            <v>0</v>
          </cell>
          <cell r="FQ39">
            <v>0</v>
          </cell>
        </row>
        <row r="40">
          <cell r="U40">
            <v>3.8417332165229939E-7</v>
          </cell>
          <cell r="AA40">
            <v>1</v>
          </cell>
          <cell r="AB40">
            <v>1.7088427578968055</v>
          </cell>
          <cell r="AC40">
            <v>1.7088427578968055</v>
          </cell>
          <cell r="AD40">
            <v>0.2032236712604914</v>
          </cell>
          <cell r="AE40">
            <v>0.2032236712604914</v>
          </cell>
          <cell r="AF40">
            <v>0.7127731832470916</v>
          </cell>
          <cell r="AG40">
            <v>0.7127731832470916</v>
          </cell>
          <cell r="AU40">
            <v>1</v>
          </cell>
          <cell r="AV40">
            <v>1</v>
          </cell>
          <cell r="AW40">
            <v>1</v>
          </cell>
          <cell r="AX40">
            <v>1</v>
          </cell>
          <cell r="AY40">
            <v>1</v>
          </cell>
          <cell r="AZ40">
            <v>1</v>
          </cell>
          <cell r="BA40">
            <v>1</v>
          </cell>
          <cell r="BB40">
            <v>1</v>
          </cell>
          <cell r="BC40">
            <v>1</v>
          </cell>
          <cell r="BD40">
            <v>1</v>
          </cell>
          <cell r="BE40">
            <v>1</v>
          </cell>
          <cell r="BF40">
            <v>1</v>
          </cell>
          <cell r="BY40">
            <v>1.5980254657565241E-2</v>
          </cell>
          <cell r="CA40">
            <v>2.8361669688784778E-2</v>
          </cell>
          <cell r="CB40">
            <v>4.5343609727651613E-3</v>
          </cell>
          <cell r="CC40">
            <v>1.2308980486616372</v>
          </cell>
          <cell r="CD40">
            <v>9.9595613747061856E-2</v>
          </cell>
          <cell r="CE40">
            <v>3.1663873034448495E-2</v>
          </cell>
          <cell r="CF40">
            <v>7.0519589135156734E-3</v>
          </cell>
          <cell r="CG40">
            <v>8.6742252240487924E-3</v>
          </cell>
          <cell r="CI40">
            <v>7.8808576109460921E-3</v>
          </cell>
          <cell r="CJ40">
            <v>5.6291397205456492E-2</v>
          </cell>
          <cell r="CK40">
            <v>3.6545764632237702E-3</v>
          </cell>
          <cell r="CL40">
            <v>0.42750442502982949</v>
          </cell>
          <cell r="CM40">
            <v>5.6227060697727399E-2</v>
          </cell>
          <cell r="CN40">
            <v>1.4512781007312104E-5</v>
          </cell>
          <cell r="CR40">
            <v>9.9880771968853614E-5</v>
          </cell>
          <cell r="CV40">
            <v>1</v>
          </cell>
          <cell r="DS40">
            <v>7.8048780487804878E-2</v>
          </cell>
          <cell r="DX40">
            <v>0.61463414634146341</v>
          </cell>
          <cell r="ED40">
            <v>0.3073170731707317</v>
          </cell>
          <cell r="EY40">
            <v>3.6811346318895277E-3</v>
          </cell>
          <cell r="EZ40">
            <v>0</v>
          </cell>
          <cell r="FA40">
            <v>0</v>
          </cell>
          <cell r="FB40">
            <v>0</v>
          </cell>
          <cell r="FE40">
            <v>0</v>
          </cell>
          <cell r="FF40">
            <v>0</v>
          </cell>
          <cell r="FG40">
            <v>0</v>
          </cell>
          <cell r="FJ40">
            <v>2.4082486220866166E-2</v>
          </cell>
          <cell r="FL40">
            <v>2.4406611068722599E-2</v>
          </cell>
          <cell r="FP40">
            <v>1.7658842547524589E-2</v>
          </cell>
          <cell r="FQ40">
            <v>1.7658871121375399E-2</v>
          </cell>
        </row>
        <row r="41">
          <cell r="U41">
            <v>3.8417332165229939E-7</v>
          </cell>
          <cell r="AA41">
            <v>1</v>
          </cell>
          <cell r="AB41">
            <v>1.5105812569266286</v>
          </cell>
          <cell r="AC41">
            <v>1.5105812569266286</v>
          </cell>
          <cell r="AD41">
            <v>0.55882700671171071</v>
          </cell>
          <cell r="AE41">
            <v>0.55882700671171071</v>
          </cell>
          <cell r="AF41">
            <v>0.83993309460049692</v>
          </cell>
          <cell r="AG41">
            <v>0.83993309460049692</v>
          </cell>
          <cell r="AU41">
            <v>1</v>
          </cell>
          <cell r="AV41">
            <v>1</v>
          </cell>
          <cell r="AW41">
            <v>1</v>
          </cell>
          <cell r="AX41">
            <v>1</v>
          </cell>
          <cell r="AY41">
            <v>1</v>
          </cell>
          <cell r="AZ41">
            <v>1</v>
          </cell>
          <cell r="BA41">
            <v>1</v>
          </cell>
          <cell r="BB41">
            <v>1</v>
          </cell>
          <cell r="BC41">
            <v>1</v>
          </cell>
          <cell r="BD41">
            <v>1</v>
          </cell>
          <cell r="BE41">
            <v>1</v>
          </cell>
          <cell r="BF41">
            <v>1</v>
          </cell>
          <cell r="BY41">
            <v>5.7102387915495018E-2</v>
          </cell>
          <cell r="CA41">
            <v>0.12901488709701683</v>
          </cell>
          <cell r="CB41">
            <v>4.4427314592330895E-2</v>
          </cell>
          <cell r="CC41">
            <v>1.1137502016412044</v>
          </cell>
          <cell r="CD41">
            <v>4.5921425395896648E-4</v>
          </cell>
          <cell r="CE41">
            <v>7.9427889433892243E-2</v>
          </cell>
          <cell r="CF41">
            <v>5.2967842750135115E-2</v>
          </cell>
          <cell r="CG41">
            <v>1.6812750314188489E-2</v>
          </cell>
          <cell r="CI41">
            <v>2.8931189194100993E-3</v>
          </cell>
          <cell r="CJ41">
            <v>0.13071824677848273</v>
          </cell>
          <cell r="CK41">
            <v>1.8528211882870724E-2</v>
          </cell>
          <cell r="CL41">
            <v>0.41046957732361888</v>
          </cell>
          <cell r="CM41">
            <v>2.9259103448836067E-2</v>
          </cell>
          <cell r="CN41">
            <v>2.7772824506213422E-3</v>
          </cell>
          <cell r="CR41">
            <v>6.2632097250922732E-3</v>
          </cell>
          <cell r="CV41">
            <v>1</v>
          </cell>
          <cell r="DS41">
            <v>7.8048780487804878E-2</v>
          </cell>
          <cell r="DX41">
            <v>0.61463414634146341</v>
          </cell>
          <cell r="ED41">
            <v>0.3073170731707317</v>
          </cell>
          <cell r="EY41">
            <v>7.6932163588779511E-4</v>
          </cell>
          <cell r="EZ41">
            <v>0</v>
          </cell>
          <cell r="FA41">
            <v>0</v>
          </cell>
          <cell r="FB41">
            <v>0</v>
          </cell>
          <cell r="FE41">
            <v>0</v>
          </cell>
          <cell r="FF41">
            <v>0</v>
          </cell>
          <cell r="FG41">
            <v>0</v>
          </cell>
          <cell r="FJ41">
            <v>5.0406091488814451E-3</v>
          </cell>
          <cell r="FL41">
            <v>5.1084451007881943E-3</v>
          </cell>
          <cell r="FP41">
            <v>3.6961019166292211E-3</v>
          </cell>
          <cell r="FQ41">
            <v>3.6961078894758238E-3</v>
          </cell>
        </row>
        <row r="42">
          <cell r="AA42">
            <v>1</v>
          </cell>
          <cell r="AB42">
            <v>1.5105812569266286</v>
          </cell>
          <cell r="AC42">
            <v>1.5105812569266286</v>
          </cell>
          <cell r="AD42">
            <v>0.55882700671171071</v>
          </cell>
          <cell r="AE42">
            <v>0.55882700671171071</v>
          </cell>
          <cell r="AF42">
            <v>0.83993309460049692</v>
          </cell>
          <cell r="AG42">
            <v>0.83993309460049692</v>
          </cell>
          <cell r="AU42">
            <v>1</v>
          </cell>
          <cell r="AV42">
            <v>1</v>
          </cell>
          <cell r="AW42">
            <v>1</v>
          </cell>
          <cell r="AX42">
            <v>1</v>
          </cell>
          <cell r="AY42">
            <v>1</v>
          </cell>
          <cell r="AZ42">
            <v>1</v>
          </cell>
          <cell r="BA42">
            <v>1</v>
          </cell>
          <cell r="BB42">
            <v>1</v>
          </cell>
          <cell r="BC42">
            <v>1</v>
          </cell>
          <cell r="BD42">
            <v>1</v>
          </cell>
          <cell r="BE42">
            <v>1</v>
          </cell>
          <cell r="BF42">
            <v>1</v>
          </cell>
          <cell r="BY42">
            <v>5.7102387915495018E-2</v>
          </cell>
          <cell r="CA42">
            <v>0.12901488709701683</v>
          </cell>
          <cell r="CB42">
            <v>4.4427314592330895E-2</v>
          </cell>
          <cell r="CC42">
            <v>1.1137502016412044</v>
          </cell>
          <cell r="CD42">
            <v>4.5921425395896648E-4</v>
          </cell>
          <cell r="CE42">
            <v>7.9427889433892243E-2</v>
          </cell>
          <cell r="CF42">
            <v>5.2967842750135115E-2</v>
          </cell>
          <cell r="CG42">
            <v>1.6812750314188489E-2</v>
          </cell>
          <cell r="CI42">
            <v>2.8931189194100993E-3</v>
          </cell>
          <cell r="CJ42">
            <v>0.13071824677848273</v>
          </cell>
          <cell r="CK42">
            <v>1.8528211882870724E-2</v>
          </cell>
          <cell r="CL42">
            <v>0.41046957732361888</v>
          </cell>
          <cell r="CM42">
            <v>2.9259103448836067E-2</v>
          </cell>
          <cell r="CN42">
            <v>2.7772824506213422E-3</v>
          </cell>
          <cell r="CR42">
            <v>6.2632097250922732E-3</v>
          </cell>
          <cell r="CV42">
            <v>1</v>
          </cell>
          <cell r="DS42">
            <v>7.8048780487804878E-2</v>
          </cell>
          <cell r="DX42">
            <v>0.61463414634146341</v>
          </cell>
          <cell r="ED42">
            <v>0.3073170731707317</v>
          </cell>
          <cell r="EY42">
            <v>4.3903569718132632E-5</v>
          </cell>
          <cell r="EZ42">
            <v>0</v>
          </cell>
          <cell r="FA42">
            <v>0</v>
          </cell>
          <cell r="FB42">
            <v>0</v>
          </cell>
          <cell r="FE42">
            <v>0</v>
          </cell>
          <cell r="FF42">
            <v>0</v>
          </cell>
          <cell r="FG42">
            <v>0</v>
          </cell>
          <cell r="FJ42">
            <v>2.8562839726221245E-4</v>
          </cell>
          <cell r="FL42">
            <v>2.8947923042666173E-4</v>
          </cell>
          <cell r="FP42">
            <v>2.0944128609428261E-4</v>
          </cell>
          <cell r="FQ42">
            <v>2.0944162676623696E-4</v>
          </cell>
        </row>
        <row r="43">
          <cell r="U43">
            <v>3.8417332165229939E-7</v>
          </cell>
          <cell r="AA43">
            <v>1</v>
          </cell>
          <cell r="AB43">
            <v>1.5105812569266286</v>
          </cell>
          <cell r="AC43">
            <v>1.5105812569266286</v>
          </cell>
          <cell r="AD43">
            <v>0.55882700671171071</v>
          </cell>
          <cell r="AE43">
            <v>0.55882700671171071</v>
          </cell>
          <cell r="AF43">
            <v>0.83993309460049692</v>
          </cell>
          <cell r="AG43">
            <v>0.83993309460049692</v>
          </cell>
          <cell r="AU43">
            <v>1</v>
          </cell>
          <cell r="AV43">
            <v>1</v>
          </cell>
          <cell r="AW43">
            <v>1</v>
          </cell>
          <cell r="AX43">
            <v>1</v>
          </cell>
          <cell r="AY43">
            <v>1</v>
          </cell>
          <cell r="AZ43">
            <v>1</v>
          </cell>
          <cell r="BA43">
            <v>1</v>
          </cell>
          <cell r="BB43">
            <v>1</v>
          </cell>
          <cell r="BC43">
            <v>1</v>
          </cell>
          <cell r="BD43">
            <v>1</v>
          </cell>
          <cell r="BE43">
            <v>1</v>
          </cell>
          <cell r="BF43">
            <v>1</v>
          </cell>
          <cell r="BY43">
            <v>5.7102387915495018E-2</v>
          </cell>
          <cell r="CA43">
            <v>0.12901488709701683</v>
          </cell>
          <cell r="CB43">
            <v>4.4427314592330895E-2</v>
          </cell>
          <cell r="CC43">
            <v>1.1137502016412044</v>
          </cell>
          <cell r="CD43">
            <v>4.5921425395896648E-4</v>
          </cell>
          <cell r="CE43">
            <v>7.9427889433892243E-2</v>
          </cell>
          <cell r="CF43">
            <v>5.2967842750135115E-2</v>
          </cell>
          <cell r="CG43">
            <v>1.6812750314188489E-2</v>
          </cell>
          <cell r="CI43">
            <v>2.8931189194100993E-3</v>
          </cell>
          <cell r="CJ43">
            <v>0.13071824677848273</v>
          </cell>
          <cell r="CK43">
            <v>1.8528211882870724E-2</v>
          </cell>
          <cell r="CL43">
            <v>0.41046957732361888</v>
          </cell>
          <cell r="CM43">
            <v>2.9259103448836067E-2</v>
          </cell>
          <cell r="CN43">
            <v>2.7772824506213422E-3</v>
          </cell>
          <cell r="CR43">
            <v>6.2632097250922732E-3</v>
          </cell>
          <cell r="CV43">
            <v>1</v>
          </cell>
          <cell r="DS43">
            <v>7.8048780487804878E-2</v>
          </cell>
          <cell r="DX43">
            <v>0.61463414634146341</v>
          </cell>
          <cell r="ED43">
            <v>0.3073170731707317</v>
          </cell>
          <cell r="EY43">
            <v>7.895633705394925E-4</v>
          </cell>
          <cell r="EZ43">
            <v>0</v>
          </cell>
          <cell r="FA43">
            <v>0</v>
          </cell>
          <cell r="FB43">
            <v>0</v>
          </cell>
          <cell r="FE43">
            <v>0</v>
          </cell>
          <cell r="FF43">
            <v>0</v>
          </cell>
          <cell r="FG43">
            <v>0</v>
          </cell>
          <cell r="FJ43">
            <v>5.1614612252061012E-3</v>
          </cell>
          <cell r="FL43">
            <v>5.2309274542693398E-3</v>
          </cell>
          <cell r="FP43">
            <v>3.7847184989592561E-3</v>
          </cell>
          <cell r="FQ43">
            <v>3.7847246223388733E-3</v>
          </cell>
        </row>
        <row r="44">
          <cell r="U44">
            <v>3.8417332165229939E-7</v>
          </cell>
          <cell r="AA44">
            <v>1</v>
          </cell>
          <cell r="AB44">
            <v>1.5105812569266286</v>
          </cell>
          <cell r="AC44">
            <v>1.5105812569266286</v>
          </cell>
          <cell r="AD44">
            <v>0.55882700671171071</v>
          </cell>
          <cell r="AE44">
            <v>0.55882700671171071</v>
          </cell>
          <cell r="AF44">
            <v>0.83993309460049692</v>
          </cell>
          <cell r="AG44">
            <v>0.83993309460049692</v>
          </cell>
          <cell r="AU44">
            <v>1</v>
          </cell>
          <cell r="AV44">
            <v>1</v>
          </cell>
          <cell r="AW44">
            <v>1</v>
          </cell>
          <cell r="AX44">
            <v>1</v>
          </cell>
          <cell r="AY44">
            <v>1</v>
          </cell>
          <cell r="AZ44">
            <v>1</v>
          </cell>
          <cell r="BA44">
            <v>1</v>
          </cell>
          <cell r="BB44">
            <v>1</v>
          </cell>
          <cell r="BC44">
            <v>1</v>
          </cell>
          <cell r="BD44">
            <v>1</v>
          </cell>
          <cell r="BE44">
            <v>1</v>
          </cell>
          <cell r="BF44">
            <v>1</v>
          </cell>
          <cell r="BY44">
            <v>5.7102387915495018E-2</v>
          </cell>
          <cell r="CA44">
            <v>0.12901488709701683</v>
          </cell>
          <cell r="CB44">
            <v>4.4427314592330895E-2</v>
          </cell>
          <cell r="CC44">
            <v>1.1137502016412044</v>
          </cell>
          <cell r="CD44">
            <v>4.5921425395896648E-4</v>
          </cell>
          <cell r="CE44">
            <v>7.9427889433892243E-2</v>
          </cell>
          <cell r="CF44">
            <v>5.2967842750135115E-2</v>
          </cell>
          <cell r="CG44">
            <v>1.6812750314188489E-2</v>
          </cell>
          <cell r="CI44">
            <v>2.8931189194100993E-3</v>
          </cell>
          <cell r="CJ44">
            <v>0.13071824677848273</v>
          </cell>
          <cell r="CK44">
            <v>1.8528211882870724E-2</v>
          </cell>
          <cell r="CL44">
            <v>0.41046957732361888</v>
          </cell>
          <cell r="CM44">
            <v>2.9259103448836067E-2</v>
          </cell>
          <cell r="CN44">
            <v>2.7772824506213422E-3</v>
          </cell>
          <cell r="CR44">
            <v>6.2632097250922732E-3</v>
          </cell>
          <cell r="CV44">
            <v>1</v>
          </cell>
          <cell r="DS44">
            <v>7.8048780487804878E-2</v>
          </cell>
          <cell r="DX44">
            <v>0.61463414634146341</v>
          </cell>
          <cell r="ED44">
            <v>0.3073170731707317</v>
          </cell>
          <cell r="EY44">
            <v>3.3400141311398427E-4</v>
          </cell>
          <cell r="EZ44">
            <v>0</v>
          </cell>
          <cell r="FA44">
            <v>0</v>
          </cell>
          <cell r="FB44">
            <v>0</v>
          </cell>
          <cell r="FE44">
            <v>0</v>
          </cell>
          <cell r="FF44">
            <v>0</v>
          </cell>
          <cell r="FG44">
            <v>0</v>
          </cell>
          <cell r="FJ44">
            <v>2.1955518676593107E-3</v>
          </cell>
          <cell r="FL44">
            <v>2.2251054085169353E-3</v>
          </cell>
          <cell r="FP44">
            <v>1.6099211796482358E-3</v>
          </cell>
          <cell r="FQ44">
            <v>1.6099237884854513E-3</v>
          </cell>
        </row>
        <row r="45">
          <cell r="U45">
            <v>3.8417332165229939E-7</v>
          </cell>
          <cell r="AA45">
            <v>1</v>
          </cell>
          <cell r="AB45">
            <v>1.5105812569266286</v>
          </cell>
          <cell r="AC45">
            <v>1.5105812569266286</v>
          </cell>
          <cell r="AD45">
            <v>0.55882700671171071</v>
          </cell>
          <cell r="AE45">
            <v>0.55882700671171071</v>
          </cell>
          <cell r="AF45">
            <v>0.83993309460049692</v>
          </cell>
          <cell r="AG45">
            <v>0.83993309460049692</v>
          </cell>
          <cell r="AU45">
            <v>1</v>
          </cell>
          <cell r="AV45">
            <v>1</v>
          </cell>
          <cell r="AW45">
            <v>1</v>
          </cell>
          <cell r="AX45">
            <v>1</v>
          </cell>
          <cell r="AY45">
            <v>1</v>
          </cell>
          <cell r="AZ45">
            <v>1</v>
          </cell>
          <cell r="BA45">
            <v>1</v>
          </cell>
          <cell r="BB45">
            <v>1</v>
          </cell>
          <cell r="BC45">
            <v>1</v>
          </cell>
          <cell r="BD45">
            <v>1</v>
          </cell>
          <cell r="BE45">
            <v>1</v>
          </cell>
          <cell r="BF45">
            <v>1</v>
          </cell>
          <cell r="BY45">
            <v>5.7102387915495018E-2</v>
          </cell>
          <cell r="CA45">
            <v>0.12901488709701683</v>
          </cell>
          <cell r="CB45">
            <v>4.4427314592330895E-2</v>
          </cell>
          <cell r="CC45">
            <v>1.1137502016412044</v>
          </cell>
          <cell r="CD45">
            <v>4.5921425395896648E-4</v>
          </cell>
          <cell r="CE45">
            <v>7.9427889433892243E-2</v>
          </cell>
          <cell r="CF45">
            <v>5.2967842750135115E-2</v>
          </cell>
          <cell r="CG45">
            <v>1.6812750314188489E-2</v>
          </cell>
          <cell r="CI45">
            <v>2.8931189194100993E-3</v>
          </cell>
          <cell r="CJ45">
            <v>0.13071824677848273</v>
          </cell>
          <cell r="CK45">
            <v>1.8528211882870724E-2</v>
          </cell>
          <cell r="CL45">
            <v>0.41046957732361888</v>
          </cell>
          <cell r="CM45">
            <v>2.9259103448836067E-2</v>
          </cell>
          <cell r="CN45">
            <v>2.7772824506213422E-3</v>
          </cell>
          <cell r="CR45">
            <v>6.2632097250922732E-3</v>
          </cell>
          <cell r="CV45">
            <v>1</v>
          </cell>
          <cell r="DS45">
            <v>7.8048780487804878E-2</v>
          </cell>
          <cell r="DX45">
            <v>0.61463414634146341</v>
          </cell>
          <cell r="ED45">
            <v>0.3073170731707317</v>
          </cell>
          <cell r="EY45">
            <v>2.9277484950683761E-5</v>
          </cell>
          <cell r="EZ45">
            <v>0</v>
          </cell>
          <cell r="FA45">
            <v>0</v>
          </cell>
          <cell r="FB45">
            <v>0</v>
          </cell>
          <cell r="FE45">
            <v>0</v>
          </cell>
          <cell r="FF45">
            <v>0</v>
          </cell>
          <cell r="FG45">
            <v>0</v>
          </cell>
          <cell r="FJ45">
            <v>1.9172361195730857E-4</v>
          </cell>
          <cell r="FL45">
            <v>1.9430952540612053E-4</v>
          </cell>
          <cell r="FP45">
            <v>1.4058420038273758E-4</v>
          </cell>
          <cell r="FQ45">
            <v>1.4058442869171754E-4</v>
          </cell>
        </row>
        <row r="46">
          <cell r="U46">
            <v>3.8417332165229939E-7</v>
          </cell>
          <cell r="AA46">
            <v>1</v>
          </cell>
          <cell r="AB46">
            <v>1.5105812569266286</v>
          </cell>
          <cell r="AC46">
            <v>1.5105812569266286</v>
          </cell>
          <cell r="AD46">
            <v>0.55882700671171071</v>
          </cell>
          <cell r="AE46">
            <v>0.55882700671171071</v>
          </cell>
          <cell r="AF46">
            <v>0.83993309460049692</v>
          </cell>
          <cell r="AG46">
            <v>0.83993309460049692</v>
          </cell>
          <cell r="AU46">
            <v>1</v>
          </cell>
          <cell r="AV46">
            <v>1</v>
          </cell>
          <cell r="AW46">
            <v>1</v>
          </cell>
          <cell r="AX46">
            <v>1</v>
          </cell>
          <cell r="AY46">
            <v>1</v>
          </cell>
          <cell r="AZ46">
            <v>1</v>
          </cell>
          <cell r="BA46">
            <v>1</v>
          </cell>
          <cell r="BB46">
            <v>1</v>
          </cell>
          <cell r="BC46">
            <v>1</v>
          </cell>
          <cell r="BD46">
            <v>1</v>
          </cell>
          <cell r="BE46">
            <v>1</v>
          </cell>
          <cell r="BF46">
            <v>1</v>
          </cell>
          <cell r="BY46">
            <v>5.7102387915495018E-2</v>
          </cell>
          <cell r="CA46">
            <v>0.12901488709701683</v>
          </cell>
          <cell r="CB46">
            <v>4.4427314592330895E-2</v>
          </cell>
          <cell r="CC46">
            <v>1.1137502016412044</v>
          </cell>
          <cell r="CD46">
            <v>4.5921425395896648E-4</v>
          </cell>
          <cell r="CE46">
            <v>7.9427889433892243E-2</v>
          </cell>
          <cell r="CF46">
            <v>5.2967842750135115E-2</v>
          </cell>
          <cell r="CG46">
            <v>1.6812750314188489E-2</v>
          </cell>
          <cell r="CI46">
            <v>2.8931189194100993E-3</v>
          </cell>
          <cell r="CJ46">
            <v>0.13071824677848273</v>
          </cell>
          <cell r="CK46">
            <v>1.8528211882870724E-2</v>
          </cell>
          <cell r="CL46">
            <v>0.41046957732361888</v>
          </cell>
          <cell r="CM46">
            <v>2.9259103448836067E-2</v>
          </cell>
          <cell r="CN46">
            <v>2.7772824506213422E-3</v>
          </cell>
          <cell r="CR46">
            <v>6.2632097250922732E-3</v>
          </cell>
          <cell r="CV46">
            <v>1</v>
          </cell>
          <cell r="DS46">
            <v>7.8048780487804878E-2</v>
          </cell>
          <cell r="DX46">
            <v>0.61463414634146341</v>
          </cell>
          <cell r="ED46">
            <v>0.3073170731707317</v>
          </cell>
          <cell r="EY46">
            <v>6.5826018745647182E-4</v>
          </cell>
          <cell r="EZ46">
            <v>0</v>
          </cell>
          <cell r="FA46">
            <v>0</v>
          </cell>
          <cell r="FB46">
            <v>0</v>
          </cell>
          <cell r="FE46">
            <v>0</v>
          </cell>
          <cell r="FF46">
            <v>0</v>
          </cell>
          <cell r="FG46">
            <v>0</v>
          </cell>
          <cell r="FJ46">
            <v>4.3079102157832037E-3</v>
          </cell>
          <cell r="FL46">
            <v>4.3658888524410969E-3</v>
          </cell>
          <cell r="FP46">
            <v>3.1588394804433527E-3</v>
          </cell>
          <cell r="FQ46">
            <v>3.1588445901999649E-3</v>
          </cell>
        </row>
        <row r="47">
          <cell r="U47">
            <v>3.8417332165229939E-7</v>
          </cell>
          <cell r="AA47">
            <v>1</v>
          </cell>
          <cell r="AB47">
            <v>1.7088427578968055</v>
          </cell>
          <cell r="AC47">
            <v>1.7088427578968055</v>
          </cell>
          <cell r="AD47">
            <v>0.2032236712604914</v>
          </cell>
          <cell r="AE47">
            <v>0.2032236712604914</v>
          </cell>
          <cell r="AF47">
            <v>0.7127731832470916</v>
          </cell>
          <cell r="AG47">
            <v>0.7127731832470916</v>
          </cell>
          <cell r="AU47">
            <v>1</v>
          </cell>
          <cell r="AV47">
            <v>1</v>
          </cell>
          <cell r="AW47">
            <v>1</v>
          </cell>
          <cell r="AX47">
            <v>1</v>
          </cell>
          <cell r="AY47">
            <v>1</v>
          </cell>
          <cell r="AZ47">
            <v>1</v>
          </cell>
          <cell r="BA47">
            <v>1</v>
          </cell>
          <cell r="BB47">
            <v>1</v>
          </cell>
          <cell r="BC47">
            <v>1</v>
          </cell>
          <cell r="BD47">
            <v>1</v>
          </cell>
          <cell r="BE47">
            <v>1</v>
          </cell>
          <cell r="BF47">
            <v>1</v>
          </cell>
          <cell r="BY47">
            <v>1.5980254657565241E-2</v>
          </cell>
          <cell r="CA47">
            <v>2.8361669688784778E-2</v>
          </cell>
          <cell r="CB47">
            <v>4.5343609727651613E-3</v>
          </cell>
          <cell r="CC47">
            <v>1.2308980486616372</v>
          </cell>
          <cell r="CD47">
            <v>9.9595613747061856E-2</v>
          </cell>
          <cell r="CE47">
            <v>3.1663873034448495E-2</v>
          </cell>
          <cell r="CF47">
            <v>7.0519589135156734E-3</v>
          </cell>
          <cell r="CG47">
            <v>8.6742252240487924E-3</v>
          </cell>
          <cell r="CI47">
            <v>7.8808576109460921E-3</v>
          </cell>
          <cell r="CJ47">
            <v>5.6291397205456492E-2</v>
          </cell>
          <cell r="CK47">
            <v>3.6545764632237702E-3</v>
          </cell>
          <cell r="CL47">
            <v>0.42750442502982949</v>
          </cell>
          <cell r="CM47">
            <v>5.6227060697727399E-2</v>
          </cell>
          <cell r="CN47">
            <v>1.4512781007312104E-5</v>
          </cell>
          <cell r="CR47">
            <v>9.9880771968853614E-5</v>
          </cell>
          <cell r="CV47">
            <v>1</v>
          </cell>
          <cell r="DS47">
            <v>7.8048780487804878E-2</v>
          </cell>
          <cell r="DX47">
            <v>0.61463414634146341</v>
          </cell>
          <cell r="ED47">
            <v>0.3073170731707317</v>
          </cell>
          <cell r="EY47">
            <v>2.5895248268233482E-3</v>
          </cell>
          <cell r="EZ47">
            <v>0</v>
          </cell>
          <cell r="FA47">
            <v>0</v>
          </cell>
          <cell r="FB47">
            <v>0</v>
          </cell>
          <cell r="FE47">
            <v>0</v>
          </cell>
          <cell r="FF47">
            <v>0</v>
          </cell>
          <cell r="FG47">
            <v>0.59018408675295841</v>
          </cell>
          <cell r="FJ47">
            <v>0</v>
          </cell>
          <cell r="FL47">
            <v>0</v>
          </cell>
          <cell r="FP47">
            <v>1.2497549259621045E-2</v>
          </cell>
          <cell r="FQ47">
            <v>1.249756947685071E-2</v>
          </cell>
        </row>
        <row r="48">
          <cell r="U48">
            <v>3.8417332165229939E-7</v>
          </cell>
          <cell r="AA48">
            <v>1</v>
          </cell>
          <cell r="AB48">
            <v>1.5105812569266286</v>
          </cell>
          <cell r="AC48">
            <v>1.5105812569266286</v>
          </cell>
          <cell r="AD48">
            <v>0.55882700671171071</v>
          </cell>
          <cell r="AE48">
            <v>0.55882700671171071</v>
          </cell>
          <cell r="AF48">
            <v>0.83993309460049692</v>
          </cell>
          <cell r="AG48">
            <v>0.83993309460049692</v>
          </cell>
          <cell r="AU48">
            <v>1</v>
          </cell>
          <cell r="AV48">
            <v>1</v>
          </cell>
          <cell r="AW48">
            <v>1</v>
          </cell>
          <cell r="AX48">
            <v>1</v>
          </cell>
          <cell r="AY48">
            <v>1</v>
          </cell>
          <cell r="AZ48">
            <v>1</v>
          </cell>
          <cell r="BA48">
            <v>1</v>
          </cell>
          <cell r="BB48">
            <v>1</v>
          </cell>
          <cell r="BC48">
            <v>1</v>
          </cell>
          <cell r="BD48">
            <v>1</v>
          </cell>
          <cell r="BE48">
            <v>1</v>
          </cell>
          <cell r="BF48">
            <v>1</v>
          </cell>
          <cell r="BY48">
            <v>5.7102387915495018E-2</v>
          </cell>
          <cell r="CA48">
            <v>0.12901488709701683</v>
          </cell>
          <cell r="CB48">
            <v>4.4427314592330895E-2</v>
          </cell>
          <cell r="CC48">
            <v>1.1137502016412044</v>
          </cell>
          <cell r="CD48">
            <v>4.5921425395896648E-4</v>
          </cell>
          <cell r="CE48">
            <v>7.9427889433892243E-2</v>
          </cell>
          <cell r="CF48">
            <v>5.2967842750135115E-2</v>
          </cell>
          <cell r="CG48">
            <v>1.6812750314188489E-2</v>
          </cell>
          <cell r="CI48">
            <v>2.8931189194100993E-3</v>
          </cell>
          <cell r="CJ48">
            <v>0.13071824677848273</v>
          </cell>
          <cell r="CK48">
            <v>1.8528211882870724E-2</v>
          </cell>
          <cell r="CL48">
            <v>0.41046957732361888</v>
          </cell>
          <cell r="CM48">
            <v>2.9259103448836067E-2</v>
          </cell>
          <cell r="CN48">
            <v>2.7772824506213422E-3</v>
          </cell>
          <cell r="CR48">
            <v>6.2632097250922732E-3</v>
          </cell>
          <cell r="CV48">
            <v>1</v>
          </cell>
          <cell r="DS48">
            <v>7.8048780487804878E-2</v>
          </cell>
          <cell r="DX48">
            <v>0.61463414634146341</v>
          </cell>
          <cell r="ED48">
            <v>0.3073170731707317</v>
          </cell>
          <cell r="EY48">
            <v>5.154975549365022E-4</v>
          </cell>
          <cell r="EZ48">
            <v>0</v>
          </cell>
          <cell r="FA48">
            <v>0</v>
          </cell>
          <cell r="FB48">
            <v>0</v>
          </cell>
          <cell r="FE48">
            <v>0</v>
          </cell>
          <cell r="FF48">
            <v>0</v>
          </cell>
          <cell r="FG48">
            <v>0.1174880989712728</v>
          </cell>
          <cell r="FJ48">
            <v>0</v>
          </cell>
          <cell r="FL48">
            <v>0</v>
          </cell>
          <cell r="FP48">
            <v>2.4878903693228817E-3</v>
          </cell>
          <cell r="FQ48">
            <v>2.4878943912583543E-3</v>
          </cell>
        </row>
        <row r="49">
          <cell r="AA49">
            <v>1</v>
          </cell>
          <cell r="AB49">
            <v>1.5105812569266286</v>
          </cell>
          <cell r="AC49">
            <v>1.5105812569266286</v>
          </cell>
          <cell r="AD49">
            <v>0.55882700671171071</v>
          </cell>
          <cell r="AE49">
            <v>0.55882700671171071</v>
          </cell>
          <cell r="AF49">
            <v>0.83993309460049692</v>
          </cell>
          <cell r="AG49">
            <v>0.83993309460049692</v>
          </cell>
          <cell r="AU49">
            <v>1</v>
          </cell>
          <cell r="AV49">
            <v>1</v>
          </cell>
          <cell r="AW49">
            <v>1</v>
          </cell>
          <cell r="AX49">
            <v>1</v>
          </cell>
          <cell r="AY49">
            <v>1</v>
          </cell>
          <cell r="AZ49">
            <v>1</v>
          </cell>
          <cell r="BA49">
            <v>1</v>
          </cell>
          <cell r="BB49">
            <v>1</v>
          </cell>
          <cell r="BC49">
            <v>1</v>
          </cell>
          <cell r="BD49">
            <v>1</v>
          </cell>
          <cell r="BE49">
            <v>1</v>
          </cell>
          <cell r="BF49">
            <v>1</v>
          </cell>
          <cell r="BY49">
            <v>5.7102387915495018E-2</v>
          </cell>
          <cell r="CA49">
            <v>0.12901488709701683</v>
          </cell>
          <cell r="CB49">
            <v>4.4427314592330895E-2</v>
          </cell>
          <cell r="CC49">
            <v>1.1137502016412044</v>
          </cell>
          <cell r="CD49">
            <v>4.5921425395896648E-4</v>
          </cell>
          <cell r="CE49">
            <v>7.9427889433892243E-2</v>
          </cell>
          <cell r="CF49">
            <v>5.2967842750135115E-2</v>
          </cell>
          <cell r="CG49">
            <v>1.6812750314188489E-2</v>
          </cell>
          <cell r="CI49">
            <v>2.8931189194100993E-3</v>
          </cell>
          <cell r="CJ49">
            <v>0.13071824677848273</v>
          </cell>
          <cell r="CK49">
            <v>1.8528211882870724E-2</v>
          </cell>
          <cell r="CL49">
            <v>0.41046957732361888</v>
          </cell>
          <cell r="CM49">
            <v>2.9259103448836067E-2</v>
          </cell>
          <cell r="CN49">
            <v>2.7772824506213422E-3</v>
          </cell>
          <cell r="CR49">
            <v>6.2632097250922732E-3</v>
          </cell>
          <cell r="CV49">
            <v>1</v>
          </cell>
          <cell r="DS49">
            <v>7.8048780487804878E-2</v>
          </cell>
          <cell r="DX49">
            <v>0.61463414634146341</v>
          </cell>
          <cell r="ED49">
            <v>0.3073170731707317</v>
          </cell>
          <cell r="EY49">
            <v>3.6232252280563086E-5</v>
          </cell>
          <cell r="EZ49">
            <v>0</v>
          </cell>
          <cell r="FA49">
            <v>0</v>
          </cell>
          <cell r="FB49">
            <v>0</v>
          </cell>
          <cell r="FE49">
            <v>0</v>
          </cell>
          <cell r="FF49">
            <v>0</v>
          </cell>
          <cell r="FG49">
            <v>8.2575485332172273E-3</v>
          </cell>
          <cell r="FJ49">
            <v>0</v>
          </cell>
          <cell r="FL49">
            <v>0</v>
          </cell>
          <cell r="FP49">
            <v>1.7485921012021485E-4</v>
          </cell>
          <cell r="FQ49">
            <v>1.7485948609578686E-4</v>
          </cell>
        </row>
        <row r="50">
          <cell r="U50">
            <v>3.8417332165229939E-7</v>
          </cell>
          <cell r="AA50">
            <v>1</v>
          </cell>
          <cell r="AB50">
            <v>1.5105812569266286</v>
          </cell>
          <cell r="AC50">
            <v>1.5105812569266286</v>
          </cell>
          <cell r="AD50">
            <v>0.55882700671171071</v>
          </cell>
          <cell r="AE50">
            <v>0.55882700671171071</v>
          </cell>
          <cell r="AF50">
            <v>0.83993309460049692</v>
          </cell>
          <cell r="AG50">
            <v>0.83993309460049692</v>
          </cell>
          <cell r="AU50">
            <v>1</v>
          </cell>
          <cell r="AV50">
            <v>1</v>
          </cell>
          <cell r="AW50">
            <v>1</v>
          </cell>
          <cell r="AX50">
            <v>1</v>
          </cell>
          <cell r="AY50">
            <v>1</v>
          </cell>
          <cell r="AZ50">
            <v>1</v>
          </cell>
          <cell r="BA50">
            <v>1</v>
          </cell>
          <cell r="BB50">
            <v>1</v>
          </cell>
          <cell r="BC50">
            <v>1</v>
          </cell>
          <cell r="BD50">
            <v>1</v>
          </cell>
          <cell r="BE50">
            <v>1</v>
          </cell>
          <cell r="BF50">
            <v>1</v>
          </cell>
          <cell r="BY50">
            <v>5.7102387915495018E-2</v>
          </cell>
          <cell r="CA50">
            <v>0.12901488709701683</v>
          </cell>
          <cell r="CB50">
            <v>4.4427314592330895E-2</v>
          </cell>
          <cell r="CC50">
            <v>1.1137502016412044</v>
          </cell>
          <cell r="CD50">
            <v>4.5921425395896648E-4</v>
          </cell>
          <cell r="CE50">
            <v>7.9427889433892243E-2</v>
          </cell>
          <cell r="CF50">
            <v>5.2967842750135115E-2</v>
          </cell>
          <cell r="CG50">
            <v>1.6812750314188489E-2</v>
          </cell>
          <cell r="CI50">
            <v>2.8931189194100993E-3</v>
          </cell>
          <cell r="CJ50">
            <v>0.13071824677848273</v>
          </cell>
          <cell r="CK50">
            <v>1.8528211882870724E-2</v>
          </cell>
          <cell r="CL50">
            <v>0.41046957732361888</v>
          </cell>
          <cell r="CM50">
            <v>2.9259103448836067E-2</v>
          </cell>
          <cell r="CN50">
            <v>2.7772824506213422E-3</v>
          </cell>
          <cell r="CR50">
            <v>6.2632097250922732E-3</v>
          </cell>
          <cell r="CV50">
            <v>1</v>
          </cell>
          <cell r="DS50">
            <v>7.8048780487804878E-2</v>
          </cell>
          <cell r="DX50">
            <v>0.61463414634146341</v>
          </cell>
          <cell r="ED50">
            <v>0.3073170731707317</v>
          </cell>
          <cell r="EY50">
            <v>5.68841195276786E-4</v>
          </cell>
          <cell r="EZ50">
            <v>0</v>
          </cell>
          <cell r="FA50">
            <v>0</v>
          </cell>
          <cell r="FB50">
            <v>0</v>
          </cell>
          <cell r="FE50">
            <v>0</v>
          </cell>
          <cell r="FF50">
            <v>0</v>
          </cell>
          <cell r="FG50">
            <v>0.12964602139041723</v>
          </cell>
          <cell r="FJ50">
            <v>0</v>
          </cell>
          <cell r="FL50">
            <v>0</v>
          </cell>
          <cell r="FP50">
            <v>2.7453426393016255E-3</v>
          </cell>
          <cell r="FQ50">
            <v>2.7453470817314974E-3</v>
          </cell>
        </row>
        <row r="51">
          <cell r="U51">
            <v>3.8417332165229939E-7</v>
          </cell>
          <cell r="AA51">
            <v>1</v>
          </cell>
          <cell r="AB51">
            <v>1.5105812569266286</v>
          </cell>
          <cell r="AC51">
            <v>1.5105812569266286</v>
          </cell>
          <cell r="AD51">
            <v>0.55882700671171071</v>
          </cell>
          <cell r="AE51">
            <v>0.55882700671171071</v>
          </cell>
          <cell r="AF51">
            <v>0.83993309460049692</v>
          </cell>
          <cell r="AG51">
            <v>0.83993309460049692</v>
          </cell>
          <cell r="AU51">
            <v>1</v>
          </cell>
          <cell r="AV51">
            <v>1</v>
          </cell>
          <cell r="AW51">
            <v>1</v>
          </cell>
          <cell r="AX51">
            <v>1</v>
          </cell>
          <cell r="AY51">
            <v>1</v>
          </cell>
          <cell r="AZ51">
            <v>1</v>
          </cell>
          <cell r="BA51">
            <v>1</v>
          </cell>
          <cell r="BB51">
            <v>1</v>
          </cell>
          <cell r="BC51">
            <v>1</v>
          </cell>
          <cell r="BD51">
            <v>1</v>
          </cell>
          <cell r="BE51">
            <v>1</v>
          </cell>
          <cell r="BF51">
            <v>1</v>
          </cell>
          <cell r="BY51">
            <v>5.7102387915495018E-2</v>
          </cell>
          <cell r="CA51">
            <v>0.12901488709701683</v>
          </cell>
          <cell r="CB51">
            <v>4.4427314592330895E-2</v>
          </cell>
          <cell r="CC51">
            <v>1.1137502016412044</v>
          </cell>
          <cell r="CD51">
            <v>4.5921425395896648E-4</v>
          </cell>
          <cell r="CE51">
            <v>7.9427889433892243E-2</v>
          </cell>
          <cell r="CF51">
            <v>5.2967842750135115E-2</v>
          </cell>
          <cell r="CG51">
            <v>1.6812750314188489E-2</v>
          </cell>
          <cell r="CI51">
            <v>2.8931189194100993E-3</v>
          </cell>
          <cell r="CJ51">
            <v>0.13071824677848273</v>
          </cell>
          <cell r="CK51">
            <v>1.8528211882870724E-2</v>
          </cell>
          <cell r="CL51">
            <v>0.41046957732361888</v>
          </cell>
          <cell r="CM51">
            <v>2.9259103448836067E-2</v>
          </cell>
          <cell r="CN51">
            <v>2.7772824506213422E-3</v>
          </cell>
          <cell r="CR51">
            <v>6.2632097250922732E-3</v>
          </cell>
          <cell r="CV51">
            <v>1</v>
          </cell>
          <cell r="DS51">
            <v>7.8048780487804878E-2</v>
          </cell>
          <cell r="DX51">
            <v>0.61463414634146341</v>
          </cell>
          <cell r="ED51">
            <v>0.3073170731707317</v>
          </cell>
          <cell r="EY51">
            <v>1.9955526025172164E-4</v>
          </cell>
          <cell r="EZ51">
            <v>0</v>
          </cell>
          <cell r="FA51">
            <v>0</v>
          </cell>
          <cell r="FB51">
            <v>0</v>
          </cell>
          <cell r="FE51">
            <v>0</v>
          </cell>
          <cell r="FF51">
            <v>0</v>
          </cell>
          <cell r="FG51">
            <v>4.548093729352258E-2</v>
          </cell>
          <cell r="FJ51">
            <v>0</v>
          </cell>
          <cell r="FL51">
            <v>0</v>
          </cell>
          <cell r="FP51">
            <v>9.6308976773378365E-4</v>
          </cell>
          <cell r="FQ51">
            <v>9.6309132752062576E-4</v>
          </cell>
        </row>
        <row r="52">
          <cell r="U52">
            <v>3.8417332165229939E-7</v>
          </cell>
          <cell r="AA52">
            <v>1</v>
          </cell>
          <cell r="AB52">
            <v>1.5105812569266286</v>
          </cell>
          <cell r="AC52">
            <v>1.5105812569266286</v>
          </cell>
          <cell r="AD52">
            <v>0.55882700671171071</v>
          </cell>
          <cell r="AE52">
            <v>0.55882700671171071</v>
          </cell>
          <cell r="AF52">
            <v>0.83993309460049692</v>
          </cell>
          <cell r="AG52">
            <v>0.83993309460049692</v>
          </cell>
          <cell r="AU52">
            <v>1</v>
          </cell>
          <cell r="AV52">
            <v>1</v>
          </cell>
          <cell r="AW52">
            <v>1</v>
          </cell>
          <cell r="AX52">
            <v>1</v>
          </cell>
          <cell r="AY52">
            <v>1</v>
          </cell>
          <cell r="AZ52">
            <v>1</v>
          </cell>
          <cell r="BA52">
            <v>1</v>
          </cell>
          <cell r="BB52">
            <v>1</v>
          </cell>
          <cell r="BC52">
            <v>1</v>
          </cell>
          <cell r="BD52">
            <v>1</v>
          </cell>
          <cell r="BE52">
            <v>1</v>
          </cell>
          <cell r="BF52">
            <v>1</v>
          </cell>
          <cell r="BY52">
            <v>5.7102387915495018E-2</v>
          </cell>
          <cell r="CA52">
            <v>0.12901488709701683</v>
          </cell>
          <cell r="CB52">
            <v>4.4427314592330895E-2</v>
          </cell>
          <cell r="CC52">
            <v>1.1137502016412044</v>
          </cell>
          <cell r="CD52">
            <v>4.5921425395896648E-4</v>
          </cell>
          <cell r="CE52">
            <v>7.9427889433892243E-2</v>
          </cell>
          <cell r="CF52">
            <v>5.2967842750135115E-2</v>
          </cell>
          <cell r="CG52">
            <v>1.6812750314188489E-2</v>
          </cell>
          <cell r="CI52">
            <v>2.8931189194100993E-3</v>
          </cell>
          <cell r="CJ52">
            <v>0.13071824677848273</v>
          </cell>
          <cell r="CK52">
            <v>1.8528211882870724E-2</v>
          </cell>
          <cell r="CL52">
            <v>0.41046957732361888</v>
          </cell>
          <cell r="CM52">
            <v>2.9259103448836067E-2</v>
          </cell>
          <cell r="CN52">
            <v>2.7772824506213422E-3</v>
          </cell>
          <cell r="CR52">
            <v>6.2632097250922732E-3</v>
          </cell>
          <cell r="CV52">
            <v>1</v>
          </cell>
          <cell r="DS52">
            <v>7.8048780487804878E-2</v>
          </cell>
          <cell r="DX52">
            <v>0.61463414634146341</v>
          </cell>
          <cell r="ED52">
            <v>0.3073170731707317</v>
          </cell>
          <cell r="EY52">
            <v>1.9940862972134618E-5</v>
          </cell>
          <cell r="EZ52">
            <v>0</v>
          </cell>
          <cell r="FA52">
            <v>0</v>
          </cell>
          <cell r="FB52">
            <v>0</v>
          </cell>
          <cell r="FE52">
            <v>0</v>
          </cell>
          <cell r="FF52">
            <v>0</v>
          </cell>
          <cell r="FG52">
            <v>4.5445798465799563E-3</v>
          </cell>
          <cell r="FJ52">
            <v>0</v>
          </cell>
          <cell r="FL52">
            <v>0</v>
          </cell>
          <cell r="FP52">
            <v>9.6234573818695143E-5</v>
          </cell>
          <cell r="FQ52">
            <v>9.6234724666351585E-5</v>
          </cell>
        </row>
        <row r="53">
          <cell r="U53">
            <v>3.8417332165229939E-7</v>
          </cell>
          <cell r="AA53">
            <v>1</v>
          </cell>
          <cell r="AB53">
            <v>1.5105812569266286</v>
          </cell>
          <cell r="AC53">
            <v>1.5105812569266286</v>
          </cell>
          <cell r="AD53">
            <v>0.55882700671171071</v>
          </cell>
          <cell r="AE53">
            <v>0.55882700671171071</v>
          </cell>
          <cell r="AF53">
            <v>0.83993309460049692</v>
          </cell>
          <cell r="AG53">
            <v>0.83993309460049692</v>
          </cell>
          <cell r="AU53">
            <v>1</v>
          </cell>
          <cell r="AV53">
            <v>1</v>
          </cell>
          <cell r="AW53">
            <v>1</v>
          </cell>
          <cell r="AX53">
            <v>1</v>
          </cell>
          <cell r="AY53">
            <v>1</v>
          </cell>
          <cell r="AZ53">
            <v>1</v>
          </cell>
          <cell r="BA53">
            <v>1</v>
          </cell>
          <cell r="BB53">
            <v>1</v>
          </cell>
          <cell r="BC53">
            <v>1</v>
          </cell>
          <cell r="BD53">
            <v>1</v>
          </cell>
          <cell r="BE53">
            <v>1</v>
          </cell>
          <cell r="BF53">
            <v>1</v>
          </cell>
          <cell r="BY53">
            <v>5.7102387915495018E-2</v>
          </cell>
          <cell r="CA53">
            <v>0.12901488709701683</v>
          </cell>
          <cell r="CB53">
            <v>4.4427314592330895E-2</v>
          </cell>
          <cell r="CC53">
            <v>1.1137502016412044</v>
          </cell>
          <cell r="CD53">
            <v>4.5921425395896648E-4</v>
          </cell>
          <cell r="CE53">
            <v>7.9427889433892243E-2</v>
          </cell>
          <cell r="CF53">
            <v>5.2967842750135115E-2</v>
          </cell>
          <cell r="CG53">
            <v>1.6812750314188489E-2</v>
          </cell>
          <cell r="CI53">
            <v>2.8931189194100993E-3</v>
          </cell>
          <cell r="CJ53">
            <v>0.13071824677848273</v>
          </cell>
          <cell r="CK53">
            <v>1.8528211882870724E-2</v>
          </cell>
          <cell r="CL53">
            <v>0.41046957732361888</v>
          </cell>
          <cell r="CM53">
            <v>2.9259103448836067E-2</v>
          </cell>
          <cell r="CN53">
            <v>2.7772824506213422E-3</v>
          </cell>
          <cell r="CR53">
            <v>6.2632097250922732E-3</v>
          </cell>
          <cell r="CV53">
            <v>1</v>
          </cell>
          <cell r="DS53">
            <v>7.8048780487804878E-2</v>
          </cell>
          <cell r="DX53">
            <v>0.61463414634146341</v>
          </cell>
          <cell r="ED53">
            <v>0.3073170731707317</v>
          </cell>
          <cell r="EY53">
            <v>4.5806460952379108E-4</v>
          </cell>
          <cell r="EZ53">
            <v>0</v>
          </cell>
          <cell r="FA53">
            <v>0</v>
          </cell>
          <cell r="FB53">
            <v>0</v>
          </cell>
          <cell r="FE53">
            <v>0</v>
          </cell>
          <cell r="FF53">
            <v>0</v>
          </cell>
          <cell r="FG53">
            <v>0.10439872721203189</v>
          </cell>
          <cell r="FJ53">
            <v>0</v>
          </cell>
          <cell r="FL53">
            <v>0</v>
          </cell>
          <cell r="FP53">
            <v>2.2107140243412524E-3</v>
          </cell>
          <cell r="FQ53">
            <v>2.2107175984751562E-3</v>
          </cell>
        </row>
        <row r="54">
          <cell r="AA54">
            <v>1</v>
          </cell>
          <cell r="AB54">
            <v>1.6275920480045019</v>
          </cell>
          <cell r="AC54">
            <v>1.6275920480045019</v>
          </cell>
          <cell r="AD54">
            <v>0.34895556224334434</v>
          </cell>
          <cell r="AE54">
            <v>0.34895556224334434</v>
          </cell>
          <cell r="AF54">
            <v>0.76488533319425034</v>
          </cell>
          <cell r="AG54">
            <v>0.76488533319425034</v>
          </cell>
          <cell r="AU54">
            <v>1</v>
          </cell>
          <cell r="AV54">
            <v>1</v>
          </cell>
          <cell r="AW54">
            <v>1</v>
          </cell>
          <cell r="AX54">
            <v>1</v>
          </cell>
          <cell r="AY54">
            <v>1</v>
          </cell>
          <cell r="AZ54">
            <v>1</v>
          </cell>
          <cell r="BA54">
            <v>1</v>
          </cell>
          <cell r="BB54">
            <v>1</v>
          </cell>
          <cell r="BC54">
            <v>1</v>
          </cell>
          <cell r="BD54">
            <v>1</v>
          </cell>
          <cell r="BE54">
            <v>1</v>
          </cell>
          <cell r="BF54">
            <v>1</v>
          </cell>
          <cell r="BY54">
            <v>3.2832757554712697E-2</v>
          </cell>
          <cell r="CA54">
            <v>6.9610955744545178E-2</v>
          </cell>
          <cell r="CB54">
            <v>2.0883126544645081E-2</v>
          </cell>
          <cell r="CC54">
            <v>1.1828890015890188</v>
          </cell>
          <cell r="CD54">
            <v>5.8967943747764942E-2</v>
          </cell>
          <cell r="CE54">
            <v>5.1238325062561686E-2</v>
          </cell>
          <cell r="CF54">
            <v>2.5869016883933591E-2</v>
          </cell>
          <cell r="CG54">
            <v>1.2009521980173141E-2</v>
          </cell>
          <cell r="CI54">
            <v>5.8368031300634424E-3</v>
          </cell>
          <cell r="CJ54">
            <v>8.6792701459002572E-2</v>
          </cell>
          <cell r="CK54">
            <v>9.7500283316498734E-3</v>
          </cell>
          <cell r="CL54">
            <v>0.42052327406373702</v>
          </cell>
          <cell r="CM54">
            <v>4.5175163783321808E-2</v>
          </cell>
          <cell r="CN54">
            <v>1.1467396421306526E-3</v>
          </cell>
          <cell r="CR54">
            <v>2.6257108009485868E-3</v>
          </cell>
          <cell r="CV54">
            <v>1</v>
          </cell>
          <cell r="DS54">
            <v>7.8048780487804878E-2</v>
          </cell>
          <cell r="DX54">
            <v>0.61463414634146341</v>
          </cell>
          <cell r="ED54">
            <v>0.3073170731707317</v>
          </cell>
          <cell r="EY54">
            <v>1.417460096854402E-3</v>
          </cell>
          <cell r="EZ54">
            <v>0</v>
          </cell>
          <cell r="FA54">
            <v>0</v>
          </cell>
          <cell r="FB54">
            <v>0</v>
          </cell>
          <cell r="FE54">
            <v>0</v>
          </cell>
          <cell r="FF54">
            <v>0</v>
          </cell>
          <cell r="FG54">
            <v>0</v>
          </cell>
          <cell r="FJ54">
            <v>9.32025128544175E-3</v>
          </cell>
          <cell r="FL54">
            <v>9.0842829951610794E-3</v>
          </cell>
          <cell r="FP54">
            <v>6.8342133952947592E-3</v>
          </cell>
          <cell r="FQ54">
            <v>6.8342244553560279E-3</v>
          </cell>
        </row>
        <row r="55">
          <cell r="AA55">
            <v>1</v>
          </cell>
          <cell r="AB55">
            <v>1.6275920480045019</v>
          </cell>
          <cell r="AC55">
            <v>1.6275920480045019</v>
          </cell>
          <cell r="AD55">
            <v>0.34895556224334434</v>
          </cell>
          <cell r="AE55">
            <v>0.34895556224334434</v>
          </cell>
          <cell r="AF55">
            <v>0.76488533319425034</v>
          </cell>
          <cell r="AG55">
            <v>0.76488533319425034</v>
          </cell>
          <cell r="AU55">
            <v>1</v>
          </cell>
          <cell r="AV55">
            <v>1</v>
          </cell>
          <cell r="AW55">
            <v>1</v>
          </cell>
          <cell r="AX55">
            <v>1</v>
          </cell>
          <cell r="AY55">
            <v>1</v>
          </cell>
          <cell r="AZ55">
            <v>1</v>
          </cell>
          <cell r="BA55">
            <v>1</v>
          </cell>
          <cell r="BB55">
            <v>1</v>
          </cell>
          <cell r="BC55">
            <v>1</v>
          </cell>
          <cell r="BD55">
            <v>1</v>
          </cell>
          <cell r="BE55">
            <v>1</v>
          </cell>
          <cell r="BF55">
            <v>1</v>
          </cell>
          <cell r="BY55">
            <v>3.2832757554712697E-2</v>
          </cell>
          <cell r="CA55">
            <v>6.9610955744545178E-2</v>
          </cell>
          <cell r="CB55">
            <v>2.0883126544645081E-2</v>
          </cell>
          <cell r="CC55">
            <v>1.1828890015890188</v>
          </cell>
          <cell r="CD55">
            <v>5.8967943747764942E-2</v>
          </cell>
          <cell r="CE55">
            <v>5.1238325062561686E-2</v>
          </cell>
          <cell r="CF55">
            <v>2.5869016883933591E-2</v>
          </cell>
          <cell r="CG55">
            <v>1.2009521980173141E-2</v>
          </cell>
          <cell r="CI55">
            <v>5.8368031300634424E-3</v>
          </cell>
          <cell r="CJ55">
            <v>8.6792701459002572E-2</v>
          </cell>
          <cell r="CK55">
            <v>9.7500283316498734E-3</v>
          </cell>
          <cell r="CL55">
            <v>0.42052327406373702</v>
          </cell>
          <cell r="CM55">
            <v>4.5175163783321808E-2</v>
          </cell>
          <cell r="CN55">
            <v>1.1467396421306526E-3</v>
          </cell>
          <cell r="CR55">
            <v>2.6257108009485868E-3</v>
          </cell>
          <cell r="CV55">
            <v>1</v>
          </cell>
          <cell r="DS55">
            <v>7.8048780487804878E-2</v>
          </cell>
          <cell r="DX55">
            <v>0.61463414634146341</v>
          </cell>
          <cell r="ED55">
            <v>0.3073170731707317</v>
          </cell>
          <cell r="EY55">
            <v>4.618978736568931E-3</v>
          </cell>
          <cell r="EZ55">
            <v>0</v>
          </cell>
          <cell r="FA55">
            <v>0</v>
          </cell>
          <cell r="FB55">
            <v>0</v>
          </cell>
          <cell r="FE55">
            <v>0</v>
          </cell>
          <cell r="FF55">
            <v>0</v>
          </cell>
          <cell r="FG55">
            <v>0</v>
          </cell>
          <cell r="FJ55">
            <v>2.463990695987843E-2</v>
          </cell>
          <cell r="FL55">
            <v>2.4971528285790932E-2</v>
          </cell>
          <cell r="FP55">
            <v>0</v>
          </cell>
          <cell r="FQ55">
            <v>0</v>
          </cell>
        </row>
        <row r="56">
          <cell r="AU56">
            <v>1</v>
          </cell>
          <cell r="AV56">
            <v>1</v>
          </cell>
          <cell r="AW56">
            <v>1</v>
          </cell>
          <cell r="AX56">
            <v>1</v>
          </cell>
          <cell r="AY56">
            <v>1</v>
          </cell>
          <cell r="AZ56">
            <v>1</v>
          </cell>
          <cell r="BA56">
            <v>1</v>
          </cell>
          <cell r="BB56">
            <v>1</v>
          </cell>
          <cell r="BC56">
            <v>1</v>
          </cell>
          <cell r="BD56">
            <v>1</v>
          </cell>
          <cell r="BE56">
            <v>1</v>
          </cell>
          <cell r="BF56">
            <v>1</v>
          </cell>
          <cell r="DS56">
            <v>7.8048780487804878E-2</v>
          </cell>
          <cell r="DX56">
            <v>0.61463414634146341</v>
          </cell>
          <cell r="ED56">
            <v>0.3073170731707317</v>
          </cell>
          <cell r="EY56">
            <v>1.5733285126063971E-5</v>
          </cell>
          <cell r="EZ56">
            <v>0</v>
          </cell>
          <cell r="FA56">
            <v>0</v>
          </cell>
          <cell r="FB56">
            <v>0</v>
          </cell>
          <cell r="FE56">
            <v>0</v>
          </cell>
          <cell r="FF56">
            <v>0</v>
          </cell>
          <cell r="FG56">
            <v>0</v>
          </cell>
          <cell r="FJ56">
            <v>1.0584019625966068E-4</v>
          </cell>
          <cell r="FL56">
            <v>1.0726931215001441E-4</v>
          </cell>
          <cell r="FP56">
            <v>0</v>
          </cell>
          <cell r="FQ56">
            <v>0</v>
          </cell>
        </row>
        <row r="57">
          <cell r="AU57">
            <v>1</v>
          </cell>
          <cell r="AV57">
            <v>1</v>
          </cell>
          <cell r="AW57">
            <v>1</v>
          </cell>
          <cell r="AX57">
            <v>1</v>
          </cell>
          <cell r="AY57">
            <v>1</v>
          </cell>
          <cell r="AZ57">
            <v>1</v>
          </cell>
          <cell r="BA57">
            <v>1</v>
          </cell>
          <cell r="BB57">
            <v>1</v>
          </cell>
          <cell r="BC57">
            <v>1</v>
          </cell>
          <cell r="BD57">
            <v>1</v>
          </cell>
          <cell r="BE57">
            <v>1</v>
          </cell>
          <cell r="BF57">
            <v>1</v>
          </cell>
          <cell r="CU57">
            <v>1</v>
          </cell>
          <cell r="CV57">
            <v>1</v>
          </cell>
          <cell r="DS57">
            <v>7.8048780487804878E-2</v>
          </cell>
          <cell r="DX57">
            <v>0.61463414634146341</v>
          </cell>
          <cell r="ED57">
            <v>0.3073170731707317</v>
          </cell>
          <cell r="EY57">
            <v>4.9076856083959388E-4</v>
          </cell>
          <cell r="EZ57">
            <v>0</v>
          </cell>
          <cell r="FA57">
            <v>0</v>
          </cell>
          <cell r="FB57">
            <v>0</v>
          </cell>
          <cell r="FE57">
            <v>0</v>
          </cell>
          <cell r="FF57">
            <v>0</v>
          </cell>
          <cell r="FG57">
            <v>0</v>
          </cell>
          <cell r="FJ57">
            <v>3.312422847306244E-3</v>
          </cell>
          <cell r="FL57">
            <v>3.3570069592450524E-3</v>
          </cell>
          <cell r="FP57">
            <v>2.4288835088171683E-3</v>
          </cell>
          <cell r="FQ57">
            <v>2.4288874341081286E-3</v>
          </cell>
        </row>
        <row r="58">
          <cell r="AU58">
            <v>1</v>
          </cell>
          <cell r="AV58">
            <v>1</v>
          </cell>
          <cell r="AW58">
            <v>1</v>
          </cell>
          <cell r="AX58">
            <v>1</v>
          </cell>
          <cell r="AY58">
            <v>1</v>
          </cell>
          <cell r="EY58">
            <v>1.2858069236200157E-4</v>
          </cell>
          <cell r="EZ58">
            <v>0</v>
          </cell>
          <cell r="FA58">
            <v>0</v>
          </cell>
          <cell r="FB58">
            <v>0</v>
          </cell>
          <cell r="FE58">
            <v>0</v>
          </cell>
          <cell r="FF58">
            <v>0</v>
          </cell>
          <cell r="FG58">
            <v>0</v>
          </cell>
          <cell r="FJ58">
            <v>0</v>
          </cell>
          <cell r="FL58">
            <v>5.0212477410834159E-5</v>
          </cell>
          <cell r="FP58">
            <v>0</v>
          </cell>
          <cell r="FQ58">
            <v>0</v>
          </cell>
        </row>
        <row r="59">
          <cell r="AU59">
            <v>1</v>
          </cell>
          <cell r="AV59">
            <v>1</v>
          </cell>
          <cell r="AW59">
            <v>1</v>
          </cell>
          <cell r="AX59">
            <v>1</v>
          </cell>
          <cell r="AY59">
            <v>1</v>
          </cell>
          <cell r="AZ59">
            <v>1</v>
          </cell>
          <cell r="BB59">
            <v>1</v>
          </cell>
          <cell r="EY59">
            <v>1.2176860393762835E-5</v>
          </cell>
          <cell r="EZ59">
            <v>0</v>
          </cell>
          <cell r="FA59">
            <v>0</v>
          </cell>
          <cell r="FB59">
            <v>0</v>
          </cell>
          <cell r="FE59">
            <v>0</v>
          </cell>
          <cell r="FF59">
            <v>0</v>
          </cell>
          <cell r="FG59">
            <v>0</v>
          </cell>
          <cell r="FJ59">
            <v>0</v>
          </cell>
          <cell r="FL59">
            <v>4.8971857609218581E-5</v>
          </cell>
          <cell r="FP59">
            <v>0</v>
          </cell>
          <cell r="FQ59">
            <v>0</v>
          </cell>
        </row>
        <row r="60">
          <cell r="AA60">
            <v>1</v>
          </cell>
          <cell r="AB60">
            <v>0.7344204132772657</v>
          </cell>
          <cell r="AC60">
            <v>0.7344204132772657</v>
          </cell>
          <cell r="AD60">
            <v>0.51212465275975971</v>
          </cell>
          <cell r="AE60">
            <v>0.51212465275975971</v>
          </cell>
          <cell r="AF60">
            <v>0.54064465474659607</v>
          </cell>
          <cell r="AG60">
            <v>0.54064465474659607</v>
          </cell>
          <cell r="BZ60">
            <v>8.4692169463862571E-2</v>
          </cell>
          <cell r="CC60">
            <v>0.45595248528273347</v>
          </cell>
          <cell r="CD60">
            <v>0.23825522115532677</v>
          </cell>
          <cell r="CE60">
            <v>8.2898448816993431E-3</v>
          </cell>
          <cell r="EY60">
            <v>2.7903131604266208E-3</v>
          </cell>
          <cell r="EZ60">
            <v>0</v>
          </cell>
          <cell r="FA60">
            <v>0</v>
          </cell>
          <cell r="FB60">
            <v>0</v>
          </cell>
          <cell r="FE60">
            <v>0</v>
          </cell>
          <cell r="FF60">
            <v>0</v>
          </cell>
          <cell r="FG60">
            <v>0</v>
          </cell>
          <cell r="FJ60">
            <v>2.7742984995751755E-4</v>
          </cell>
          <cell r="FL60">
            <v>2.7040561411046754E-4</v>
          </cell>
          <cell r="FP60">
            <v>2.0342957973619469E-4</v>
          </cell>
          <cell r="FQ60">
            <v>2.0342990791585394E-4</v>
          </cell>
        </row>
        <row r="61">
          <cell r="AA61">
            <v>1</v>
          </cell>
          <cell r="AB61">
            <v>0.75977253486023277</v>
          </cell>
          <cell r="AC61">
            <v>0.75977253486023277</v>
          </cell>
          <cell r="AD61">
            <v>0.48831912168945668</v>
          </cell>
          <cell r="AE61">
            <v>0.48831912168945668</v>
          </cell>
          <cell r="AF61">
            <v>0.51286856716063578</v>
          </cell>
          <cell r="AG61">
            <v>0.51286856716063578</v>
          </cell>
          <cell r="BZ61">
            <v>2.51016286142728E-2</v>
          </cell>
          <cell r="CC61">
            <v>0.48776693854636283</v>
          </cell>
          <cell r="CD61">
            <v>0.24636217850995501</v>
          </cell>
          <cell r="CE61">
            <v>1.7294780397343545E-3</v>
          </cell>
          <cell r="EY61">
            <v>8.1124732661338097E-3</v>
          </cell>
          <cell r="EZ61">
            <v>0</v>
          </cell>
          <cell r="FA61">
            <v>0</v>
          </cell>
          <cell r="FB61">
            <v>0</v>
          </cell>
          <cell r="FE61">
            <v>0</v>
          </cell>
          <cell r="FF61">
            <v>0</v>
          </cell>
          <cell r="FG61">
            <v>0</v>
          </cell>
          <cell r="FJ61">
            <v>4.8270071708772608E-2</v>
          </cell>
          <cell r="FL61">
            <v>4.7047951059615602E-2</v>
          </cell>
          <cell r="FP61">
            <v>3.5394750695402565E-2</v>
          </cell>
          <cell r="FQ61">
            <v>3.5394807974531949E-2</v>
          </cell>
        </row>
        <row r="62">
          <cell r="AA62">
            <v>1</v>
          </cell>
          <cell r="AB62">
            <v>0.67055972683443055</v>
          </cell>
          <cell r="AC62">
            <v>0.67055972683443055</v>
          </cell>
          <cell r="AD62">
            <v>0.50477830308220606</v>
          </cell>
          <cell r="AE62">
            <v>0.50477830308220606</v>
          </cell>
          <cell r="AF62">
            <v>0.44735505326017871</v>
          </cell>
          <cell r="AG62">
            <v>0.44735505326017871</v>
          </cell>
          <cell r="BZ62">
            <v>4.4849917018815952E-2</v>
          </cell>
          <cell r="CC62">
            <v>0.4025051362413628</v>
          </cell>
          <cell r="CD62">
            <v>0.17003682313159288</v>
          </cell>
          <cell r="CE62">
            <v>5.3012067850441106E-3</v>
          </cell>
          <cell r="EY62">
            <v>1.3511950224753093E-2</v>
          </cell>
          <cell r="EZ62">
            <v>0</v>
          </cell>
          <cell r="FA62">
            <v>0</v>
          </cell>
          <cell r="FB62">
            <v>0</v>
          </cell>
          <cell r="FE62">
            <v>0</v>
          </cell>
          <cell r="FF62">
            <v>0</v>
          </cell>
          <cell r="FG62">
            <v>0</v>
          </cell>
          <cell r="FJ62">
            <v>8.2476685721203369E-2</v>
          </cell>
          <cell r="FL62">
            <v>8.0388498000151354E-2</v>
          </cell>
          <cell r="FP62">
            <v>6.0477261087899026E-2</v>
          </cell>
          <cell r="FQ62">
            <v>6.0477358953851174E-2</v>
          </cell>
        </row>
        <row r="63">
          <cell r="AA63">
            <v>1</v>
          </cell>
          <cell r="AB63">
            <v>0.73081224691590307</v>
          </cell>
          <cell r="AC63">
            <v>0.73081224691590307</v>
          </cell>
          <cell r="AD63">
            <v>0.52140700554470987</v>
          </cell>
          <cell r="AE63">
            <v>0.52140700554470987</v>
          </cell>
          <cell r="AF63">
            <v>0.53814064439673592</v>
          </cell>
          <cell r="AG63">
            <v>0.53814064439673592</v>
          </cell>
          <cell r="BZ63">
            <v>0.10230945979819225</v>
          </cell>
          <cell r="CC63">
            <v>0.43583118459854375</v>
          </cell>
          <cell r="CD63">
            <v>0.24611892436663732</v>
          </cell>
          <cell r="CE63">
            <v>6.1003280939755534E-3</v>
          </cell>
          <cell r="EY63">
            <v>6.3420784359183682E-4</v>
          </cell>
          <cell r="EZ63">
            <v>0</v>
          </cell>
          <cell r="FA63">
            <v>0</v>
          </cell>
          <cell r="FB63">
            <v>0</v>
          </cell>
          <cell r="FE63">
            <v>0</v>
          </cell>
          <cell r="FF63">
            <v>0</v>
          </cell>
          <cell r="FG63">
            <v>0</v>
          </cell>
          <cell r="FJ63">
            <v>7.9943737019759122E-3</v>
          </cell>
          <cell r="FL63">
            <v>-3.1000170676478213E-4</v>
          </cell>
          <cell r="FP63">
            <v>5.8619938607600546E-3</v>
          </cell>
          <cell r="FQ63">
            <v>5.8620033496884442E-3</v>
          </cell>
        </row>
        <row r="64">
          <cell r="AA64">
            <v>1</v>
          </cell>
          <cell r="AB64">
            <v>0.79723503943207452</v>
          </cell>
          <cell r="AC64">
            <v>0.79723503943207452</v>
          </cell>
          <cell r="AD64">
            <v>0.48307619071640329</v>
          </cell>
          <cell r="AE64">
            <v>0.48307619071640329</v>
          </cell>
          <cell r="AF64">
            <v>0.50866296738886652</v>
          </cell>
          <cell r="AG64">
            <v>0.50866296738886652</v>
          </cell>
          <cell r="BZ64">
            <v>2.2929887187933082E-2</v>
          </cell>
          <cell r="CC64">
            <v>0.48573308020093353</v>
          </cell>
          <cell r="CD64">
            <v>0.27948970907725057</v>
          </cell>
          <cell r="CE64">
            <v>8.215210712272309E-4</v>
          </cell>
          <cell r="EY64">
            <v>6.3994591873939343E-4</v>
          </cell>
          <cell r="EZ64">
            <v>0</v>
          </cell>
          <cell r="FA64">
            <v>0</v>
          </cell>
          <cell r="FB64">
            <v>0</v>
          </cell>
          <cell r="FE64">
            <v>0</v>
          </cell>
          <cell r="FF64">
            <v>0</v>
          </cell>
          <cell r="FG64">
            <v>0</v>
          </cell>
          <cell r="FJ64">
            <v>2.6897519742834814E-3</v>
          </cell>
          <cell r="FL64">
            <v>2.6216462087321315E-3</v>
          </cell>
          <cell r="FP64">
            <v>1.9723007925760883E-3</v>
          </cell>
          <cell r="FQ64">
            <v>1.9723039812040545E-3</v>
          </cell>
        </row>
        <row r="65">
          <cell r="AA65">
            <v>1</v>
          </cell>
          <cell r="AB65">
            <v>0.73361525908064296</v>
          </cell>
          <cell r="AC65">
            <v>0.73361525908064296</v>
          </cell>
          <cell r="AD65">
            <v>0.45744953538262095</v>
          </cell>
          <cell r="AE65">
            <v>0.45744953538262095</v>
          </cell>
          <cell r="AF65">
            <v>0.48263191500426245</v>
          </cell>
          <cell r="AG65">
            <v>0.48263191500426245</v>
          </cell>
          <cell r="BZ65">
            <v>5.4586810112479921E-2</v>
          </cell>
          <cell r="CC65">
            <v>0.42804510489178271</v>
          </cell>
          <cell r="CD65">
            <v>0.18676493907340944</v>
          </cell>
          <cell r="CE65">
            <v>4.2998553898548385E-3</v>
          </cell>
          <cell r="EY65">
            <v>1.5669539854141301E-3</v>
          </cell>
          <cell r="EZ65">
            <v>0</v>
          </cell>
          <cell r="FA65">
            <v>0</v>
          </cell>
          <cell r="FB65">
            <v>0</v>
          </cell>
          <cell r="FE65">
            <v>0</v>
          </cell>
          <cell r="FF65">
            <v>0</v>
          </cell>
          <cell r="FG65">
            <v>0</v>
          </cell>
          <cell r="FJ65">
            <v>7.7178941756118492E-3</v>
          </cell>
          <cell r="FL65">
            <v>7.5224947567630509E-3</v>
          </cell>
          <cell r="FP65">
            <v>5.659261118655356E-3</v>
          </cell>
          <cell r="FQ65">
            <v>5.6592702811113392E-3</v>
          </cell>
        </row>
        <row r="66">
          <cell r="AA66">
            <v>1</v>
          </cell>
          <cell r="AB66">
            <v>0.77850378714615365</v>
          </cell>
          <cell r="AC66">
            <v>0.77850378714615365</v>
          </cell>
          <cell r="AD66">
            <v>0.48569765620292998</v>
          </cell>
          <cell r="AE66">
            <v>0.48569765620292998</v>
          </cell>
          <cell r="AF66">
            <v>0.5107657672747512</v>
          </cell>
          <cell r="AG66">
            <v>0.5107657672747512</v>
          </cell>
          <cell r="BZ66">
            <v>2.4015757901102941E-2</v>
          </cell>
          <cell r="CC66">
            <v>0.48675000937364821</v>
          </cell>
          <cell r="CD66">
            <v>0.26292594379360279</v>
          </cell>
          <cell r="CE66">
            <v>1.2754995554807927E-3</v>
          </cell>
          <cell r="EY66">
            <v>9.4935915572571573E-5</v>
          </cell>
          <cell r="EZ66">
            <v>0</v>
          </cell>
          <cell r="FA66">
            <v>0</v>
          </cell>
          <cell r="FB66">
            <v>0</v>
          </cell>
          <cell r="FE66">
            <v>0</v>
          </cell>
          <cell r="FF66">
            <v>0</v>
          </cell>
          <cell r="FG66">
            <v>0</v>
          </cell>
          <cell r="FJ66">
            <v>5.4817522421973721E-4</v>
          </cell>
          <cell r="FL66">
            <v>5.3428975790979695E-4</v>
          </cell>
          <cell r="FP66">
            <v>4.0195766764288888E-4</v>
          </cell>
          <cell r="FQ66">
            <v>4.0195831702187723E-4</v>
          </cell>
        </row>
        <row r="67">
          <cell r="AA67">
            <v>1</v>
          </cell>
          <cell r="AB67">
            <v>0.77850378714615365</v>
          </cell>
          <cell r="AC67">
            <v>0.77850378714615365</v>
          </cell>
          <cell r="AD67">
            <v>0.48569765620292998</v>
          </cell>
          <cell r="AE67">
            <v>0.48569765620292998</v>
          </cell>
          <cell r="AF67">
            <v>0.5107657672747512</v>
          </cell>
          <cell r="AG67">
            <v>0.5107657672747512</v>
          </cell>
          <cell r="BZ67">
            <v>2.4015757901102941E-2</v>
          </cell>
          <cell r="CC67">
            <v>0.48675000937364821</v>
          </cell>
          <cell r="CD67">
            <v>0.26292594379360279</v>
          </cell>
          <cell r="CE67">
            <v>1.2754995554807927E-3</v>
          </cell>
          <cell r="EY67">
            <v>4.618702247526019E-6</v>
          </cell>
          <cell r="EZ67">
            <v>0</v>
          </cell>
          <cell r="FA67">
            <v>0</v>
          </cell>
          <cell r="FB67">
            <v>0</v>
          </cell>
          <cell r="FE67">
            <v>0</v>
          </cell>
          <cell r="FF67">
            <v>0</v>
          </cell>
          <cell r="FG67">
            <v>0</v>
          </cell>
          <cell r="FJ67">
            <v>2.7076148084753156E-5</v>
          </cell>
          <cell r="FL67">
            <v>2.6386163452515762E-5</v>
          </cell>
          <cell r="FP67">
            <v>1.9853994983379956E-5</v>
          </cell>
          <cell r="FQ67">
            <v>1.9854021397794347E-5</v>
          </cell>
        </row>
        <row r="68">
          <cell r="W68">
            <v>0.95793901156677186</v>
          </cell>
          <cell r="AA68">
            <v>1</v>
          </cell>
          <cell r="AB68">
            <v>0.5824839999416721</v>
          </cell>
          <cell r="AC68">
            <v>0.5824839999416721</v>
          </cell>
          <cell r="AD68">
            <v>0.63230521832828279</v>
          </cell>
          <cell r="AE68">
            <v>0.63230521832828279</v>
          </cell>
          <cell r="AF68">
            <v>0.45065307853398107</v>
          </cell>
          <cell r="AG68">
            <v>0.45065307853398107</v>
          </cell>
          <cell r="BQ68">
            <v>2.1030494216614092E-2</v>
          </cell>
          <cell r="BV68">
            <v>2.1030494216614092E-2</v>
          </cell>
          <cell r="BZ68">
            <v>0.1331440276233668</v>
          </cell>
          <cell r="CC68">
            <v>0.31750905091061415</v>
          </cell>
          <cell r="CD68">
            <v>0.20175680520379302</v>
          </cell>
          <cell r="CE68">
            <v>1.303241306616146E-2</v>
          </cell>
          <cell r="EY68">
            <v>2.1579753147351442E-4</v>
          </cell>
          <cell r="EZ68">
            <v>0</v>
          </cell>
          <cell r="FA68">
            <v>0</v>
          </cell>
          <cell r="FB68">
            <v>0</v>
          </cell>
          <cell r="FE68">
            <v>0</v>
          </cell>
          <cell r="FF68">
            <v>3.0667467674329774E-3</v>
          </cell>
          <cell r="FG68">
            <v>0</v>
          </cell>
          <cell r="FJ68">
            <v>0</v>
          </cell>
          <cell r="FL68">
            <v>0</v>
          </cell>
          <cell r="FP68">
            <v>4.8649951957322114E-4</v>
          </cell>
          <cell r="FQ68">
            <v>4.865003106924311E-4</v>
          </cell>
        </row>
        <row r="69">
          <cell r="W69">
            <v>0.95793901156677186</v>
          </cell>
          <cell r="AA69">
            <v>1</v>
          </cell>
          <cell r="AB69">
            <v>0.61831154452448767</v>
          </cell>
          <cell r="AC69">
            <v>0.61831154452448767</v>
          </cell>
          <cell r="AD69">
            <v>0.64138179339705215</v>
          </cell>
          <cell r="AE69">
            <v>0.64138179339705215</v>
          </cell>
          <cell r="AF69">
            <v>0.36050528109925278</v>
          </cell>
          <cell r="AG69">
            <v>0.36050528109925278</v>
          </cell>
          <cell r="BQ69">
            <v>2.1030494216614092E-2</v>
          </cell>
          <cell r="BV69">
            <v>2.1030494216614092E-2</v>
          </cell>
          <cell r="BZ69">
            <v>3.9883041059136939E-2</v>
          </cell>
          <cell r="CC69">
            <v>0.32062224004011586</v>
          </cell>
          <cell r="CD69">
            <v>0.25694543479821874</v>
          </cell>
          <cell r="CE69">
            <v>2.7479031233208768E-3</v>
          </cell>
          <cell r="EY69">
            <v>5.5309496072667461E-4</v>
          </cell>
          <cell r="EZ69">
            <v>0</v>
          </cell>
          <cell r="FA69">
            <v>0</v>
          </cell>
          <cell r="FB69">
            <v>0</v>
          </cell>
          <cell r="FE69">
            <v>0</v>
          </cell>
          <cell r="FF69">
            <v>1.5437445282934262E-2</v>
          </cell>
          <cell r="FG69">
            <v>0</v>
          </cell>
          <cell r="FJ69">
            <v>0</v>
          </cell>
          <cell r="FL69">
            <v>0</v>
          </cell>
          <cell r="FP69">
            <v>2.4489500869434777E-3</v>
          </cell>
          <cell r="FQ69">
            <v>2.4489540515676158E-3</v>
          </cell>
        </row>
        <row r="70">
          <cell r="W70">
            <v>0.95793901156677186</v>
          </cell>
          <cell r="AA70">
            <v>1</v>
          </cell>
          <cell r="AB70">
            <v>0.52230158523645331</v>
          </cell>
          <cell r="AC70">
            <v>0.52230158523645331</v>
          </cell>
          <cell r="AD70">
            <v>0.60474652499462322</v>
          </cell>
          <cell r="AE70">
            <v>0.60474652499462322</v>
          </cell>
          <cell r="AF70">
            <v>0.32584538601984325</v>
          </cell>
          <cell r="AG70">
            <v>0.32584538601984325</v>
          </cell>
          <cell r="BQ70">
            <v>2.1030494216614092E-2</v>
          </cell>
          <cell r="BV70">
            <v>2.1030494216614092E-2</v>
          </cell>
          <cell r="BZ70">
            <v>6.5033743617002732E-2</v>
          </cell>
          <cell r="CC70">
            <v>0.26081164240284055</v>
          </cell>
          <cell r="CD70">
            <v>0.11936119917671234</v>
          </cell>
          <cell r="CE70">
            <v>7.6869110543646597E-3</v>
          </cell>
          <cell r="EY70">
            <v>1.102733578135008E-3</v>
          </cell>
          <cell r="EZ70">
            <v>0</v>
          </cell>
          <cell r="FA70">
            <v>0</v>
          </cell>
          <cell r="FB70">
            <v>0</v>
          </cell>
          <cell r="FE70">
            <v>0</v>
          </cell>
          <cell r="FF70">
            <v>3.1394713485074797E-2</v>
          </cell>
          <cell r="FG70">
            <v>0</v>
          </cell>
          <cell r="FJ70">
            <v>0</v>
          </cell>
          <cell r="FL70">
            <v>0</v>
          </cell>
          <cell r="FP70">
            <v>4.9803633328540263E-3</v>
          </cell>
          <cell r="FQ70">
            <v>4.9803713878294239E-3</v>
          </cell>
        </row>
        <row r="71">
          <cell r="W71">
            <v>0.95793901156677186</v>
          </cell>
          <cell r="AA71">
            <v>1</v>
          </cell>
          <cell r="AB71">
            <v>0.6057083408314482</v>
          </cell>
          <cell r="AC71">
            <v>0.6057083408314482</v>
          </cell>
          <cell r="AD71">
            <v>0.67499194525545547</v>
          </cell>
          <cell r="AE71">
            <v>0.67499194525545547</v>
          </cell>
          <cell r="AF71">
            <v>0.41223023118459062</v>
          </cell>
          <cell r="AG71">
            <v>0.41223023118459062</v>
          </cell>
          <cell r="BQ71">
            <v>2.1030494216614092E-2</v>
          </cell>
          <cell r="BV71">
            <v>2.1030494216614092E-2</v>
          </cell>
          <cell r="BZ71">
            <v>0.14985736234391345</v>
          </cell>
          <cell r="CC71">
            <v>0.26237286884067718</v>
          </cell>
          <cell r="CD71">
            <v>0.27176485548841478</v>
          </cell>
          <cell r="CE71">
            <v>8.9354305984890199E-3</v>
          </cell>
          <cell r="EY71">
            <v>7.6546520725806789E-5</v>
          </cell>
          <cell r="EZ71">
            <v>0</v>
          </cell>
          <cell r="FA71">
            <v>0</v>
          </cell>
          <cell r="FB71">
            <v>0</v>
          </cell>
          <cell r="FE71">
            <v>0</v>
          </cell>
          <cell r="FF71">
            <v>3.0815626873399926E-3</v>
          </cell>
          <cell r="FG71">
            <v>0</v>
          </cell>
          <cell r="FJ71">
            <v>0</v>
          </cell>
          <cell r="FL71">
            <v>0</v>
          </cell>
          <cell r="FP71">
            <v>4.888498762465049E-4</v>
          </cell>
          <cell r="FQ71">
            <v>4.8885066688415541E-4</v>
          </cell>
        </row>
        <row r="72">
          <cell r="W72">
            <v>0.95793901156677186</v>
          </cell>
          <cell r="AA72">
            <v>1</v>
          </cell>
          <cell r="AB72">
            <v>0.70526900423667105</v>
          </cell>
          <cell r="AC72">
            <v>0.70526900423667105</v>
          </cell>
          <cell r="AD72">
            <v>0.59472027415297579</v>
          </cell>
          <cell r="AE72">
            <v>0.59472027415297579</v>
          </cell>
          <cell r="AF72">
            <v>0.39327209814518754</v>
          </cell>
          <cell r="AG72">
            <v>0.39327209814518754</v>
          </cell>
          <cell r="BQ72">
            <v>2.1030494216614092E-2</v>
          </cell>
          <cell r="BV72">
            <v>2.1030494216614092E-2</v>
          </cell>
          <cell r="BZ72">
            <v>3.3329962261287059E-2</v>
          </cell>
          <cell r="CC72">
            <v>0.35994213588390045</v>
          </cell>
          <cell r="CD72">
            <v>0.29879514838471305</v>
          </cell>
          <cell r="CE72">
            <v>1.1941300049337004E-3</v>
          </cell>
          <cell r="EY72">
            <v>1.3367878867961313E-4</v>
          </cell>
          <cell r="EZ72">
            <v>0</v>
          </cell>
          <cell r="FA72">
            <v>0</v>
          </cell>
          <cell r="FB72">
            <v>0</v>
          </cell>
          <cell r="FE72">
            <v>0</v>
          </cell>
          <cell r="FF72">
            <v>2.8973687744977194E-3</v>
          </cell>
          <cell r="FG72">
            <v>0</v>
          </cell>
          <cell r="FJ72">
            <v>0</v>
          </cell>
          <cell r="FL72">
            <v>0</v>
          </cell>
          <cell r="FP72">
            <v>4.5962991054585971E-4</v>
          </cell>
          <cell r="FQ72">
            <v>4.5963064843454764E-4</v>
          </cell>
        </row>
        <row r="73">
          <cell r="W73">
            <v>0.95793901156677186</v>
          </cell>
          <cell r="AA73">
            <v>1</v>
          </cell>
          <cell r="AB73">
            <v>0.65204152180318542</v>
          </cell>
          <cell r="AC73">
            <v>0.65204152180318542</v>
          </cell>
          <cell r="AD73">
            <v>0.55509879659849759</v>
          </cell>
          <cell r="AE73">
            <v>0.55509879659849759</v>
          </cell>
          <cell r="AF73">
            <v>0.36663408019022214</v>
          </cell>
          <cell r="AG73">
            <v>0.36663408019022214</v>
          </cell>
          <cell r="BQ73">
            <v>2.1030494216614092E-2</v>
          </cell>
          <cell r="BV73">
            <v>2.1030494216614092E-2</v>
          </cell>
          <cell r="BZ73">
            <v>7.1302670381210256E-2</v>
          </cell>
          <cell r="CC73">
            <v>0.29533140980901196</v>
          </cell>
          <cell r="CD73">
            <v>0.20152373866533427</v>
          </cell>
          <cell r="CE73">
            <v>5.6165797363490824E-3</v>
          </cell>
          <cell r="EY73">
            <v>3.4837542652540679E-4</v>
          </cell>
          <cell r="EZ73">
            <v>0</v>
          </cell>
          <cell r="FA73">
            <v>0</v>
          </cell>
          <cell r="FB73">
            <v>0</v>
          </cell>
          <cell r="FE73">
            <v>0</v>
          </cell>
          <cell r="FF73">
            <v>8.2939377494697878E-3</v>
          </cell>
          <cell r="FG73">
            <v>0</v>
          </cell>
          <cell r="FJ73">
            <v>0</v>
          </cell>
          <cell r="FL73">
            <v>0</v>
          </cell>
          <cell r="FP73">
            <v>1.3157254508450768E-3</v>
          </cell>
          <cell r="FQ73">
            <v>1.3157275749640868E-3</v>
          </cell>
        </row>
        <row r="74">
          <cell r="W74">
            <v>0.95793901156677186</v>
          </cell>
          <cell r="AA74">
            <v>1</v>
          </cell>
          <cell r="AB74">
            <v>0.77850378714615365</v>
          </cell>
          <cell r="AC74">
            <v>0.77850378714615365</v>
          </cell>
          <cell r="AD74">
            <v>0.48569765620292998</v>
          </cell>
          <cell r="AE74">
            <v>0.48569765620292998</v>
          </cell>
          <cell r="AF74">
            <v>0.5107657672747512</v>
          </cell>
          <cell r="AG74">
            <v>0.5107657672747512</v>
          </cell>
          <cell r="BQ74">
            <v>2.1030494216614092E-2</v>
          </cell>
          <cell r="BV74">
            <v>2.1030494216614092E-2</v>
          </cell>
          <cell r="BZ74">
            <v>2.4015757901102941E-2</v>
          </cell>
          <cell r="CC74">
            <v>0.48675000937364821</v>
          </cell>
          <cell r="CD74">
            <v>0.26292594379360279</v>
          </cell>
          <cell r="CE74">
            <v>1.2754995554807927E-3</v>
          </cell>
          <cell r="EY74">
            <v>1.2401694830170888E-6</v>
          </cell>
          <cell r="EZ74">
            <v>0</v>
          </cell>
          <cell r="FA74">
            <v>0</v>
          </cell>
          <cell r="FB74">
            <v>0</v>
          </cell>
          <cell r="FE74">
            <v>0</v>
          </cell>
          <cell r="FF74">
            <v>3.3131079397060824E-5</v>
          </cell>
          <cell r="FG74">
            <v>0</v>
          </cell>
          <cell r="FJ74">
            <v>0</v>
          </cell>
          <cell r="FL74">
            <v>0</v>
          </cell>
          <cell r="FP74">
            <v>5.2558187019576822E-6</v>
          </cell>
          <cell r="FQ74">
            <v>5.2558229991485592E-6</v>
          </cell>
        </row>
        <row r="75">
          <cell r="AA75">
            <v>1</v>
          </cell>
          <cell r="AL75">
            <v>1</v>
          </cell>
          <cell r="BZ75">
            <v>6.4808682673133791E-2</v>
          </cell>
          <cell r="CC75">
            <v>0.44707835449635408</v>
          </cell>
          <cell r="CD75">
            <v>0.22440271710498796</v>
          </cell>
          <cell r="CE75">
            <v>5.90124683698421E-3</v>
          </cell>
          <cell r="EY75">
            <v>1.3197908782380447E-4</v>
          </cell>
          <cell r="EZ75">
            <v>0</v>
          </cell>
          <cell r="FA75">
            <v>0</v>
          </cell>
          <cell r="FB75">
            <v>0</v>
          </cell>
          <cell r="FE75">
            <v>3.3641321837478942E-2</v>
          </cell>
          <cell r="FF75">
            <v>0</v>
          </cell>
          <cell r="FG75">
            <v>0</v>
          </cell>
          <cell r="FJ75">
            <v>0</v>
          </cell>
          <cell r="FL75">
            <v>0</v>
          </cell>
          <cell r="FP75">
            <v>6.5325650662305336E-4</v>
          </cell>
          <cell r="FQ75">
            <v>6.5325756051701157E-4</v>
          </cell>
        </row>
        <row r="76">
          <cell r="W76">
            <v>0.95793901156677186</v>
          </cell>
          <cell r="AA76">
            <v>1</v>
          </cell>
          <cell r="AB76">
            <v>0.60114091174590001</v>
          </cell>
          <cell r="AC76">
            <v>0.60114091174590001</v>
          </cell>
          <cell r="AD76">
            <v>0.6179673796765377</v>
          </cell>
          <cell r="AE76">
            <v>0.6179673796765377</v>
          </cell>
          <cell r="AF76">
            <v>0.38813497805874053</v>
          </cell>
          <cell r="AG76">
            <v>0.38813497805874053</v>
          </cell>
          <cell r="AL76">
            <v>1</v>
          </cell>
          <cell r="BQ76">
            <v>2.1030494216614092E-2</v>
          </cell>
          <cell r="BV76">
            <v>2.1030494216614092E-2</v>
          </cell>
          <cell r="BZ76">
            <v>9.097619275520176E-2</v>
          </cell>
          <cell r="CC76">
            <v>0.29715878530353873</v>
          </cell>
          <cell r="CD76">
            <v>0.21142210179848045</v>
          </cell>
          <cell r="CE76">
            <v>7.686189623957256E-3</v>
          </cell>
          <cell r="EY76">
            <v>9.4571126423336856E-6</v>
          </cell>
          <cell r="EZ76">
            <v>0</v>
          </cell>
          <cell r="FA76">
            <v>0</v>
          </cell>
          <cell r="FB76">
            <v>0</v>
          </cell>
          <cell r="FE76">
            <v>2.4104241296743515E-3</v>
          </cell>
          <cell r="FF76">
            <v>0</v>
          </cell>
          <cell r="FG76">
            <v>0</v>
          </cell>
          <cell r="FJ76">
            <v>0</v>
          </cell>
          <cell r="FL76">
            <v>0</v>
          </cell>
          <cell r="FP76">
            <v>4.6806286262212772E-5</v>
          </cell>
          <cell r="FQ76">
            <v>4.6806358843360326E-5</v>
          </cell>
        </row>
        <row r="77">
          <cell r="AA77">
            <v>1</v>
          </cell>
          <cell r="AD77">
            <v>1.2431872757284801</v>
          </cell>
          <cell r="AE77">
            <v>1.2431872757284801</v>
          </cell>
          <cell r="AF77">
            <v>0.52775556627373699</v>
          </cell>
          <cell r="AG77">
            <v>0.52775556627373699</v>
          </cell>
          <cell r="AL77">
            <v>1</v>
          </cell>
          <cell r="CS77">
            <v>1</v>
          </cell>
          <cell r="EY77">
            <v>1.4275211619834441E-6</v>
          </cell>
          <cell r="EZ77">
            <v>0</v>
          </cell>
          <cell r="FA77">
            <v>0</v>
          </cell>
          <cell r="FB77">
            <v>0</v>
          </cell>
          <cell r="FE77">
            <v>3.637228372772127E-4</v>
          </cell>
          <cell r="FF77">
            <v>0</v>
          </cell>
          <cell r="FG77">
            <v>0</v>
          </cell>
          <cell r="FJ77">
            <v>0</v>
          </cell>
          <cell r="FL77">
            <v>0</v>
          </cell>
          <cell r="FP77">
            <v>7.062867044233666E-6</v>
          </cell>
          <cell r="FQ77">
            <v>7.0628823784499015E-6</v>
          </cell>
        </row>
        <row r="78">
          <cell r="AA78">
            <v>1</v>
          </cell>
          <cell r="AL78">
            <v>1</v>
          </cell>
          <cell r="BZ78">
            <v>6.4808682673133791E-2</v>
          </cell>
          <cell r="CC78">
            <v>0.44707835449635408</v>
          </cell>
          <cell r="CD78">
            <v>0.22440271710498796</v>
          </cell>
          <cell r="CE78">
            <v>5.90124683698421E-3</v>
          </cell>
          <cell r="EY78">
            <v>5.1173566776182818E-4</v>
          </cell>
          <cell r="EZ78">
            <v>0</v>
          </cell>
          <cell r="FA78">
            <v>0</v>
          </cell>
          <cell r="FB78">
            <v>0</v>
          </cell>
          <cell r="FE78">
            <v>0.13044208138618113</v>
          </cell>
          <cell r="FF78">
            <v>0</v>
          </cell>
          <cell r="FG78">
            <v>0</v>
          </cell>
          <cell r="FJ78">
            <v>0</v>
          </cell>
          <cell r="FL78">
            <v>0</v>
          </cell>
          <cell r="FP78">
            <v>2.532960454291835E-3</v>
          </cell>
          <cell r="FQ78">
            <v>2.532964555083938E-3</v>
          </cell>
        </row>
        <row r="79">
          <cell r="W79">
            <v>0.95793901156677186</v>
          </cell>
          <cell r="AA79">
            <v>1</v>
          </cell>
          <cell r="AB79">
            <v>0.60114091174590001</v>
          </cell>
          <cell r="AC79">
            <v>0.60114091174590001</v>
          </cell>
          <cell r="AD79">
            <v>0.6179673796765377</v>
          </cell>
          <cell r="AE79">
            <v>0.6179673796765377</v>
          </cell>
          <cell r="AF79">
            <v>0.38813497805874053</v>
          </cell>
          <cell r="AG79">
            <v>0.38813497805874053</v>
          </cell>
          <cell r="AL79">
            <v>1</v>
          </cell>
          <cell r="BQ79">
            <v>2.1030494216614092E-2</v>
          </cell>
          <cell r="BV79">
            <v>2.1030494216614092E-2</v>
          </cell>
          <cell r="BZ79">
            <v>9.097619275520176E-2</v>
          </cell>
          <cell r="CC79">
            <v>0.29715878530353873</v>
          </cell>
          <cell r="CD79">
            <v>0.21142210179848045</v>
          </cell>
          <cell r="CE79">
            <v>7.686189623957256E-3</v>
          </cell>
          <cell r="EY79">
            <v>4.7357894759334218E-5</v>
          </cell>
          <cell r="EZ79">
            <v>0</v>
          </cell>
          <cell r="FA79">
            <v>0</v>
          </cell>
          <cell r="FB79">
            <v>0</v>
          </cell>
          <cell r="FE79">
            <v>1.2071584055336388E-2</v>
          </cell>
          <cell r="FF79">
            <v>0</v>
          </cell>
          <cell r="FG79">
            <v>0</v>
          </cell>
          <cell r="FJ79">
            <v>0</v>
          </cell>
          <cell r="FL79">
            <v>0</v>
          </cell>
          <cell r="FP79">
            <v>2.3440936368570724E-4</v>
          </cell>
          <cell r="FQ79">
            <v>2.3440974124928318E-4</v>
          </cell>
        </row>
        <row r="80">
          <cell r="AD80">
            <v>1.2431872757284801</v>
          </cell>
          <cell r="AE80">
            <v>1.2431872757284801</v>
          </cell>
          <cell r="AF80">
            <v>0.52775556627373699</v>
          </cell>
          <cell r="AG80">
            <v>0.52775556627373699</v>
          </cell>
          <cell r="AL80">
            <v>1</v>
          </cell>
          <cell r="BN80">
            <v>1</v>
          </cell>
          <cell r="BT80">
            <v>1</v>
          </cell>
          <cell r="CS80">
            <v>1</v>
          </cell>
          <cell r="EY80">
            <v>5.1736376577476188E-6</v>
          </cell>
          <cell r="EZ80">
            <v>0</v>
          </cell>
          <cell r="FA80">
            <v>0</v>
          </cell>
          <cell r="FB80">
            <v>0</v>
          </cell>
          <cell r="FE80">
            <v>1.3186473609652083E-3</v>
          </cell>
          <cell r="FF80">
            <v>0</v>
          </cell>
          <cell r="FG80">
            <v>0</v>
          </cell>
          <cell r="FJ80">
            <v>0</v>
          </cell>
          <cell r="FL80">
            <v>0</v>
          </cell>
          <cell r="FP80">
            <v>2.5605861380478819E-5</v>
          </cell>
          <cell r="FQ80">
            <v>2.5605900881852569E-5</v>
          </cell>
        </row>
        <row r="81">
          <cell r="AA81">
            <v>1</v>
          </cell>
          <cell r="AB81">
            <v>0.77850378714615365</v>
          </cell>
          <cell r="AC81">
            <v>0.77850378714615365</v>
          </cell>
          <cell r="AD81">
            <v>0.48569765620292998</v>
          </cell>
          <cell r="AE81">
            <v>0.48569765620292998</v>
          </cell>
          <cell r="AF81">
            <v>0.5107657672747512</v>
          </cell>
          <cell r="AG81">
            <v>0.5107657672747512</v>
          </cell>
          <cell r="AL81">
            <v>1</v>
          </cell>
          <cell r="BZ81">
            <v>2.4015757901102941E-2</v>
          </cell>
          <cell r="CC81">
            <v>0.48675000937364821</v>
          </cell>
          <cell r="CD81">
            <v>0.26292594379360279</v>
          </cell>
          <cell r="CE81">
            <v>1.2754995554807927E-3</v>
          </cell>
          <cell r="EY81">
            <v>1.5064243394181897E-7</v>
          </cell>
          <cell r="EZ81">
            <v>0</v>
          </cell>
          <cell r="FA81">
            <v>0</v>
          </cell>
          <cell r="FB81">
            <v>0</v>
          </cell>
          <cell r="FE81">
            <v>3.8318626747371478E-5</v>
          </cell>
          <cell r="FF81">
            <v>0</v>
          </cell>
          <cell r="FG81">
            <v>0</v>
          </cell>
          <cell r="FJ81">
            <v>0</v>
          </cell>
          <cell r="FL81">
            <v>0</v>
          </cell>
          <cell r="FP81">
            <v>7.4408299613350027E-7</v>
          </cell>
          <cell r="FQ81">
            <v>7.4408264338125327E-7</v>
          </cell>
        </row>
        <row r="82">
          <cell r="W82">
            <v>0.95793901156677186</v>
          </cell>
          <cell r="AA82">
            <v>1</v>
          </cell>
          <cell r="AB82">
            <v>0.77850378714615365</v>
          </cell>
          <cell r="AC82">
            <v>0.77850378714615365</v>
          </cell>
          <cell r="AD82">
            <v>0.48569765620292998</v>
          </cell>
          <cell r="AE82">
            <v>0.48569765620292998</v>
          </cell>
          <cell r="AF82">
            <v>0.5107657672747512</v>
          </cell>
          <cell r="AG82">
            <v>0.5107657672747512</v>
          </cell>
          <cell r="AL82">
            <v>1</v>
          </cell>
          <cell r="BQ82">
            <v>2.1030494216614092E-2</v>
          </cell>
          <cell r="BV82">
            <v>2.1030494216614092E-2</v>
          </cell>
          <cell r="BZ82">
            <v>2.4015757901102941E-2</v>
          </cell>
          <cell r="CC82">
            <v>0.48675000937364821</v>
          </cell>
          <cell r="CD82">
            <v>0.26292594379360279</v>
          </cell>
          <cell r="CE82">
            <v>1.2754995554807927E-3</v>
          </cell>
          <cell r="EY82">
            <v>6.7002756782467213E-9</v>
          </cell>
          <cell r="EZ82">
            <v>0</v>
          </cell>
          <cell r="FA82">
            <v>0</v>
          </cell>
          <cell r="FB82">
            <v>0</v>
          </cell>
          <cell r="FE82">
            <v>0</v>
          </cell>
          <cell r="FF82">
            <v>0</v>
          </cell>
          <cell r="FG82">
            <v>0</v>
          </cell>
          <cell r="FJ82">
            <v>0</v>
          </cell>
          <cell r="FL82">
            <v>0</v>
          </cell>
          <cell r="FP82">
            <v>3.5436886833683005E-8</v>
          </cell>
          <cell r="FQ82">
            <v>0</v>
          </cell>
        </row>
        <row r="83">
          <cell r="AD83">
            <v>1.2431872757284801</v>
          </cell>
          <cell r="AE83">
            <v>1.2431872757284801</v>
          </cell>
          <cell r="AF83">
            <v>0.52775556627373699</v>
          </cell>
          <cell r="AG83">
            <v>0.52775556627373699</v>
          </cell>
          <cell r="AL83">
            <v>1</v>
          </cell>
          <cell r="BQ83">
            <v>2.1030494216614092E-2</v>
          </cell>
          <cell r="BV83">
            <v>2.1030494216614092E-2</v>
          </cell>
          <cell r="CS83">
            <v>1</v>
          </cell>
          <cell r="EY83">
            <v>7.3971397841845452E-10</v>
          </cell>
          <cell r="EZ83">
            <v>0</v>
          </cell>
          <cell r="FA83">
            <v>0</v>
          </cell>
          <cell r="FB83">
            <v>0</v>
          </cell>
          <cell r="FE83">
            <v>0</v>
          </cell>
          <cell r="FF83">
            <v>0</v>
          </cell>
          <cell r="FG83">
            <v>0</v>
          </cell>
          <cell r="FJ83">
            <v>0</v>
          </cell>
          <cell r="FL83">
            <v>0</v>
          </cell>
          <cell r="FP83">
            <v>1.1812295611227668E-8</v>
          </cell>
          <cell r="FQ83">
            <v>0</v>
          </cell>
        </row>
        <row r="84">
          <cell r="AA84">
            <v>1</v>
          </cell>
          <cell r="AB84">
            <v>0.77850378714615365</v>
          </cell>
          <cell r="AC84">
            <v>0.77850378714615365</v>
          </cell>
          <cell r="AD84">
            <v>0.48569765620292998</v>
          </cell>
          <cell r="AE84">
            <v>0.48569765620292998</v>
          </cell>
          <cell r="AF84">
            <v>0.5107657672747512</v>
          </cell>
          <cell r="AG84">
            <v>0.5107657672747512</v>
          </cell>
          <cell r="AL84">
            <v>1</v>
          </cell>
          <cell r="BZ84">
            <v>2.4015757901102941E-2</v>
          </cell>
          <cell r="CC84">
            <v>0.48675000937364821</v>
          </cell>
          <cell r="CD84">
            <v>0.26292594379360279</v>
          </cell>
          <cell r="CE84">
            <v>1.2754995554807927E-3</v>
          </cell>
          <cell r="EY84">
            <v>0</v>
          </cell>
          <cell r="EZ84">
            <v>0</v>
          </cell>
          <cell r="FA84">
            <v>0</v>
          </cell>
          <cell r="FB84">
            <v>0</v>
          </cell>
          <cell r="FE84">
            <v>0</v>
          </cell>
          <cell r="FF84">
            <v>0</v>
          </cell>
          <cell r="FG84">
            <v>0</v>
          </cell>
          <cell r="FJ84">
            <v>0</v>
          </cell>
          <cell r="FL84">
            <v>0</v>
          </cell>
          <cell r="FP84">
            <v>2.0078230074016622E-7</v>
          </cell>
          <cell r="FQ84">
            <v>0</v>
          </cell>
        </row>
        <row r="85">
          <cell r="W85">
            <v>0.95793901156677186</v>
          </cell>
          <cell r="AA85">
            <v>1</v>
          </cell>
          <cell r="AB85">
            <v>0.77850378714615365</v>
          </cell>
          <cell r="AC85">
            <v>0.77850378714615365</v>
          </cell>
          <cell r="AD85">
            <v>0.48569765620292998</v>
          </cell>
          <cell r="AE85">
            <v>0.48569765620292998</v>
          </cell>
          <cell r="AF85">
            <v>0.5107657672747512</v>
          </cell>
          <cell r="AG85">
            <v>0.5107657672747512</v>
          </cell>
          <cell r="AL85">
            <v>1</v>
          </cell>
          <cell r="BQ85">
            <v>2.1030494216614092E-2</v>
          </cell>
          <cell r="BV85">
            <v>2.1030494216614092E-2</v>
          </cell>
          <cell r="BZ85">
            <v>2.4015757901102941E-2</v>
          </cell>
          <cell r="CC85">
            <v>0.48675000937364821</v>
          </cell>
          <cell r="CD85">
            <v>0.26292594379360279</v>
          </cell>
          <cell r="CE85">
            <v>1.2754995554807927E-3</v>
          </cell>
          <cell r="EY85">
            <v>4.5353460535679778E-11</v>
          </cell>
          <cell r="EZ85">
            <v>0</v>
          </cell>
          <cell r="FA85">
            <v>0</v>
          </cell>
          <cell r="FB85">
            <v>0</v>
          </cell>
          <cell r="FE85">
            <v>0</v>
          </cell>
          <cell r="FF85">
            <v>0</v>
          </cell>
          <cell r="FG85">
            <v>0</v>
          </cell>
          <cell r="FJ85">
            <v>0</v>
          </cell>
          <cell r="FL85">
            <v>0</v>
          </cell>
          <cell r="FP85">
            <v>1.1812295611227668E-8</v>
          </cell>
          <cell r="FQ85">
            <v>0</v>
          </cell>
        </row>
        <row r="86">
          <cell r="AD86">
            <v>1.2431872757284801</v>
          </cell>
          <cell r="AE86">
            <v>1.2431872757284801</v>
          </cell>
          <cell r="AF86">
            <v>0.52775556627373699</v>
          </cell>
          <cell r="AG86">
            <v>0.52775556627373699</v>
          </cell>
          <cell r="AL86">
            <v>1</v>
          </cell>
          <cell r="BN86">
            <v>1</v>
          </cell>
          <cell r="BT86">
            <v>1</v>
          </cell>
          <cell r="CS86">
            <v>1</v>
          </cell>
          <cell r="EY86">
            <v>0</v>
          </cell>
          <cell r="EZ86">
            <v>0</v>
          </cell>
          <cell r="FA86">
            <v>0</v>
          </cell>
          <cell r="FB86">
            <v>0</v>
          </cell>
          <cell r="FE86">
            <v>0</v>
          </cell>
          <cell r="FF86">
            <v>0</v>
          </cell>
          <cell r="FG86">
            <v>0</v>
          </cell>
          <cell r="FJ86">
            <v>0</v>
          </cell>
          <cell r="FL86">
            <v>0</v>
          </cell>
          <cell r="FP86">
            <v>1.1812295611227668E-8</v>
          </cell>
          <cell r="FQ86">
            <v>0</v>
          </cell>
        </row>
        <row r="87">
          <cell r="AD87">
            <v>1.2431872757284801</v>
          </cell>
          <cell r="AE87">
            <v>1.2431872757284801</v>
          </cell>
          <cell r="AF87">
            <v>0.52775556627373699</v>
          </cell>
          <cell r="AG87">
            <v>0.52775556627373699</v>
          </cell>
          <cell r="BN87">
            <v>1</v>
          </cell>
          <cell r="BT87">
            <v>1</v>
          </cell>
          <cell r="CS87">
            <v>1</v>
          </cell>
          <cell r="EY87">
            <v>2.3873266640482511E-5</v>
          </cell>
          <cell r="EZ87">
            <v>0</v>
          </cell>
          <cell r="FA87">
            <v>0</v>
          </cell>
          <cell r="FB87">
            <v>0</v>
          </cell>
          <cell r="FE87">
            <v>0</v>
          </cell>
          <cell r="FF87">
            <v>0</v>
          </cell>
          <cell r="FG87">
            <v>0</v>
          </cell>
          <cell r="FJ87">
            <v>1.5145569368540292E-4</v>
          </cell>
          <cell r="FL87">
            <v>1.556300615006181E-4</v>
          </cell>
          <cell r="FP87">
            <v>1.1105714553865832E-4</v>
          </cell>
          <cell r="FQ87">
            <v>1.1105732816657664E-4</v>
          </cell>
        </row>
        <row r="88">
          <cell r="AD88">
            <v>1.2431872757284801</v>
          </cell>
          <cell r="AE88">
            <v>1.2431872757284801</v>
          </cell>
          <cell r="AF88">
            <v>0.52775556627373699</v>
          </cell>
          <cell r="AG88">
            <v>0.52775556627373699</v>
          </cell>
          <cell r="BN88">
            <v>1</v>
          </cell>
          <cell r="BT88">
            <v>1</v>
          </cell>
          <cell r="CS88">
            <v>1</v>
          </cell>
          <cell r="EY88">
            <v>1.9016328538565309E-6</v>
          </cell>
          <cell r="EZ88">
            <v>0</v>
          </cell>
          <cell r="FA88">
            <v>0</v>
          </cell>
          <cell r="FB88">
            <v>0</v>
          </cell>
          <cell r="FE88">
            <v>0</v>
          </cell>
          <cell r="FF88">
            <v>0</v>
          </cell>
          <cell r="FG88">
            <v>0</v>
          </cell>
          <cell r="FJ88">
            <v>0</v>
          </cell>
          <cell r="FL88">
            <v>0</v>
          </cell>
          <cell r="FP88">
            <v>1.1812295611227668E-8</v>
          </cell>
          <cell r="FQ88">
            <v>0</v>
          </cell>
        </row>
        <row r="89">
          <cell r="AA89">
            <v>1</v>
          </cell>
          <cell r="AB89">
            <v>0.7344204132772657</v>
          </cell>
          <cell r="AC89">
            <v>0.7344204132772657</v>
          </cell>
          <cell r="AD89">
            <v>0.51212465275975971</v>
          </cell>
          <cell r="AE89">
            <v>0.51212465275975971</v>
          </cell>
          <cell r="AF89">
            <v>0.54064465474659607</v>
          </cell>
          <cell r="AG89">
            <v>0.54064465474659607</v>
          </cell>
          <cell r="BZ89">
            <v>8.4692169463862571E-2</v>
          </cell>
          <cell r="CC89">
            <v>0.45595248528273347</v>
          </cell>
          <cell r="CD89">
            <v>0.23825522115532677</v>
          </cell>
          <cell r="CE89">
            <v>8.2898448816993431E-3</v>
          </cell>
          <cell r="EY89">
            <v>1.4173043888914902E-4</v>
          </cell>
          <cell r="EZ89">
            <v>0</v>
          </cell>
          <cell r="FA89">
            <v>0</v>
          </cell>
          <cell r="FB89">
            <v>0</v>
          </cell>
          <cell r="FE89">
            <v>0</v>
          </cell>
          <cell r="FF89">
            <v>0</v>
          </cell>
          <cell r="FG89">
            <v>0</v>
          </cell>
          <cell r="FJ89">
            <v>4.8856259841670454E-4</v>
          </cell>
          <cell r="FL89">
            <v>4.7619030653530808E-4</v>
          </cell>
          <cell r="FP89">
            <v>3.5824581341447888E-4</v>
          </cell>
          <cell r="FQ89">
            <v>3.5824639820446999E-4</v>
          </cell>
        </row>
        <row r="90">
          <cell r="AA90">
            <v>1</v>
          </cell>
          <cell r="AB90">
            <v>0.73081224691590307</v>
          </cell>
          <cell r="AC90">
            <v>0.73081224691590307</v>
          </cell>
          <cell r="AD90">
            <v>0.52140700554470987</v>
          </cell>
          <cell r="AE90">
            <v>0.52140700554470987</v>
          </cell>
          <cell r="AF90">
            <v>0.53814064439673592</v>
          </cell>
          <cell r="AG90">
            <v>0.53814064439673592</v>
          </cell>
          <cell r="BZ90">
            <v>0.10230945979819225</v>
          </cell>
          <cell r="CC90">
            <v>0.43583118459854375</v>
          </cell>
          <cell r="CD90">
            <v>0.24611892436663732</v>
          </cell>
          <cell r="CE90">
            <v>6.1003280939755534E-3</v>
          </cell>
          <cell r="EY90">
            <v>4.3127085638241536E-5</v>
          </cell>
          <cell r="EZ90">
            <v>0</v>
          </cell>
          <cell r="FA90">
            <v>0</v>
          </cell>
          <cell r="FB90">
            <v>0</v>
          </cell>
          <cell r="FE90">
            <v>0</v>
          </cell>
          <cell r="FF90">
            <v>0</v>
          </cell>
          <cell r="FG90">
            <v>0</v>
          </cell>
          <cell r="FJ90">
            <v>1.0939988045928145E-4</v>
          </cell>
          <cell r="FL90">
            <v>1.0663143725144598E-4</v>
          </cell>
          <cell r="FP90">
            <v>8.0219093865251521E-5</v>
          </cell>
          <cell r="FQ90">
            <v>8.0219225342467843E-5</v>
          </cell>
        </row>
        <row r="91">
          <cell r="W91">
            <v>0.95793901156677186</v>
          </cell>
          <cell r="AA91">
            <v>1</v>
          </cell>
          <cell r="AB91">
            <v>0.5824839999416721</v>
          </cell>
          <cell r="AC91">
            <v>0.5824839999416721</v>
          </cell>
          <cell r="AD91">
            <v>0.63230521832828279</v>
          </cell>
          <cell r="AE91">
            <v>0.63230521832828279</v>
          </cell>
          <cell r="AF91">
            <v>0.45065307853398107</v>
          </cell>
          <cell r="AG91">
            <v>0.45065307853398107</v>
          </cell>
          <cell r="BQ91">
            <v>2.1030494216614092E-2</v>
          </cell>
          <cell r="BV91">
            <v>2.1030494216614092E-2</v>
          </cell>
          <cell r="BZ91">
            <v>0.1331440276233668</v>
          </cell>
          <cell r="CC91">
            <v>0.31750905091061415</v>
          </cell>
          <cell r="CD91">
            <v>0.20175680520379302</v>
          </cell>
          <cell r="CE91">
            <v>1.303241306616146E-2</v>
          </cell>
          <cell r="EY91">
            <v>1.2370470176240178E-5</v>
          </cell>
          <cell r="EZ91">
            <v>0</v>
          </cell>
          <cell r="FA91">
            <v>0</v>
          </cell>
          <cell r="FB91">
            <v>0</v>
          </cell>
          <cell r="FE91">
            <v>0</v>
          </cell>
          <cell r="FF91">
            <v>2.5767790556431277E-4</v>
          </cell>
          <cell r="FG91">
            <v>0</v>
          </cell>
          <cell r="FJ91">
            <v>0</v>
          </cell>
          <cell r="FL91">
            <v>0</v>
          </cell>
          <cell r="FP91">
            <v>4.0877250702174469E-5</v>
          </cell>
          <cell r="FQ91">
            <v>4.087731696693128E-5</v>
          </cell>
        </row>
        <row r="92">
          <cell r="W92">
            <v>0.95793901156677186</v>
          </cell>
          <cell r="AA92">
            <v>1</v>
          </cell>
          <cell r="AB92">
            <v>0.6057083408314482</v>
          </cell>
          <cell r="AC92">
            <v>0.6057083408314482</v>
          </cell>
          <cell r="AD92">
            <v>0.67499194525545547</v>
          </cell>
          <cell r="AE92">
            <v>0.67499194525545547</v>
          </cell>
          <cell r="AF92">
            <v>0.41223023118459062</v>
          </cell>
          <cell r="AG92">
            <v>0.41223023118459062</v>
          </cell>
          <cell r="BQ92">
            <v>2.1030494216614092E-2</v>
          </cell>
          <cell r="BV92">
            <v>2.1030494216614092E-2</v>
          </cell>
          <cell r="BZ92">
            <v>0.14985736234391345</v>
          </cell>
          <cell r="CC92">
            <v>0.26237286884067718</v>
          </cell>
          <cell r="CD92">
            <v>0.27176485548841478</v>
          </cell>
          <cell r="CE92">
            <v>8.9354305984890199E-3</v>
          </cell>
          <cell r="EY92">
            <v>8.1697214443407615E-6</v>
          </cell>
          <cell r="EZ92">
            <v>0</v>
          </cell>
          <cell r="FA92">
            <v>0</v>
          </cell>
          <cell r="FB92">
            <v>0</v>
          </cell>
          <cell r="FE92">
            <v>0</v>
          </cell>
          <cell r="FF92">
            <v>1.4421326280394462E-4</v>
          </cell>
          <cell r="FG92">
            <v>0</v>
          </cell>
          <cell r="FJ92">
            <v>0</v>
          </cell>
          <cell r="FL92">
            <v>0</v>
          </cell>
          <cell r="FP92">
            <v>2.2877560879129895E-5</v>
          </cell>
          <cell r="FQ92">
            <v>2.2877597657646712E-5</v>
          </cell>
        </row>
        <row r="93">
          <cell r="AA93">
            <v>1</v>
          </cell>
          <cell r="AB93">
            <v>0.73261633009658444</v>
          </cell>
          <cell r="AC93">
            <v>0.73261633009658444</v>
          </cell>
          <cell r="AD93">
            <v>0.51676582915223479</v>
          </cell>
          <cell r="AE93">
            <v>0.51676582915223479</v>
          </cell>
          <cell r="AF93">
            <v>0.53939264957166599</v>
          </cell>
          <cell r="AG93">
            <v>0.53939264957166599</v>
          </cell>
          <cell r="AL93">
            <v>1</v>
          </cell>
          <cell r="BZ93">
            <v>9.3500814631027412E-2</v>
          </cell>
          <cell r="CC93">
            <v>0.44589183494063861</v>
          </cell>
          <cell r="CD93">
            <v>0.24218707276098206</v>
          </cell>
          <cell r="CE93">
            <v>7.1950864878374482E-3</v>
          </cell>
          <cell r="EY93">
            <v>2.3882499006602894E-5</v>
          </cell>
          <cell r="EZ93">
            <v>0</v>
          </cell>
          <cell r="FA93">
            <v>0</v>
          </cell>
          <cell r="FB93">
            <v>0</v>
          </cell>
          <cell r="FE93">
            <v>6.0877958765944932E-3</v>
          </cell>
          <cell r="FF93">
            <v>0</v>
          </cell>
          <cell r="FG93">
            <v>0</v>
          </cell>
          <cell r="FJ93">
            <v>0</v>
          </cell>
          <cell r="FL93">
            <v>0</v>
          </cell>
          <cell r="FP93">
            <v>1.1821450331216731E-4</v>
          </cell>
          <cell r="FQ93">
            <v>1.1821469774971477E-4</v>
          </cell>
        </row>
        <row r="94">
          <cell r="W94">
            <v>0.95793901156677186</v>
          </cell>
          <cell r="AA94">
            <v>1</v>
          </cell>
          <cell r="AB94">
            <v>0.59409617038656015</v>
          </cell>
          <cell r="AC94">
            <v>0.59409617038656015</v>
          </cell>
          <cell r="AD94">
            <v>0.65364858179186913</v>
          </cell>
          <cell r="AE94">
            <v>0.65364858179186913</v>
          </cell>
          <cell r="AF94">
            <v>0.43144165485928587</v>
          </cell>
          <cell r="AG94">
            <v>0.43144165485928587</v>
          </cell>
          <cell r="AL94">
            <v>1</v>
          </cell>
          <cell r="BQ94">
            <v>2.1030494216614092E-2</v>
          </cell>
          <cell r="BV94">
            <v>2.1030494216614092E-2</v>
          </cell>
          <cell r="BZ94">
            <v>0.14150069498364012</v>
          </cell>
          <cell r="CC94">
            <v>0.28994095987564567</v>
          </cell>
          <cell r="CD94">
            <v>0.2367608303461039</v>
          </cell>
          <cell r="CE94">
            <v>1.0983921832325241E-2</v>
          </cell>
          <cell r="EY94">
            <v>3.2331492135685884E-6</v>
          </cell>
          <cell r="EZ94">
            <v>0</v>
          </cell>
          <cell r="FA94">
            <v>0</v>
          </cell>
          <cell r="FB94">
            <v>0</v>
          </cell>
          <cell r="FE94">
            <v>8.2415459189130323E-4</v>
          </cell>
          <cell r="FF94">
            <v>0</v>
          </cell>
          <cell r="FG94">
            <v>0</v>
          </cell>
          <cell r="FJ94">
            <v>0</v>
          </cell>
          <cell r="FL94">
            <v>0</v>
          </cell>
          <cell r="FP94">
            <v>1.6003663840025169E-5</v>
          </cell>
          <cell r="FQ94">
            <v>1.6003688497725692E-5</v>
          </cell>
        </row>
        <row r="95">
          <cell r="AD95">
            <v>1.2431872757284801</v>
          </cell>
          <cell r="AE95">
            <v>1.2431872757284801</v>
          </cell>
          <cell r="AF95">
            <v>0.52775556627373699</v>
          </cell>
          <cell r="AG95">
            <v>0.52775556627373699</v>
          </cell>
          <cell r="AL95">
            <v>1</v>
          </cell>
          <cell r="BN95">
            <v>1</v>
          </cell>
          <cell r="BT95">
            <v>1</v>
          </cell>
          <cell r="CS95">
            <v>1</v>
          </cell>
          <cell r="EY95">
            <v>2.363552745944471E-7</v>
          </cell>
          <cell r="EZ95">
            <v>0</v>
          </cell>
          <cell r="FA95">
            <v>0</v>
          </cell>
          <cell r="FB95">
            <v>0</v>
          </cell>
          <cell r="FE95">
            <v>6.0214991526404374E-5</v>
          </cell>
          <cell r="FF95">
            <v>0</v>
          </cell>
          <cell r="FG95">
            <v>0</v>
          </cell>
          <cell r="FJ95">
            <v>0</v>
          </cell>
          <cell r="FL95">
            <v>0</v>
          </cell>
          <cell r="FP95">
            <v>1.1692683710290447E-6</v>
          </cell>
          <cell r="FQ95">
            <v>1.1692729804950192E-6</v>
          </cell>
        </row>
        <row r="96">
          <cell r="AA96">
            <v>1</v>
          </cell>
          <cell r="AB96">
            <v>1.0209565196031511</v>
          </cell>
          <cell r="AC96">
            <v>1.0209565196031511</v>
          </cell>
          <cell r="AD96">
            <v>0.36179505482426622</v>
          </cell>
          <cell r="AE96">
            <v>0.36179505482426622</v>
          </cell>
          <cell r="AF96">
            <v>0.12479546291829753</v>
          </cell>
          <cell r="AG96">
            <v>0.12479546291829753</v>
          </cell>
          <cell r="CC96">
            <v>0.24959092583659506</v>
          </cell>
          <cell r="CD96">
            <v>0.15110578467225369</v>
          </cell>
          <cell r="CE96">
            <v>1.8000397211816919E-2</v>
          </cell>
          <cell r="CF96">
            <v>1.0621389316993895E-3</v>
          </cell>
          <cell r="CJ96">
            <v>5.6586012505811436E-3</v>
          </cell>
          <cell r="CK96">
            <v>5.4375750492647356E-3</v>
          </cell>
          <cell r="CL96">
            <v>2.3360514344601565E-2</v>
          </cell>
          <cell r="CM96">
            <v>8.4494700717010401E-2</v>
          </cell>
          <cell r="EY96">
            <v>0</v>
          </cell>
          <cell r="EZ96">
            <v>0</v>
          </cell>
          <cell r="FA96">
            <v>0</v>
          </cell>
          <cell r="FB96">
            <v>0</v>
          </cell>
          <cell r="FE96">
            <v>0</v>
          </cell>
          <cell r="FF96">
            <v>0</v>
          </cell>
          <cell r="FG96">
            <v>0</v>
          </cell>
          <cell r="FJ96">
            <v>0</v>
          </cell>
          <cell r="FL96">
            <v>0</v>
          </cell>
          <cell r="FP96">
            <v>0</v>
          </cell>
          <cell r="FQ96">
            <v>0</v>
          </cell>
        </row>
        <row r="97">
          <cell r="AA97">
            <v>1</v>
          </cell>
          <cell r="AB97">
            <v>1.6271842834049466</v>
          </cell>
          <cell r="AC97">
            <v>1.6271842834049466</v>
          </cell>
          <cell r="AD97">
            <v>0.35752079586719271</v>
          </cell>
          <cell r="AE97">
            <v>0.35752079586719271</v>
          </cell>
          <cell r="AF97">
            <v>0.55208899863803562</v>
          </cell>
          <cell r="AG97">
            <v>0.55208899863803562</v>
          </cell>
          <cell r="BY97">
            <v>8.491398168167125E-3</v>
          </cell>
          <cell r="CB97">
            <v>6.4666136912868788E-3</v>
          </cell>
          <cell r="CC97">
            <v>1.0658805508227243</v>
          </cell>
          <cell r="CD97">
            <v>0.26545727632600574</v>
          </cell>
          <cell r="CE97">
            <v>5.7043355559960032E-3</v>
          </cell>
          <cell r="CF97">
            <v>2.9973149846983561E-2</v>
          </cell>
          <cell r="CG97">
            <v>5.8041935407616416E-2</v>
          </cell>
          <cell r="CI97">
            <v>7.1369546915032644E-3</v>
          </cell>
          <cell r="CJ97">
            <v>1.2654448386281429E-2</v>
          </cell>
          <cell r="CK97">
            <v>5.493418384881283E-3</v>
          </cell>
          <cell r="CL97">
            <v>6.6750156835005889E-2</v>
          </cell>
          <cell r="CM97">
            <v>8.8013237783689469E-2</v>
          </cell>
          <cell r="CQ97">
            <v>7.711329033478132E-3</v>
          </cell>
          <cell r="EY97">
            <v>0</v>
          </cell>
          <cell r="EZ97">
            <v>0</v>
          </cell>
          <cell r="FA97">
            <v>0</v>
          </cell>
          <cell r="FB97">
            <v>0</v>
          </cell>
          <cell r="FE97">
            <v>0</v>
          </cell>
          <cell r="FF97">
            <v>0</v>
          </cell>
          <cell r="FG97">
            <v>0</v>
          </cell>
          <cell r="FJ97">
            <v>0</v>
          </cell>
          <cell r="FL97">
            <v>0</v>
          </cell>
          <cell r="FP97">
            <v>0</v>
          </cell>
          <cell r="FQ97">
            <v>0</v>
          </cell>
        </row>
        <row r="98">
          <cell r="AA98">
            <v>1</v>
          </cell>
          <cell r="AB98">
            <v>1.1658404007816661</v>
          </cell>
          <cell r="AC98">
            <v>1.1658404007816661</v>
          </cell>
          <cell r="AD98">
            <v>0.86438017693028846</v>
          </cell>
          <cell r="AE98">
            <v>0.86438017693028846</v>
          </cell>
          <cell r="AF98">
            <v>0.81832961875580212</v>
          </cell>
          <cell r="AG98">
            <v>0.81832961875580212</v>
          </cell>
          <cell r="BY98">
            <v>6.6302169706449657E-2</v>
          </cell>
          <cell r="BZ98">
            <v>0.2502110716816911</v>
          </cell>
          <cell r="CA98">
            <v>6.1396784691092908E-2</v>
          </cell>
          <cell r="CB98">
            <v>0.17196872759877055</v>
          </cell>
          <cell r="CC98">
            <v>1.1106490930965727</v>
          </cell>
          <cell r="CE98">
            <v>4.0906609331113626E-2</v>
          </cell>
          <cell r="CF98">
            <v>5.5581354413306487E-3</v>
          </cell>
          <cell r="CG98">
            <v>6.5657663011209812E-3</v>
          </cell>
          <cell r="CJ98">
            <v>2.319196245297183E-2</v>
          </cell>
          <cell r="CK98">
            <v>9.7892737201916782E-3</v>
          </cell>
          <cell r="CL98">
            <v>6.6750156835005889E-2</v>
          </cell>
          <cell r="CM98">
            <v>1.7934757967109222E-2</v>
          </cell>
          <cell r="CO98">
            <v>6.5366697578338046E-2</v>
          </cell>
          <cell r="CP98">
            <v>3.7423215691875379E-2</v>
          </cell>
          <cell r="CQ98">
            <v>3.6127123823740073E-2</v>
          </cell>
          <cell r="EY98">
            <v>0</v>
          </cell>
          <cell r="EZ98">
            <v>0</v>
          </cell>
          <cell r="FA98">
            <v>0</v>
          </cell>
          <cell r="FB98">
            <v>0</v>
          </cell>
          <cell r="FE98">
            <v>0</v>
          </cell>
          <cell r="FF98">
            <v>0</v>
          </cell>
          <cell r="FG98">
            <v>0</v>
          </cell>
          <cell r="FJ98">
            <v>0</v>
          </cell>
          <cell r="FL98">
            <v>0</v>
          </cell>
          <cell r="FP98">
            <v>0</v>
          </cell>
          <cell r="FQ98">
            <v>0</v>
          </cell>
        </row>
        <row r="99">
          <cell r="AD99">
            <v>1.2431872757284801</v>
          </cell>
          <cell r="AE99">
            <v>1.2431872757284801</v>
          </cell>
          <cell r="AF99">
            <v>0.52775556627373699</v>
          </cell>
          <cell r="AG99">
            <v>0.52775556627373699</v>
          </cell>
          <cell r="BN99">
            <v>1</v>
          </cell>
          <cell r="BT99">
            <v>1</v>
          </cell>
          <cell r="CS99">
            <v>1</v>
          </cell>
          <cell r="EY99">
            <v>0</v>
          </cell>
          <cell r="EZ99">
            <v>0</v>
          </cell>
          <cell r="FA99">
            <v>0</v>
          </cell>
          <cell r="FB99">
            <v>0</v>
          </cell>
          <cell r="FE99">
            <v>0</v>
          </cell>
          <cell r="FF99">
            <v>0</v>
          </cell>
          <cell r="FG99">
            <v>0</v>
          </cell>
          <cell r="FJ99">
            <v>0</v>
          </cell>
          <cell r="FL99">
            <v>0</v>
          </cell>
          <cell r="FP99">
            <v>0</v>
          </cell>
          <cell r="FQ99">
            <v>0</v>
          </cell>
        </row>
        <row r="100">
          <cell r="AD100">
            <v>1.2431872757284801</v>
          </cell>
          <cell r="AE100">
            <v>1.2431872757284801</v>
          </cell>
          <cell r="AF100">
            <v>0.52775556627373699</v>
          </cell>
          <cell r="AG100">
            <v>0.52775556627373699</v>
          </cell>
          <cell r="BN100">
            <v>1</v>
          </cell>
          <cell r="BT100">
            <v>1</v>
          </cell>
          <cell r="CS100">
            <v>1</v>
          </cell>
          <cell r="EY100">
            <v>0</v>
          </cell>
          <cell r="EZ100">
            <v>0</v>
          </cell>
          <cell r="FA100">
            <v>0</v>
          </cell>
          <cell r="FB100">
            <v>0</v>
          </cell>
          <cell r="FE100">
            <v>0</v>
          </cell>
          <cell r="FF100">
            <v>0</v>
          </cell>
          <cell r="FG100">
            <v>0</v>
          </cell>
          <cell r="FJ100">
            <v>0</v>
          </cell>
          <cell r="FL100">
            <v>0</v>
          </cell>
          <cell r="FP100">
            <v>0</v>
          </cell>
          <cell r="FQ100">
            <v>0</v>
          </cell>
        </row>
        <row r="101">
          <cell r="AD101">
            <v>1.2431872757284801</v>
          </cell>
          <cell r="AE101">
            <v>1.2431872757284801</v>
          </cell>
          <cell r="AF101">
            <v>0.52775556627373699</v>
          </cell>
          <cell r="AG101">
            <v>0.52775556627373699</v>
          </cell>
          <cell r="BN101">
            <v>1</v>
          </cell>
          <cell r="BT101">
            <v>1</v>
          </cell>
          <cell r="CS101">
            <v>1</v>
          </cell>
          <cell r="EY101">
            <v>0</v>
          </cell>
          <cell r="EZ101">
            <v>0</v>
          </cell>
          <cell r="FA101">
            <v>0</v>
          </cell>
          <cell r="FB101">
            <v>0</v>
          </cell>
          <cell r="FE101">
            <v>0</v>
          </cell>
          <cell r="FF101">
            <v>0</v>
          </cell>
          <cell r="FG101">
            <v>0</v>
          </cell>
          <cell r="FJ101">
            <v>0</v>
          </cell>
          <cell r="FL101">
            <v>0</v>
          </cell>
          <cell r="FP101">
            <v>0</v>
          </cell>
          <cell r="FQ101">
            <v>0</v>
          </cell>
        </row>
        <row r="102">
          <cell r="AD102">
            <v>1.2431872757284801</v>
          </cell>
          <cell r="AE102">
            <v>1.2431872757284801</v>
          </cell>
          <cell r="AF102">
            <v>0.52775556627373699</v>
          </cell>
          <cell r="AG102">
            <v>0.52775556627373699</v>
          </cell>
          <cell r="EY102">
            <v>0</v>
          </cell>
          <cell r="EZ102">
            <v>0</v>
          </cell>
          <cell r="FA102">
            <v>0</v>
          </cell>
          <cell r="FB102">
            <v>0</v>
          </cell>
          <cell r="FE102">
            <v>0</v>
          </cell>
          <cell r="FF102">
            <v>0</v>
          </cell>
          <cell r="FG102">
            <v>0</v>
          </cell>
          <cell r="FJ102">
            <v>0</v>
          </cell>
          <cell r="FL102">
            <v>0</v>
          </cell>
          <cell r="FP102">
            <v>0</v>
          </cell>
          <cell r="FQ102">
            <v>0</v>
          </cell>
        </row>
        <row r="103">
          <cell r="AA103">
            <v>1</v>
          </cell>
          <cell r="AB103">
            <v>1.0209565196031511</v>
          </cell>
          <cell r="AC103">
            <v>1.0209565196031511</v>
          </cell>
          <cell r="AD103">
            <v>0.36179505482426622</v>
          </cell>
          <cell r="AE103">
            <v>0.36179505482426622</v>
          </cell>
          <cell r="AF103">
            <v>0.12479546291829753</v>
          </cell>
          <cell r="AG103">
            <v>0.12479546291829753</v>
          </cell>
          <cell r="CC103">
            <v>0.24959092583659506</v>
          </cell>
          <cell r="CD103">
            <v>0.15110578467225369</v>
          </cell>
          <cell r="CE103">
            <v>1.8000397211816919E-2</v>
          </cell>
          <cell r="CF103">
            <v>1.0621389316993895E-3</v>
          </cell>
          <cell r="CJ103">
            <v>5.6586012505811436E-3</v>
          </cell>
          <cell r="CK103">
            <v>5.4375750492647356E-3</v>
          </cell>
          <cell r="CL103">
            <v>2.3360514344601565E-2</v>
          </cell>
          <cell r="CM103">
            <v>8.4494700717010401E-2</v>
          </cell>
          <cell r="EY103">
            <v>0</v>
          </cell>
          <cell r="EZ103">
            <v>0</v>
          </cell>
          <cell r="FA103">
            <v>0</v>
          </cell>
          <cell r="FB103">
            <v>0</v>
          </cell>
          <cell r="FE103">
            <v>0</v>
          </cell>
          <cell r="FF103">
            <v>0</v>
          </cell>
          <cell r="FG103">
            <v>0</v>
          </cell>
          <cell r="FJ103">
            <v>0</v>
          </cell>
          <cell r="FL103">
            <v>0</v>
          </cell>
          <cell r="FP103">
            <v>0</v>
          </cell>
          <cell r="FQ103">
            <v>0</v>
          </cell>
        </row>
        <row r="104">
          <cell r="AA104">
            <v>1</v>
          </cell>
          <cell r="AB104">
            <v>1.6271842834049466</v>
          </cell>
          <cell r="AC104">
            <v>1.6271842834049466</v>
          </cell>
          <cell r="AD104">
            <v>0.35752079586719271</v>
          </cell>
          <cell r="AE104">
            <v>0.35752079586719271</v>
          </cell>
          <cell r="AF104">
            <v>0.55208899863803562</v>
          </cell>
          <cell r="AG104">
            <v>0.55208899863803562</v>
          </cell>
          <cell r="BY104">
            <v>8.491398168167125E-3</v>
          </cell>
          <cell r="CB104">
            <v>6.4666136912868788E-3</v>
          </cell>
          <cell r="CC104">
            <v>1.0658805508227243</v>
          </cell>
          <cell r="CD104">
            <v>0.26545727632600574</v>
          </cell>
          <cell r="CE104">
            <v>5.7043355559960032E-3</v>
          </cell>
          <cell r="CF104">
            <v>2.9973149846983561E-2</v>
          </cell>
          <cell r="CG104">
            <v>5.8041935407616416E-2</v>
          </cell>
          <cell r="CI104">
            <v>7.1369546915032644E-3</v>
          </cell>
          <cell r="CJ104">
            <v>1.2654448386281429E-2</v>
          </cell>
          <cell r="CK104">
            <v>5.493418384881283E-3</v>
          </cell>
          <cell r="CL104">
            <v>6.6750156835005889E-2</v>
          </cell>
          <cell r="CM104">
            <v>8.8013237783689469E-2</v>
          </cell>
          <cell r="CQ104">
            <v>7.711329033478132E-3</v>
          </cell>
          <cell r="EY104">
            <v>0</v>
          </cell>
          <cell r="EZ104">
            <v>0</v>
          </cell>
          <cell r="FA104">
            <v>0</v>
          </cell>
          <cell r="FB104">
            <v>0</v>
          </cell>
          <cell r="FE104">
            <v>0</v>
          </cell>
          <cell r="FF104">
            <v>0</v>
          </cell>
          <cell r="FG104">
            <v>0</v>
          </cell>
          <cell r="FJ104">
            <v>0</v>
          </cell>
          <cell r="FL104">
            <v>0</v>
          </cell>
          <cell r="FP104">
            <v>0</v>
          </cell>
          <cell r="FQ104">
            <v>0</v>
          </cell>
        </row>
        <row r="105">
          <cell r="AA105">
            <v>1</v>
          </cell>
          <cell r="AB105">
            <v>1.1658404007816661</v>
          </cell>
          <cell r="AC105">
            <v>1.1658404007816661</v>
          </cell>
          <cell r="AD105">
            <v>0.86438017693028846</v>
          </cell>
          <cell r="AE105">
            <v>0.86438017693028846</v>
          </cell>
          <cell r="AF105">
            <v>0.81832961875580212</v>
          </cell>
          <cell r="AG105">
            <v>0.81832961875580212</v>
          </cell>
          <cell r="BY105">
            <v>6.6302169706449657E-2</v>
          </cell>
          <cell r="BZ105">
            <v>0.2502110716816911</v>
          </cell>
          <cell r="CA105">
            <v>6.1396784691092908E-2</v>
          </cell>
          <cell r="CB105">
            <v>0.17196872759877055</v>
          </cell>
          <cell r="CC105">
            <v>1.1106490930965727</v>
          </cell>
          <cell r="CE105">
            <v>4.0906609331113626E-2</v>
          </cell>
          <cell r="CF105">
            <v>5.5581354413306487E-3</v>
          </cell>
          <cell r="CG105">
            <v>6.5657663011209812E-3</v>
          </cell>
          <cell r="CJ105">
            <v>2.319196245297183E-2</v>
          </cell>
          <cell r="CK105">
            <v>9.7892737201916782E-3</v>
          </cell>
          <cell r="CL105">
            <v>6.6750156835005889E-2</v>
          </cell>
          <cell r="CM105">
            <v>1.7934757967109222E-2</v>
          </cell>
          <cell r="CO105">
            <v>6.5366697578338046E-2</v>
          </cell>
          <cell r="CP105">
            <v>3.7423215691875379E-2</v>
          </cell>
          <cell r="CQ105">
            <v>3.6127123823740073E-2</v>
          </cell>
          <cell r="EY105">
            <v>0</v>
          </cell>
          <cell r="EZ105">
            <v>0</v>
          </cell>
          <cell r="FA105">
            <v>0</v>
          </cell>
          <cell r="FB105">
            <v>0</v>
          </cell>
          <cell r="FE105">
            <v>0</v>
          </cell>
          <cell r="FF105">
            <v>0</v>
          </cell>
          <cell r="FG105">
            <v>0</v>
          </cell>
          <cell r="FJ105">
            <v>0</v>
          </cell>
          <cell r="FL105">
            <v>0</v>
          </cell>
          <cell r="FP105">
            <v>0</v>
          </cell>
          <cell r="FQ105">
            <v>0</v>
          </cell>
        </row>
        <row r="106">
          <cell r="AD106">
            <v>1.2431872757284801</v>
          </cell>
          <cell r="AE106">
            <v>1.2431872757284801</v>
          </cell>
          <cell r="AF106">
            <v>0.52775556627373699</v>
          </cell>
          <cell r="AG106">
            <v>0.52775556627373699</v>
          </cell>
          <cell r="BN106">
            <v>1</v>
          </cell>
          <cell r="BT106">
            <v>1</v>
          </cell>
          <cell r="CS106">
            <v>1</v>
          </cell>
          <cell r="EY106">
            <v>0</v>
          </cell>
          <cell r="EZ106">
            <v>0</v>
          </cell>
          <cell r="FA106">
            <v>0</v>
          </cell>
          <cell r="FB106">
            <v>0</v>
          </cell>
          <cell r="FE106">
            <v>0</v>
          </cell>
          <cell r="FF106">
            <v>0</v>
          </cell>
          <cell r="FG106">
            <v>0</v>
          </cell>
          <cell r="FJ106">
            <v>0</v>
          </cell>
          <cell r="FL106">
            <v>0</v>
          </cell>
          <cell r="FP106">
            <v>0</v>
          </cell>
          <cell r="FQ106">
            <v>0</v>
          </cell>
        </row>
        <row r="107">
          <cell r="AD107">
            <v>1.2431872757284801</v>
          </cell>
          <cell r="AE107">
            <v>1.2431872757284801</v>
          </cell>
          <cell r="AF107">
            <v>0.52775556627373699</v>
          </cell>
          <cell r="AG107">
            <v>0.52775556627373699</v>
          </cell>
          <cell r="BN107">
            <v>1</v>
          </cell>
          <cell r="BT107">
            <v>1</v>
          </cell>
          <cell r="CS107">
            <v>1</v>
          </cell>
          <cell r="EY107">
            <v>0</v>
          </cell>
          <cell r="EZ107">
            <v>0</v>
          </cell>
          <cell r="FA107">
            <v>0</v>
          </cell>
          <cell r="FB107">
            <v>0</v>
          </cell>
          <cell r="FE107">
            <v>0</v>
          </cell>
          <cell r="FF107">
            <v>0</v>
          </cell>
          <cell r="FG107">
            <v>0</v>
          </cell>
          <cell r="FJ107">
            <v>0</v>
          </cell>
          <cell r="FL107">
            <v>0</v>
          </cell>
          <cell r="FP107">
            <v>0</v>
          </cell>
          <cell r="FQ107">
            <v>0</v>
          </cell>
        </row>
        <row r="108">
          <cell r="AD108">
            <v>1.2431872757284801</v>
          </cell>
          <cell r="AE108">
            <v>1.2431872757284801</v>
          </cell>
          <cell r="AF108">
            <v>0.52775556627373699</v>
          </cell>
          <cell r="AG108">
            <v>0.52775556627373699</v>
          </cell>
          <cell r="BN108">
            <v>1</v>
          </cell>
          <cell r="BT108">
            <v>1</v>
          </cell>
          <cell r="CS108">
            <v>1</v>
          </cell>
          <cell r="EY108">
            <v>0</v>
          </cell>
          <cell r="EZ108">
            <v>0</v>
          </cell>
          <cell r="FA108">
            <v>0</v>
          </cell>
          <cell r="FB108">
            <v>0</v>
          </cell>
          <cell r="FE108">
            <v>0</v>
          </cell>
          <cell r="FF108">
            <v>0</v>
          </cell>
          <cell r="FG108">
            <v>0</v>
          </cell>
          <cell r="FJ108">
            <v>0</v>
          </cell>
          <cell r="FL108">
            <v>0</v>
          </cell>
          <cell r="FP108">
            <v>0</v>
          </cell>
          <cell r="FQ108">
            <v>0</v>
          </cell>
        </row>
        <row r="109">
          <cell r="AD109">
            <v>1.2431872757284801</v>
          </cell>
          <cell r="AE109">
            <v>1.2431872757284801</v>
          </cell>
          <cell r="AF109">
            <v>0.52775556627373699</v>
          </cell>
          <cell r="AG109">
            <v>0.52775556627373699</v>
          </cell>
          <cell r="EY109">
            <v>0</v>
          </cell>
          <cell r="EZ109">
            <v>0</v>
          </cell>
          <cell r="FA109">
            <v>0</v>
          </cell>
          <cell r="FB109">
            <v>0</v>
          </cell>
          <cell r="FE109">
            <v>0</v>
          </cell>
          <cell r="FF109">
            <v>0</v>
          </cell>
          <cell r="FG109">
            <v>0</v>
          </cell>
          <cell r="FJ109">
            <v>0</v>
          </cell>
          <cell r="FL109">
            <v>0</v>
          </cell>
          <cell r="FP109">
            <v>0</v>
          </cell>
          <cell r="FQ109">
            <v>0</v>
          </cell>
        </row>
        <row r="110">
          <cell r="AA110">
            <v>1</v>
          </cell>
          <cell r="AB110">
            <v>1.0209565196031511</v>
          </cell>
          <cell r="AC110">
            <v>1.0209565196031511</v>
          </cell>
          <cell r="AD110">
            <v>0.36179505482426622</v>
          </cell>
          <cell r="AE110">
            <v>0.36179505482426622</v>
          </cell>
          <cell r="AF110">
            <v>0.12479546291829753</v>
          </cell>
          <cell r="AG110">
            <v>0.12479546291829753</v>
          </cell>
          <cell r="CC110">
            <v>0.24959092583659506</v>
          </cell>
          <cell r="CD110">
            <v>0.15110578467225369</v>
          </cell>
          <cell r="CE110">
            <v>1.8000397211816919E-2</v>
          </cell>
          <cell r="CF110">
            <v>1.0621389316993895E-3</v>
          </cell>
          <cell r="CJ110">
            <v>5.6586012505811436E-3</v>
          </cell>
          <cell r="CK110">
            <v>5.4375750492647356E-3</v>
          </cell>
          <cell r="CL110">
            <v>2.3360514344601565E-2</v>
          </cell>
          <cell r="CM110">
            <v>8.4494700717010401E-2</v>
          </cell>
          <cell r="EY110">
            <v>0</v>
          </cell>
          <cell r="EZ110">
            <v>0</v>
          </cell>
          <cell r="FA110">
            <v>0</v>
          </cell>
          <cell r="FB110">
            <v>0</v>
          </cell>
          <cell r="FE110">
            <v>0</v>
          </cell>
          <cell r="FF110">
            <v>0</v>
          </cell>
          <cell r="FG110">
            <v>0</v>
          </cell>
          <cell r="FJ110">
            <v>0</v>
          </cell>
          <cell r="FL110">
            <v>0</v>
          </cell>
          <cell r="FP110">
            <v>0</v>
          </cell>
          <cell r="FQ110">
            <v>0</v>
          </cell>
        </row>
        <row r="111">
          <cell r="AD111">
            <v>1.2431872757284801</v>
          </cell>
          <cell r="AE111">
            <v>1.2431872757284801</v>
          </cell>
          <cell r="AF111">
            <v>0.52775556627373699</v>
          </cell>
          <cell r="AG111">
            <v>0.52775556627373699</v>
          </cell>
          <cell r="BN111">
            <v>1</v>
          </cell>
          <cell r="BT111">
            <v>1</v>
          </cell>
          <cell r="CS111">
            <v>1</v>
          </cell>
          <cell r="EY111">
            <v>0</v>
          </cell>
          <cell r="EZ111">
            <v>0</v>
          </cell>
          <cell r="FA111">
            <v>0</v>
          </cell>
          <cell r="FB111">
            <v>0</v>
          </cell>
          <cell r="FE111">
            <v>0</v>
          </cell>
          <cell r="FF111">
            <v>0</v>
          </cell>
          <cell r="FG111">
            <v>0</v>
          </cell>
          <cell r="FJ111">
            <v>0</v>
          </cell>
          <cell r="FL111">
            <v>0</v>
          </cell>
          <cell r="FP111">
            <v>0</v>
          </cell>
          <cell r="FQ111">
            <v>0</v>
          </cell>
        </row>
        <row r="112">
          <cell r="AA112">
            <v>1</v>
          </cell>
          <cell r="AB112">
            <v>1.0968607575811207</v>
          </cell>
          <cell r="AC112">
            <v>1.0968607575811207</v>
          </cell>
          <cell r="AD112">
            <v>0.39751956366854929</v>
          </cell>
          <cell r="AE112">
            <v>0.39751956366854929</v>
          </cell>
          <cell r="AF112">
            <v>0.22087762405015626</v>
          </cell>
          <cell r="AG112">
            <v>0.22087762405015626</v>
          </cell>
          <cell r="AH112">
            <v>1</v>
          </cell>
          <cell r="AI112">
            <v>1</v>
          </cell>
          <cell r="BY112">
            <v>5.6908272242145123E-3</v>
          </cell>
          <cell r="BZ112">
            <v>1.8015197171174144E-2</v>
          </cell>
          <cell r="CA112">
            <v>4.4205685002351586E-3</v>
          </cell>
          <cell r="CB112">
            <v>1.3080142673098155E-2</v>
          </cell>
          <cell r="CC112">
            <v>0.3997463934619348</v>
          </cell>
          <cell r="CD112">
            <v>0.15257612927528036</v>
          </cell>
          <cell r="CE112">
            <v>1.8321669825757607E-2</v>
          </cell>
          <cell r="CF112">
            <v>4.5082398611740885E-3</v>
          </cell>
          <cell r="CG112">
            <v>6.7412642014798418E-3</v>
          </cell>
          <cell r="CI112">
            <v>7.7079110711416134E-4</v>
          </cell>
          <cell r="CJ112">
            <v>7.6765547489393926E-3</v>
          </cell>
          <cell r="CK112">
            <v>5.7569284339969691E-3</v>
          </cell>
          <cell r="CL112">
            <v>2.6660617854242442E-2</v>
          </cell>
          <cell r="CM112">
            <v>8.0082386839747013E-2</v>
          </cell>
          <cell r="CO112">
            <v>4.7064022282769366E-3</v>
          </cell>
          <cell r="CP112">
            <v>2.6944715313245104E-3</v>
          </cell>
          <cell r="CQ112">
            <v>3.4339764528486887E-3</v>
          </cell>
          <cell r="CT112">
            <v>1</v>
          </cell>
          <cell r="DN112">
            <v>0.16356275303643725</v>
          </cell>
          <cell r="DO112">
            <v>0.15364372469635629</v>
          </cell>
          <cell r="DT112">
            <v>6.8825910931174092E-3</v>
          </cell>
          <cell r="DU112">
            <v>0.37611336032388665</v>
          </cell>
          <cell r="EA112">
            <v>0.19311740890688259</v>
          </cell>
          <cell r="EK112">
            <v>0.10668016194331983</v>
          </cell>
          <cell r="EY112">
            <v>0</v>
          </cell>
          <cell r="EZ112">
            <v>0</v>
          </cell>
          <cell r="FA112">
            <v>0</v>
          </cell>
          <cell r="FB112">
            <v>0</v>
          </cell>
          <cell r="FE112">
            <v>0</v>
          </cell>
          <cell r="FF112">
            <v>0</v>
          </cell>
          <cell r="FG112">
            <v>0</v>
          </cell>
          <cell r="FJ112">
            <v>0</v>
          </cell>
          <cell r="FL112">
            <v>0</v>
          </cell>
          <cell r="FP112">
            <v>0</v>
          </cell>
          <cell r="FQ112">
            <v>0</v>
          </cell>
        </row>
        <row r="113">
          <cell r="AA113">
            <v>1</v>
          </cell>
          <cell r="AB113">
            <v>1.0968607575811207</v>
          </cell>
          <cell r="AC113">
            <v>1.0968607575811207</v>
          </cell>
          <cell r="AD113">
            <v>0.39751956366854929</v>
          </cell>
          <cell r="AE113">
            <v>0.39751956366854929</v>
          </cell>
          <cell r="AF113">
            <v>0.22087762405015626</v>
          </cell>
          <cell r="AG113">
            <v>0.22087762405015626</v>
          </cell>
          <cell r="AJ113">
            <v>1</v>
          </cell>
          <cell r="BY113">
            <v>5.6908272242145123E-3</v>
          </cell>
          <cell r="BZ113">
            <v>1.8015197171174144E-2</v>
          </cell>
          <cell r="CA113">
            <v>4.4205685002351586E-3</v>
          </cell>
          <cell r="CB113">
            <v>1.3080142673098155E-2</v>
          </cell>
          <cell r="CC113">
            <v>0.3997463934619348</v>
          </cell>
          <cell r="CD113">
            <v>0.15257612927528036</v>
          </cell>
          <cell r="CE113">
            <v>1.8321669825757607E-2</v>
          </cell>
          <cell r="CF113">
            <v>4.5082398611740885E-3</v>
          </cell>
          <cell r="CG113">
            <v>6.7412642014798418E-3</v>
          </cell>
          <cell r="CI113">
            <v>7.7079110711416134E-4</v>
          </cell>
          <cell r="CJ113">
            <v>7.6765547489393926E-3</v>
          </cell>
          <cell r="CK113">
            <v>5.7569284339969691E-3</v>
          </cell>
          <cell r="CL113">
            <v>2.6660617854242442E-2</v>
          </cell>
          <cell r="CM113">
            <v>8.0082386839747013E-2</v>
          </cell>
          <cell r="CO113">
            <v>4.7064022282769366E-3</v>
          </cell>
          <cell r="CP113">
            <v>2.6944715313245104E-3</v>
          </cell>
          <cell r="CQ113">
            <v>3.4339764528486887E-3</v>
          </cell>
          <cell r="CT113">
            <v>1</v>
          </cell>
          <cell r="DP113">
            <v>8.3333333333333329E-2</v>
          </cell>
          <cell r="DV113">
            <v>0.5</v>
          </cell>
          <cell r="EB113">
            <v>0.25</v>
          </cell>
          <cell r="EL113">
            <v>0.16666666666666666</v>
          </cell>
          <cell r="EY113">
            <v>0</v>
          </cell>
          <cell r="EZ113">
            <v>0</v>
          </cell>
          <cell r="FA113">
            <v>8.3307544396679145E-2</v>
          </cell>
          <cell r="FB113">
            <v>0</v>
          </cell>
          <cell r="FE113">
            <v>0</v>
          </cell>
          <cell r="FF113">
            <v>0</v>
          </cell>
          <cell r="FG113">
            <v>0</v>
          </cell>
          <cell r="FJ113">
            <v>0</v>
          </cell>
          <cell r="FL113">
            <v>0</v>
          </cell>
          <cell r="FP113">
            <v>0</v>
          </cell>
          <cell r="FQ113">
            <v>0</v>
          </cell>
        </row>
        <row r="114">
          <cell r="AB114">
            <v>1.0968607575811207</v>
          </cell>
          <cell r="AC114">
            <v>1.0968607575811207</v>
          </cell>
          <cell r="AD114">
            <v>0.39751956366854929</v>
          </cell>
          <cell r="AE114">
            <v>0.39751956366854929</v>
          </cell>
          <cell r="AF114">
            <v>0.22087762405015626</v>
          </cell>
          <cell r="AG114">
            <v>0.22087762405015626</v>
          </cell>
          <cell r="AK114">
            <v>1</v>
          </cell>
          <cell r="BY114">
            <v>5.6908272242145123E-3</v>
          </cell>
          <cell r="BZ114">
            <v>1.8015197171174144E-2</v>
          </cell>
          <cell r="CA114">
            <v>4.4205685002351586E-3</v>
          </cell>
          <cell r="CB114">
            <v>1.3080142673098155E-2</v>
          </cell>
          <cell r="CC114">
            <v>0.3997463934619348</v>
          </cell>
          <cell r="CD114">
            <v>0.15257612927528036</v>
          </cell>
          <cell r="CE114">
            <v>1.8321669825757607E-2</v>
          </cell>
          <cell r="CF114">
            <v>4.5082398611740885E-3</v>
          </cell>
          <cell r="CG114">
            <v>6.7412642014798418E-3</v>
          </cell>
          <cell r="CI114">
            <v>7.7079110711416134E-4</v>
          </cell>
          <cell r="CJ114">
            <v>7.6765547489393926E-3</v>
          </cell>
          <cell r="CK114">
            <v>5.7569284339969691E-3</v>
          </cell>
          <cell r="CL114">
            <v>2.6660617854242442E-2</v>
          </cell>
          <cell r="CM114">
            <v>8.0082386839747013E-2</v>
          </cell>
          <cell r="CO114">
            <v>4.7064022282769366E-3</v>
          </cell>
          <cell r="CP114">
            <v>2.6944715313245104E-3</v>
          </cell>
          <cell r="CQ114">
            <v>3.4339764528486887E-3</v>
          </cell>
          <cell r="CT114">
            <v>1</v>
          </cell>
          <cell r="DP114">
            <v>8.3333333333333329E-2</v>
          </cell>
          <cell r="DV114">
            <v>0.5</v>
          </cell>
          <cell r="EB114">
            <v>0.25</v>
          </cell>
          <cell r="EL114">
            <v>0.16666666666666666</v>
          </cell>
          <cell r="EY114">
            <v>0</v>
          </cell>
          <cell r="EZ114">
            <v>0</v>
          </cell>
          <cell r="FA114">
            <v>0.73352380566569575</v>
          </cell>
          <cell r="FB114">
            <v>0</v>
          </cell>
          <cell r="FE114">
            <v>0</v>
          </cell>
          <cell r="FF114">
            <v>0</v>
          </cell>
          <cell r="FG114">
            <v>0</v>
          </cell>
          <cell r="FJ114">
            <v>0</v>
          </cell>
          <cell r="FL114">
            <v>0</v>
          </cell>
          <cell r="FP114">
            <v>0</v>
          </cell>
          <cell r="FQ114">
            <v>0</v>
          </cell>
        </row>
        <row r="115">
          <cell r="AH115">
            <v>1</v>
          </cell>
          <cell r="AI115">
            <v>1</v>
          </cell>
          <cell r="CT115">
            <v>1</v>
          </cell>
          <cell r="DN115">
            <v>0.16356275303643725</v>
          </cell>
          <cell r="DO115">
            <v>0.15364372469635629</v>
          </cell>
          <cell r="DT115">
            <v>6.8825910931174092E-3</v>
          </cell>
          <cell r="DU115">
            <v>0.37611336032388665</v>
          </cell>
          <cell r="EA115">
            <v>0.19311740890688259</v>
          </cell>
          <cell r="EK115">
            <v>0.10668016194331983</v>
          </cell>
          <cell r="EY115">
            <v>0</v>
          </cell>
          <cell r="EZ115">
            <v>0</v>
          </cell>
          <cell r="FA115">
            <v>0</v>
          </cell>
          <cell r="FB115">
            <v>0</v>
          </cell>
          <cell r="FE115">
            <v>0</v>
          </cell>
          <cell r="FF115">
            <v>0</v>
          </cell>
          <cell r="FG115">
            <v>0</v>
          </cell>
          <cell r="FJ115">
            <v>0</v>
          </cell>
          <cell r="FL115">
            <v>0</v>
          </cell>
          <cell r="FP115">
            <v>0</v>
          </cell>
          <cell r="FQ115">
            <v>0</v>
          </cell>
        </row>
        <row r="116">
          <cell r="AH116">
            <v>1</v>
          </cell>
          <cell r="AI116">
            <v>1</v>
          </cell>
          <cell r="CT116">
            <v>1</v>
          </cell>
          <cell r="DN116">
            <v>0.16356275303643725</v>
          </cell>
          <cell r="DO116">
            <v>0.15364372469635629</v>
          </cell>
          <cell r="DT116">
            <v>6.8825910931174092E-3</v>
          </cell>
          <cell r="DU116">
            <v>0.37611336032388665</v>
          </cell>
          <cell r="EA116">
            <v>0.19311740890688259</v>
          </cell>
          <cell r="EK116">
            <v>0.10668016194331983</v>
          </cell>
          <cell r="EY116">
            <v>0</v>
          </cell>
          <cell r="EZ116">
            <v>0</v>
          </cell>
          <cell r="FA116">
            <v>0</v>
          </cell>
          <cell r="FB116">
            <v>0</v>
          </cell>
          <cell r="FE116">
            <v>0</v>
          </cell>
          <cell r="FF116">
            <v>0</v>
          </cell>
          <cell r="FG116">
            <v>0</v>
          </cell>
          <cell r="FJ116">
            <v>0</v>
          </cell>
          <cell r="FL116">
            <v>0</v>
          </cell>
          <cell r="FP116">
            <v>0</v>
          </cell>
          <cell r="FQ116">
            <v>0</v>
          </cell>
        </row>
        <row r="117">
          <cell r="AH117">
            <v>1</v>
          </cell>
          <cell r="AI117">
            <v>1</v>
          </cell>
          <cell r="CT117">
            <v>1</v>
          </cell>
          <cell r="DN117">
            <v>0.16356275303643725</v>
          </cell>
          <cell r="DO117">
            <v>0.15364372469635629</v>
          </cell>
          <cell r="DT117">
            <v>6.8825910931174092E-3</v>
          </cell>
          <cell r="DU117">
            <v>0.37611336032388665</v>
          </cell>
          <cell r="EA117">
            <v>0.19311740890688259</v>
          </cell>
          <cell r="EK117">
            <v>0.10668016194331983</v>
          </cell>
          <cell r="EY117">
            <v>0</v>
          </cell>
          <cell r="EZ117">
            <v>0</v>
          </cell>
          <cell r="FA117">
            <v>0</v>
          </cell>
          <cell r="FB117">
            <v>0</v>
          </cell>
          <cell r="FE117">
            <v>0</v>
          </cell>
          <cell r="FF117">
            <v>0</v>
          </cell>
          <cell r="FG117">
            <v>0</v>
          </cell>
          <cell r="FJ117">
            <v>0</v>
          </cell>
          <cell r="FL117">
            <v>0</v>
          </cell>
          <cell r="FP117">
            <v>0</v>
          </cell>
          <cell r="FQ117">
            <v>0</v>
          </cell>
        </row>
        <row r="118">
          <cell r="AH118">
            <v>1</v>
          </cell>
          <cell r="AI118">
            <v>1</v>
          </cell>
          <cell r="CT118">
            <v>2</v>
          </cell>
          <cell r="DU118">
            <v>1</v>
          </cell>
          <cell r="EY118">
            <v>0</v>
          </cell>
          <cell r="EZ118">
            <v>0</v>
          </cell>
          <cell r="FA118">
            <v>0</v>
          </cell>
          <cell r="FB118">
            <v>0</v>
          </cell>
          <cell r="FE118">
            <v>0</v>
          </cell>
          <cell r="FF118">
            <v>0</v>
          </cell>
          <cell r="FG118">
            <v>0</v>
          </cell>
          <cell r="FJ118">
            <v>0</v>
          </cell>
          <cell r="FL118">
            <v>0</v>
          </cell>
          <cell r="FP118">
            <v>0</v>
          </cell>
          <cell r="FQ118">
            <v>0</v>
          </cell>
        </row>
        <row r="119">
          <cell r="AA119">
            <v>1</v>
          </cell>
          <cell r="AB119">
            <v>1.0968607575811207</v>
          </cell>
          <cell r="AC119">
            <v>1.0968607575811207</v>
          </cell>
          <cell r="AD119">
            <v>0.39751956366854929</v>
          </cell>
          <cell r="AE119">
            <v>0.39751956366854929</v>
          </cell>
          <cell r="AF119">
            <v>0.22087762405015626</v>
          </cell>
          <cell r="AG119">
            <v>0.22087762405015626</v>
          </cell>
          <cell r="AH119">
            <v>1</v>
          </cell>
          <cell r="AI119">
            <v>1</v>
          </cell>
          <cell r="BY119">
            <v>5.6908272242145123E-3</v>
          </cell>
          <cell r="BZ119">
            <v>1.8015197171174144E-2</v>
          </cell>
          <cell r="CA119">
            <v>4.4205685002351586E-3</v>
          </cell>
          <cell r="CB119">
            <v>1.3080142673098155E-2</v>
          </cell>
          <cell r="CC119">
            <v>0.3997463934619348</v>
          </cell>
          <cell r="CD119">
            <v>0.15257612927528036</v>
          </cell>
          <cell r="CE119">
            <v>1.8321669825757607E-2</v>
          </cell>
          <cell r="CF119">
            <v>4.5082398611740885E-3</v>
          </cell>
          <cell r="CG119">
            <v>6.7412642014798418E-3</v>
          </cell>
          <cell r="CI119">
            <v>7.7079110711416134E-4</v>
          </cell>
          <cell r="CJ119">
            <v>7.6765547489393926E-3</v>
          </cell>
          <cell r="CK119">
            <v>5.7569284339969691E-3</v>
          </cell>
          <cell r="CL119">
            <v>2.6660617854242442E-2</v>
          </cell>
          <cell r="CM119">
            <v>8.0082386839747013E-2</v>
          </cell>
          <cell r="CO119">
            <v>4.7064022282769366E-3</v>
          </cell>
          <cell r="CP119">
            <v>2.6944715313245104E-3</v>
          </cell>
          <cell r="CQ119">
            <v>3.4339764528486887E-3</v>
          </cell>
          <cell r="CT119">
            <v>1</v>
          </cell>
          <cell r="DN119">
            <v>0.16356275303643725</v>
          </cell>
          <cell r="DO119">
            <v>0.15364372469635629</v>
          </cell>
          <cell r="DT119">
            <v>6.8825910931174092E-3</v>
          </cell>
          <cell r="DU119">
            <v>0.37611336032388665</v>
          </cell>
          <cell r="EA119">
            <v>0.19311740890688259</v>
          </cell>
          <cell r="EK119">
            <v>0.10668016194331983</v>
          </cell>
          <cell r="EY119">
            <v>4.9393728313220878E-2</v>
          </cell>
          <cell r="EZ119">
            <v>0.10520477344088784</v>
          </cell>
          <cell r="FA119">
            <v>0</v>
          </cell>
          <cell r="FB119">
            <v>0</v>
          </cell>
          <cell r="FE119">
            <v>0</v>
          </cell>
          <cell r="FF119">
            <v>0</v>
          </cell>
          <cell r="FG119">
            <v>0</v>
          </cell>
          <cell r="FJ119">
            <v>0.17355279477498115</v>
          </cell>
          <cell r="FL119">
            <v>0.17588862855845058</v>
          </cell>
          <cell r="FP119">
            <v>0.12726017774305762</v>
          </cell>
          <cell r="FQ119">
            <v>0.12726038364861531</v>
          </cell>
        </row>
        <row r="120">
          <cell r="W120">
            <v>0.95793901156677186</v>
          </cell>
          <cell r="AA120">
            <v>1</v>
          </cell>
          <cell r="AB120">
            <v>1.0968607575811207</v>
          </cell>
          <cell r="AC120">
            <v>1.0968607575811207</v>
          </cell>
          <cell r="AD120">
            <v>0.39751956366854929</v>
          </cell>
          <cell r="AE120">
            <v>0.39751956366854929</v>
          </cell>
          <cell r="AF120">
            <v>0.22087762405015626</v>
          </cell>
          <cell r="AG120">
            <v>0.22087762405015626</v>
          </cell>
          <cell r="AH120">
            <v>1</v>
          </cell>
          <cell r="AI120">
            <v>1</v>
          </cell>
          <cell r="BQ120">
            <v>2.1030494216614092E-2</v>
          </cell>
          <cell r="BV120">
            <v>2.1030494216614092E-2</v>
          </cell>
          <cell r="BY120">
            <v>5.6908272242145123E-3</v>
          </cell>
          <cell r="BZ120">
            <v>1.8015197171174144E-2</v>
          </cell>
          <cell r="CA120">
            <v>4.4205685002351586E-3</v>
          </cell>
          <cell r="CB120">
            <v>1.3080142673098155E-2</v>
          </cell>
          <cell r="CC120">
            <v>0.3997463934619348</v>
          </cell>
          <cell r="CD120">
            <v>0.15257612927528036</v>
          </cell>
          <cell r="CE120">
            <v>1.8321669825757607E-2</v>
          </cell>
          <cell r="CF120">
            <v>4.5082398611740885E-3</v>
          </cell>
          <cell r="CG120">
            <v>6.7412642014798418E-3</v>
          </cell>
          <cell r="CI120">
            <v>7.7079110711416134E-4</v>
          </cell>
          <cell r="CJ120">
            <v>7.6765547489393926E-3</v>
          </cell>
          <cell r="CK120">
            <v>5.7569284339969691E-3</v>
          </cell>
          <cell r="CL120">
            <v>2.6660617854242442E-2</v>
          </cell>
          <cell r="CM120">
            <v>8.0082386839747013E-2</v>
          </cell>
          <cell r="CO120">
            <v>4.7064022282769366E-3</v>
          </cell>
          <cell r="CP120">
            <v>2.6944715313245104E-3</v>
          </cell>
          <cell r="CQ120">
            <v>3.4339764528486887E-3</v>
          </cell>
          <cell r="CT120">
            <v>1</v>
          </cell>
          <cell r="DN120">
            <v>0.16356275303643725</v>
          </cell>
          <cell r="DO120">
            <v>0.15364372469635629</v>
          </cell>
          <cell r="DT120">
            <v>6.8825910931174092E-3</v>
          </cell>
          <cell r="DU120">
            <v>0.37611336032388665</v>
          </cell>
          <cell r="EA120">
            <v>0.19311740890688259</v>
          </cell>
          <cell r="EK120">
            <v>0.10668016194331983</v>
          </cell>
          <cell r="EY120">
            <v>5.3668452158383055E-2</v>
          </cell>
          <cell r="EZ120">
            <v>4.8017767725079E-2</v>
          </cell>
          <cell r="FA120">
            <v>0</v>
          </cell>
          <cell r="FB120">
            <v>0</v>
          </cell>
          <cell r="FE120">
            <v>0</v>
          </cell>
          <cell r="FF120">
            <v>0.87340420803459351</v>
          </cell>
          <cell r="FG120">
            <v>0</v>
          </cell>
          <cell r="FJ120">
            <v>0</v>
          </cell>
          <cell r="FL120">
            <v>0</v>
          </cell>
          <cell r="FP120">
            <v>0.13855422796192562</v>
          </cell>
          <cell r="FQ120">
            <v>0.13855445216177112</v>
          </cell>
        </row>
        <row r="121">
          <cell r="AA121">
            <v>1</v>
          </cell>
          <cell r="AB121">
            <v>1.0968607575811207</v>
          </cell>
          <cell r="AC121">
            <v>1.0968607575811207</v>
          </cell>
          <cell r="AD121">
            <v>0.39751956366854929</v>
          </cell>
          <cell r="AE121">
            <v>0.39751956366854929</v>
          </cell>
          <cell r="AF121">
            <v>0.22087762405015626</v>
          </cell>
          <cell r="AG121">
            <v>0.22087762405015626</v>
          </cell>
          <cell r="AH121">
            <v>1</v>
          </cell>
          <cell r="AI121">
            <v>1</v>
          </cell>
          <cell r="AL121">
            <v>1</v>
          </cell>
          <cell r="BY121">
            <v>5.6908272242145123E-3</v>
          </cell>
          <cell r="BZ121">
            <v>1.8015197171174144E-2</v>
          </cell>
          <cell r="CA121">
            <v>4.4205685002351586E-3</v>
          </cell>
          <cell r="CB121">
            <v>1.3080142673098155E-2</v>
          </cell>
          <cell r="CC121">
            <v>0.3997463934619348</v>
          </cell>
          <cell r="CD121">
            <v>0.15257612927528036</v>
          </cell>
          <cell r="CE121">
            <v>1.8321669825757607E-2</v>
          </cell>
          <cell r="CF121">
            <v>4.5082398611740885E-3</v>
          </cell>
          <cell r="CG121">
            <v>6.7412642014798418E-3</v>
          </cell>
          <cell r="CI121">
            <v>7.7079110711416134E-4</v>
          </cell>
          <cell r="CJ121">
            <v>7.6765547489393926E-3</v>
          </cell>
          <cell r="CK121">
            <v>5.7569284339969691E-3</v>
          </cell>
          <cell r="CL121">
            <v>2.6660617854242442E-2</v>
          </cell>
          <cell r="CM121">
            <v>8.0082386839747013E-2</v>
          </cell>
          <cell r="CO121">
            <v>4.7064022282769366E-3</v>
          </cell>
          <cell r="CP121">
            <v>2.6944715313245104E-3</v>
          </cell>
          <cell r="CQ121">
            <v>3.4339764528486887E-3</v>
          </cell>
          <cell r="CT121">
            <v>1</v>
          </cell>
          <cell r="DN121">
            <v>0.16356275303643725</v>
          </cell>
          <cell r="DO121">
            <v>0.15364372469635629</v>
          </cell>
          <cell r="DT121">
            <v>6.8825910931174092E-3</v>
          </cell>
          <cell r="DU121">
            <v>0.37611336032388665</v>
          </cell>
          <cell r="EA121">
            <v>0.19311740890688259</v>
          </cell>
          <cell r="EK121">
            <v>0.10668016194331983</v>
          </cell>
          <cell r="EY121">
            <v>2.5480532967542004E-3</v>
          </cell>
          <cell r="EZ121">
            <v>6.3452091457893312E-3</v>
          </cell>
          <cell r="FA121">
            <v>0</v>
          </cell>
          <cell r="FB121">
            <v>0</v>
          </cell>
          <cell r="FE121">
            <v>0.64949890795975873</v>
          </cell>
          <cell r="FF121">
            <v>0</v>
          </cell>
          <cell r="FG121">
            <v>0</v>
          </cell>
          <cell r="FJ121">
            <v>0</v>
          </cell>
          <cell r="FL121">
            <v>0</v>
          </cell>
          <cell r="FP121">
            <v>1.261218508404646E-2</v>
          </cell>
          <cell r="FQ121">
            <v>1.2612170060009784E-2</v>
          </cell>
        </row>
        <row r="122">
          <cell r="AA122">
            <v>1</v>
          </cell>
          <cell r="AB122">
            <v>1.0968607575811207</v>
          </cell>
          <cell r="AC122">
            <v>1.0968607575811207</v>
          </cell>
          <cell r="AD122">
            <v>0.39751956366854929</v>
          </cell>
          <cell r="AE122">
            <v>0.39751956366854929</v>
          </cell>
          <cell r="AF122">
            <v>0.22087762405015626</v>
          </cell>
          <cell r="AG122">
            <v>0.22087762405015626</v>
          </cell>
          <cell r="AJ122">
            <v>1</v>
          </cell>
          <cell r="BY122">
            <v>5.6908272242145123E-3</v>
          </cell>
          <cell r="BZ122">
            <v>1.8015197171174144E-2</v>
          </cell>
          <cell r="CA122">
            <v>4.4205685002351586E-3</v>
          </cell>
          <cell r="CB122">
            <v>1.3080142673098155E-2</v>
          </cell>
          <cell r="CC122">
            <v>0.3997463934619348</v>
          </cell>
          <cell r="CD122">
            <v>0.15257612927528036</v>
          </cell>
          <cell r="CE122">
            <v>1.8321669825757607E-2</v>
          </cell>
          <cell r="CF122">
            <v>4.5082398611740885E-3</v>
          </cell>
          <cell r="CG122">
            <v>6.7412642014798418E-3</v>
          </cell>
          <cell r="CI122">
            <v>7.7079110711416134E-4</v>
          </cell>
          <cell r="CJ122">
            <v>7.6765547489393926E-3</v>
          </cell>
          <cell r="CK122">
            <v>5.7569284339969691E-3</v>
          </cell>
          <cell r="CL122">
            <v>2.6660617854242442E-2</v>
          </cell>
          <cell r="CM122">
            <v>8.0082386839747013E-2</v>
          </cell>
          <cell r="CO122">
            <v>4.7064022282769366E-3</v>
          </cell>
          <cell r="CP122">
            <v>2.6944715313245104E-3</v>
          </cell>
          <cell r="CQ122">
            <v>3.4339764528486887E-3</v>
          </cell>
          <cell r="CT122">
            <v>1</v>
          </cell>
          <cell r="DP122">
            <v>8.3333333333333329E-2</v>
          </cell>
          <cell r="DV122">
            <v>0.5</v>
          </cell>
          <cell r="EB122">
            <v>0.25</v>
          </cell>
          <cell r="EL122">
            <v>0.16666666666666666</v>
          </cell>
          <cell r="EY122">
            <v>7.3746993541123608E-5</v>
          </cell>
          <cell r="EZ122">
            <v>0</v>
          </cell>
          <cell r="FA122">
            <v>0.18031743995505434</v>
          </cell>
          <cell r="FB122">
            <v>0</v>
          </cell>
          <cell r="FE122">
            <v>0</v>
          </cell>
          <cell r="FF122">
            <v>0</v>
          </cell>
          <cell r="FG122">
            <v>0</v>
          </cell>
          <cell r="FJ122">
            <v>2.0700931536712209E-4</v>
          </cell>
          <cell r="FL122">
            <v>2.0175899650365112E-4</v>
          </cell>
          <cell r="FP122">
            <v>0</v>
          </cell>
          <cell r="FQ122">
            <v>0</v>
          </cell>
        </row>
        <row r="123">
          <cell r="AB123">
            <v>1.0968607575811207</v>
          </cell>
          <cell r="AC123">
            <v>1.0968607575811207</v>
          </cell>
          <cell r="AD123">
            <v>0.39751956366854929</v>
          </cell>
          <cell r="AE123">
            <v>0.39751956366854929</v>
          </cell>
          <cell r="AF123">
            <v>0.22087762405015626</v>
          </cell>
          <cell r="AG123">
            <v>0.22087762405015626</v>
          </cell>
          <cell r="AK123">
            <v>1</v>
          </cell>
          <cell r="BY123">
            <v>5.6908272242145123E-3</v>
          </cell>
          <cell r="BZ123">
            <v>1.8015197171174144E-2</v>
          </cell>
          <cell r="CA123">
            <v>4.4205685002351586E-3</v>
          </cell>
          <cell r="CB123">
            <v>1.3080142673098155E-2</v>
          </cell>
          <cell r="CC123">
            <v>0.3997463934619348</v>
          </cell>
          <cell r="CD123">
            <v>0.15257612927528036</v>
          </cell>
          <cell r="CE123">
            <v>1.8321669825757607E-2</v>
          </cell>
          <cell r="CF123">
            <v>4.5082398611740885E-3</v>
          </cell>
          <cell r="CG123">
            <v>6.7412642014798418E-3</v>
          </cell>
          <cell r="CI123">
            <v>7.7079110711416134E-4</v>
          </cell>
          <cell r="CJ123">
            <v>7.6765547489393926E-3</v>
          </cell>
          <cell r="CK123">
            <v>5.7569284339969691E-3</v>
          </cell>
          <cell r="CL123">
            <v>2.6660617854242442E-2</v>
          </cell>
          <cell r="CM123">
            <v>8.0082386839747013E-2</v>
          </cell>
          <cell r="CO123">
            <v>4.7064022282769366E-3</v>
          </cell>
          <cell r="CP123">
            <v>2.6944715313245104E-3</v>
          </cell>
          <cell r="CQ123">
            <v>3.4339764528486887E-3</v>
          </cell>
          <cell r="CT123">
            <v>1</v>
          </cell>
          <cell r="DP123">
            <v>8.3333333333333329E-2</v>
          </cell>
          <cell r="DV123">
            <v>0.5</v>
          </cell>
          <cell r="EB123">
            <v>0.25</v>
          </cell>
          <cell r="EL123">
            <v>0.16666666666666666</v>
          </cell>
          <cell r="EY123">
            <v>1.0971470053075984E-4</v>
          </cell>
          <cell r="EZ123">
            <v>0</v>
          </cell>
          <cell r="FA123">
            <v>2.8512099825706502E-3</v>
          </cell>
          <cell r="FB123">
            <v>1</v>
          </cell>
          <cell r="FE123">
            <v>0</v>
          </cell>
          <cell r="FF123">
            <v>0</v>
          </cell>
          <cell r="FG123">
            <v>0</v>
          </cell>
          <cell r="FJ123">
            <v>3.9151691503081139E-4</v>
          </cell>
          <cell r="FL123">
            <v>3.8160427438791833E-4</v>
          </cell>
          <cell r="FP123">
            <v>0</v>
          </cell>
          <cell r="FQ123">
            <v>0</v>
          </cell>
        </row>
        <row r="124">
          <cell r="AH124">
            <v>1</v>
          </cell>
          <cell r="AI124">
            <v>1</v>
          </cell>
          <cell r="CT124">
            <v>1</v>
          </cell>
          <cell r="DN124">
            <v>0.16356275303643725</v>
          </cell>
          <cell r="DO124">
            <v>0.15364372469635629</v>
          </cell>
          <cell r="DT124">
            <v>6.8825910931174092E-3</v>
          </cell>
          <cell r="DU124">
            <v>0.37611336032388665</v>
          </cell>
          <cell r="EA124">
            <v>0.19311740890688259</v>
          </cell>
          <cell r="EK124">
            <v>0.10668016194331983</v>
          </cell>
          <cell r="EY124">
            <v>0</v>
          </cell>
          <cell r="EZ124">
            <v>6.3138687853771719E-2</v>
          </cell>
          <cell r="FA124">
            <v>0</v>
          </cell>
          <cell r="FB124">
            <v>0</v>
          </cell>
          <cell r="FE124">
            <v>0</v>
          </cell>
          <cell r="FF124">
            <v>0</v>
          </cell>
          <cell r="FG124">
            <v>0</v>
          </cell>
          <cell r="FJ124">
            <v>0</v>
          </cell>
          <cell r="FL124">
            <v>0</v>
          </cell>
          <cell r="FP124">
            <v>0</v>
          </cell>
          <cell r="FQ124">
            <v>0</v>
          </cell>
        </row>
        <row r="125">
          <cell r="AH125">
            <v>1</v>
          </cell>
          <cell r="AI125">
            <v>1</v>
          </cell>
          <cell r="CT125">
            <v>1</v>
          </cell>
          <cell r="DN125">
            <v>0.16356275303643725</v>
          </cell>
          <cell r="DO125">
            <v>0.15364372469635629</v>
          </cell>
          <cell r="DT125">
            <v>6.8825910931174092E-3</v>
          </cell>
          <cell r="DU125">
            <v>0.37611336032388665</v>
          </cell>
          <cell r="EA125">
            <v>0.19311740890688259</v>
          </cell>
          <cell r="EK125">
            <v>0.10668016194331983</v>
          </cell>
          <cell r="EY125">
            <v>0</v>
          </cell>
          <cell r="EZ125">
            <v>0.47003641522557604</v>
          </cell>
          <cell r="FA125">
            <v>0</v>
          </cell>
          <cell r="FB125">
            <v>0</v>
          </cell>
          <cell r="FE125">
            <v>0</v>
          </cell>
          <cell r="FF125">
            <v>0</v>
          </cell>
          <cell r="FG125">
            <v>0</v>
          </cell>
          <cell r="FJ125">
            <v>0</v>
          </cell>
          <cell r="FL125">
            <v>0</v>
          </cell>
          <cell r="FP125">
            <v>0</v>
          </cell>
          <cell r="FQ125">
            <v>0</v>
          </cell>
        </row>
        <row r="126">
          <cell r="AH126">
            <v>1</v>
          </cell>
          <cell r="AI126">
            <v>1</v>
          </cell>
          <cell r="CT126">
            <v>1</v>
          </cell>
          <cell r="DN126">
            <v>0.16356275303643725</v>
          </cell>
          <cell r="DO126">
            <v>0.15364372469635629</v>
          </cell>
          <cell r="DT126">
            <v>6.8825910931174092E-3</v>
          </cell>
          <cell r="DU126">
            <v>0.37611336032388665</v>
          </cell>
          <cell r="EA126">
            <v>0.19311740890688259</v>
          </cell>
          <cell r="EK126">
            <v>0.10668016194331983</v>
          </cell>
          <cell r="EY126">
            <v>0</v>
          </cell>
          <cell r="EZ126">
            <v>0.2011718654205818</v>
          </cell>
          <cell r="FA126">
            <v>0</v>
          </cell>
          <cell r="FB126">
            <v>0</v>
          </cell>
          <cell r="FE126">
            <v>0</v>
          </cell>
          <cell r="FF126">
            <v>0</v>
          </cell>
          <cell r="FG126">
            <v>0</v>
          </cell>
          <cell r="FJ126">
            <v>0</v>
          </cell>
          <cell r="FL126">
            <v>0</v>
          </cell>
          <cell r="FP126">
            <v>0</v>
          </cell>
          <cell r="FQ126">
            <v>0</v>
          </cell>
        </row>
        <row r="127">
          <cell r="AH127">
            <v>1</v>
          </cell>
          <cell r="AI127">
            <v>1</v>
          </cell>
          <cell r="CT127">
            <v>1</v>
          </cell>
          <cell r="DN127">
            <v>0.51563497128270575</v>
          </cell>
          <cell r="DO127">
            <v>0.4843650287172942</v>
          </cell>
          <cell r="EY127">
            <v>0</v>
          </cell>
          <cell r="EZ127">
            <v>0.10608528118831412</v>
          </cell>
          <cell r="FA127">
            <v>0</v>
          </cell>
          <cell r="FB127">
            <v>0</v>
          </cell>
          <cell r="FE127">
            <v>0</v>
          </cell>
          <cell r="FF127">
            <v>0</v>
          </cell>
          <cell r="FG127">
            <v>0</v>
          </cell>
          <cell r="FJ127">
            <v>0</v>
          </cell>
          <cell r="FL127">
            <v>0</v>
          </cell>
          <cell r="FP127">
            <v>0</v>
          </cell>
          <cell r="FQ127">
            <v>0</v>
          </cell>
        </row>
        <row r="128">
          <cell r="AH128">
            <v>1</v>
          </cell>
          <cell r="AI128">
            <v>1</v>
          </cell>
          <cell r="CT128">
            <v>1</v>
          </cell>
          <cell r="DN128">
            <v>0.16356275303643725</v>
          </cell>
          <cell r="DO128">
            <v>0.15364372469635629</v>
          </cell>
          <cell r="DT128">
            <v>6.8825910931174092E-3</v>
          </cell>
          <cell r="DU128">
            <v>0.37611336032388665</v>
          </cell>
          <cell r="EA128">
            <v>0.19311740890688259</v>
          </cell>
          <cell r="EK128">
            <v>0.10668016194331983</v>
          </cell>
          <cell r="EY128">
            <v>0</v>
          </cell>
          <cell r="EZ128">
            <v>0</v>
          </cell>
          <cell r="FA128">
            <v>0</v>
          </cell>
          <cell r="FB128">
            <v>0</v>
          </cell>
          <cell r="FE128">
            <v>0</v>
          </cell>
          <cell r="FF128">
            <v>0</v>
          </cell>
          <cell r="FG128">
            <v>0</v>
          </cell>
          <cell r="FJ128">
            <v>0</v>
          </cell>
          <cell r="FL128">
            <v>0</v>
          </cell>
          <cell r="FP128">
            <v>0</v>
          </cell>
          <cell r="FQ128">
            <v>0</v>
          </cell>
        </row>
        <row r="129">
          <cell r="AH129">
            <v>1</v>
          </cell>
          <cell r="AI129">
            <v>1</v>
          </cell>
          <cell r="CT129">
            <v>1</v>
          </cell>
          <cell r="DN129">
            <v>0.16356275303643725</v>
          </cell>
          <cell r="DO129">
            <v>0.15364372469635629</v>
          </cell>
          <cell r="DT129">
            <v>6.8825910931174092E-3</v>
          </cell>
          <cell r="DU129">
            <v>0.37611336032388665</v>
          </cell>
          <cell r="EA129">
            <v>0.19311740890688259</v>
          </cell>
          <cell r="EK129">
            <v>0.10668016194331983</v>
          </cell>
          <cell r="EY129">
            <v>0</v>
          </cell>
          <cell r="EZ129">
            <v>0</v>
          </cell>
          <cell r="FA129">
            <v>0</v>
          </cell>
          <cell r="FB129">
            <v>0</v>
          </cell>
          <cell r="FE129">
            <v>0</v>
          </cell>
          <cell r="FF129">
            <v>0</v>
          </cell>
          <cell r="FG129">
            <v>0</v>
          </cell>
          <cell r="FJ129">
            <v>0</v>
          </cell>
          <cell r="FL129">
            <v>0</v>
          </cell>
          <cell r="FP129">
            <v>0</v>
          </cell>
          <cell r="FQ129">
            <v>0</v>
          </cell>
        </row>
        <row r="130">
          <cell r="M130">
            <v>0.99758539977214289</v>
          </cell>
          <cell r="N130">
            <v>0.99758539977214289</v>
          </cell>
          <cell r="O130">
            <v>0.99758539977214289</v>
          </cell>
          <cell r="P130">
            <v>0.68564044526339385</v>
          </cell>
          <cell r="Q130">
            <v>0.99758539977214289</v>
          </cell>
          <cell r="R130">
            <v>2.2219459543578999E-3</v>
          </cell>
          <cell r="S130">
            <v>2.2219459543578999E-3</v>
          </cell>
          <cell r="T130">
            <v>2.2219459543578999E-3</v>
          </cell>
          <cell r="X130">
            <v>1</v>
          </cell>
          <cell r="BO130">
            <v>1.9265427349923989E-4</v>
          </cell>
          <cell r="EY130">
            <v>9.8995624710965804E-2</v>
          </cell>
          <cell r="EZ130">
            <v>0</v>
          </cell>
          <cell r="FA130">
            <v>0</v>
          </cell>
          <cell r="FB130">
            <v>0</v>
          </cell>
          <cell r="FE130">
            <v>0</v>
          </cell>
          <cell r="FF130">
            <v>0</v>
          </cell>
          <cell r="FG130">
            <v>0</v>
          </cell>
          <cell r="FJ130">
            <v>0.13321630831958167</v>
          </cell>
          <cell r="FL130">
            <v>0.13500925525818458</v>
          </cell>
          <cell r="FP130">
            <v>9.7682846844416651E-2</v>
          </cell>
          <cell r="FQ130">
            <v>9.7683004917026486E-2</v>
          </cell>
        </row>
        <row r="131">
          <cell r="EY131">
            <v>8.9336305762840573E-2</v>
          </cell>
          <cell r="EZ131">
            <v>0</v>
          </cell>
          <cell r="FA131">
            <v>0</v>
          </cell>
          <cell r="FB131">
            <v>0</v>
          </cell>
          <cell r="FE131">
            <v>0</v>
          </cell>
          <cell r="FF131">
            <v>0</v>
          </cell>
          <cell r="FG131">
            <v>0</v>
          </cell>
          <cell r="FJ131">
            <v>1.2248953086365061E-2</v>
          </cell>
          <cell r="FL131">
            <v>1.2414531147655788E-2</v>
          </cell>
          <cell r="FP131">
            <v>8.9824363518837807E-3</v>
          </cell>
          <cell r="FQ131">
            <v>8.9817422510131521E-3</v>
          </cell>
        </row>
        <row r="132">
          <cell r="M132">
            <v>0.95793901156677186</v>
          </cell>
          <cell r="N132">
            <v>0.95793901156677186</v>
          </cell>
          <cell r="O132">
            <v>0.95793901156677186</v>
          </cell>
          <cell r="P132">
            <v>0.65839148264984237</v>
          </cell>
          <cell r="Q132">
            <v>0.95793901156677186</v>
          </cell>
          <cell r="V132">
            <v>0.95793901156677186</v>
          </cell>
          <cell r="X132">
            <v>1</v>
          </cell>
          <cell r="BR132">
            <v>2.1030494216614092E-2</v>
          </cell>
          <cell r="EY132">
            <v>1.1859243545416173E-3</v>
          </cell>
          <cell r="EZ132">
            <v>0</v>
          </cell>
          <cell r="FA132">
            <v>0</v>
          </cell>
          <cell r="FB132">
            <v>0</v>
          </cell>
          <cell r="FE132">
            <v>0</v>
          </cell>
          <cell r="FF132">
            <v>0</v>
          </cell>
          <cell r="FG132">
            <v>0</v>
          </cell>
          <cell r="FJ132">
            <v>0</v>
          </cell>
          <cell r="FL132">
            <v>0</v>
          </cell>
          <cell r="FP132">
            <v>1.1812295611227668E-8</v>
          </cell>
          <cell r="FQ132">
            <v>0</v>
          </cell>
        </row>
        <row r="133">
          <cell r="M133">
            <v>0.99758539977214289</v>
          </cell>
          <cell r="N133">
            <v>0.99758539977214289</v>
          </cell>
          <cell r="O133">
            <v>0.99758539977214289</v>
          </cell>
          <cell r="P133">
            <v>0.68564044526339385</v>
          </cell>
          <cell r="Q133">
            <v>0.99758539977214289</v>
          </cell>
          <cell r="R133">
            <v>2.2219459543578999E-3</v>
          </cell>
          <cell r="S133">
            <v>2.2219459543578999E-3</v>
          </cell>
          <cell r="T133">
            <v>2.2219459543578999E-3</v>
          </cell>
          <cell r="X133">
            <v>1</v>
          </cell>
          <cell r="BO133">
            <v>1.9265427349923989E-4</v>
          </cell>
          <cell r="EY133">
            <v>4.0207513844428416E-3</v>
          </cell>
          <cell r="EZ133">
            <v>0</v>
          </cell>
          <cell r="FA133">
            <v>0</v>
          </cell>
          <cell r="FB133">
            <v>0</v>
          </cell>
          <cell r="FE133">
            <v>0</v>
          </cell>
          <cell r="FF133">
            <v>0</v>
          </cell>
          <cell r="FG133">
            <v>0</v>
          </cell>
          <cell r="FJ133">
            <v>0</v>
          </cell>
          <cell r="FL133">
            <v>0</v>
          </cell>
          <cell r="FP133">
            <v>1.1812295611227668E-8</v>
          </cell>
          <cell r="FQ133">
            <v>0</v>
          </cell>
        </row>
        <row r="134">
          <cell r="M134">
            <v>0.99758539977214289</v>
          </cell>
          <cell r="N134">
            <v>0.99758539977214289</v>
          </cell>
          <cell r="O134">
            <v>0.99758539977214289</v>
          </cell>
          <cell r="P134">
            <v>0.68564044526339385</v>
          </cell>
          <cell r="Q134">
            <v>0.99758539977214289</v>
          </cell>
          <cell r="R134">
            <v>2.2219459543578999E-3</v>
          </cell>
          <cell r="S134">
            <v>2.2219459543578999E-3</v>
          </cell>
          <cell r="T134">
            <v>2.2219459543578999E-3</v>
          </cell>
          <cell r="X134">
            <v>1</v>
          </cell>
          <cell r="BO134">
            <v>1.9265427349923989E-4</v>
          </cell>
          <cell r="EY134">
            <v>1.6748332274490452E-3</v>
          </cell>
          <cell r="EZ134">
            <v>0</v>
          </cell>
          <cell r="FA134">
            <v>0</v>
          </cell>
          <cell r="FB134">
            <v>0</v>
          </cell>
          <cell r="FE134">
            <v>0</v>
          </cell>
          <cell r="FF134">
            <v>0</v>
          </cell>
          <cell r="FG134">
            <v>0</v>
          </cell>
          <cell r="FJ134">
            <v>0</v>
          </cell>
          <cell r="FL134">
            <v>0</v>
          </cell>
          <cell r="FP134">
            <v>1.1812295611227668E-8</v>
          </cell>
          <cell r="FQ134">
            <v>0</v>
          </cell>
        </row>
        <row r="135">
          <cell r="M135">
            <v>1</v>
          </cell>
          <cell r="N135">
            <v>1</v>
          </cell>
          <cell r="O135">
            <v>1</v>
          </cell>
          <cell r="P135">
            <v>0.68730000000000002</v>
          </cell>
          <cell r="Q135">
            <v>1</v>
          </cell>
          <cell r="Z135">
            <v>1</v>
          </cell>
          <cell r="EY135">
            <v>3.4014517997320862E-4</v>
          </cell>
          <cell r="EZ135">
            <v>0</v>
          </cell>
          <cell r="FA135">
            <v>0</v>
          </cell>
          <cell r="FB135">
            <v>0</v>
          </cell>
          <cell r="FE135">
            <v>0</v>
          </cell>
          <cell r="FF135">
            <v>0</v>
          </cell>
          <cell r="FG135">
            <v>0</v>
          </cell>
          <cell r="FJ135">
            <v>1.7106617030454151E-3</v>
          </cell>
          <cell r="FL135">
            <v>1.7336783659340821E-3</v>
          </cell>
          <cell r="FP135">
            <v>1.2543682336660794E-3</v>
          </cell>
          <cell r="FQ135">
            <v>1.2543702622175605E-3</v>
          </cell>
        </row>
        <row r="136">
          <cell r="M136">
            <v>1</v>
          </cell>
          <cell r="N136">
            <v>1</v>
          </cell>
          <cell r="O136">
            <v>1</v>
          </cell>
          <cell r="P136">
            <v>0.68730000000000002</v>
          </cell>
          <cell r="Q136">
            <v>1</v>
          </cell>
          <cell r="Z136">
            <v>1</v>
          </cell>
          <cell r="DA136">
            <v>0.98299999999999998</v>
          </cell>
          <cell r="EY136">
            <v>1.4768390445751078E-5</v>
          </cell>
          <cell r="EZ136">
            <v>0</v>
          </cell>
          <cell r="FA136">
            <v>0</v>
          </cell>
          <cell r="FB136">
            <v>0</v>
          </cell>
          <cell r="FE136">
            <v>0</v>
          </cell>
          <cell r="FF136">
            <v>0</v>
          </cell>
          <cell r="FG136">
            <v>0</v>
          </cell>
          <cell r="FJ136">
            <v>8.1598909740453841E-5</v>
          </cell>
          <cell r="FL136">
            <v>8.2697143767863741E-5</v>
          </cell>
          <cell r="FP136">
            <v>5.9833625753318426E-5</v>
          </cell>
          <cell r="FQ136">
            <v>5.9833715576713445E-5</v>
          </cell>
        </row>
        <row r="137">
          <cell r="M137">
            <v>1</v>
          </cell>
          <cell r="N137">
            <v>1</v>
          </cell>
          <cell r="O137">
            <v>1</v>
          </cell>
          <cell r="P137">
            <v>0.68730000000000002</v>
          </cell>
          <cell r="Q137">
            <v>1</v>
          </cell>
          <cell r="Z137">
            <v>1</v>
          </cell>
          <cell r="DA137">
            <v>0.98299999999999998</v>
          </cell>
          <cell r="EY137">
            <v>4.9517879797604241E-6</v>
          </cell>
          <cell r="EZ137">
            <v>0</v>
          </cell>
          <cell r="FA137">
            <v>0</v>
          </cell>
          <cell r="FB137">
            <v>0</v>
          </cell>
          <cell r="FE137">
            <v>0</v>
          </cell>
          <cell r="FF137">
            <v>0</v>
          </cell>
          <cell r="FG137">
            <v>0</v>
          </cell>
          <cell r="FJ137">
            <v>1.6912525498900146E-5</v>
          </cell>
          <cell r="FL137">
            <v>1.7140150600534937E-5</v>
          </cell>
          <cell r="FP137">
            <v>1.2401367997662698E-5</v>
          </cell>
          <cell r="FQ137">
            <v>1.2401382351552412E-5</v>
          </cell>
        </row>
        <row r="138">
          <cell r="M138">
            <v>1</v>
          </cell>
          <cell r="N138">
            <v>1</v>
          </cell>
          <cell r="O138">
            <v>1</v>
          </cell>
          <cell r="P138">
            <v>0.68730000000000002</v>
          </cell>
          <cell r="Q138">
            <v>1</v>
          </cell>
          <cell r="Z138">
            <v>1</v>
          </cell>
          <cell r="DA138">
            <v>0.98299999999999998</v>
          </cell>
          <cell r="EY138">
            <v>1.0760127000124896E-5</v>
          </cell>
          <cell r="EZ138">
            <v>0</v>
          </cell>
          <cell r="FA138">
            <v>0</v>
          </cell>
          <cell r="FB138">
            <v>0</v>
          </cell>
          <cell r="FE138">
            <v>0</v>
          </cell>
          <cell r="FF138">
            <v>0</v>
          </cell>
          <cell r="FG138">
            <v>0</v>
          </cell>
          <cell r="FJ138">
            <v>0</v>
          </cell>
          <cell r="FL138">
            <v>0</v>
          </cell>
          <cell r="FP138">
            <v>1.1812295611227668E-8</v>
          </cell>
          <cell r="FQ138">
            <v>0</v>
          </cell>
        </row>
        <row r="139">
          <cell r="M139">
            <v>1</v>
          </cell>
          <cell r="N139">
            <v>1</v>
          </cell>
          <cell r="O139">
            <v>1</v>
          </cell>
          <cell r="P139">
            <v>0.68730000000000002</v>
          </cell>
          <cell r="Q139">
            <v>1</v>
          </cell>
          <cell r="Y139">
            <v>1</v>
          </cell>
          <cell r="EY139">
            <v>5.6102527174865899E-4</v>
          </cell>
          <cell r="EZ139">
            <v>0</v>
          </cell>
          <cell r="FA139">
            <v>0</v>
          </cell>
          <cell r="FB139">
            <v>0</v>
          </cell>
          <cell r="FE139">
            <v>0</v>
          </cell>
          <cell r="FF139">
            <v>0</v>
          </cell>
          <cell r="FG139">
            <v>0</v>
          </cell>
          <cell r="FJ139">
            <v>1.2970618610593058E-3</v>
          </cell>
          <cell r="FL139">
            <v>1.3145138701322191E-3</v>
          </cell>
          <cell r="FP139">
            <v>9.5108997579102298E-4</v>
          </cell>
          <cell r="FQ139">
            <v>9.5109151266302352E-4</v>
          </cell>
        </row>
        <row r="140">
          <cell r="EY140">
            <v>4.7781098270224706E-4</v>
          </cell>
          <cell r="EZ140">
            <v>0</v>
          </cell>
          <cell r="FA140">
            <v>0</v>
          </cell>
          <cell r="FB140">
            <v>0</v>
          </cell>
          <cell r="FE140">
            <v>0</v>
          </cell>
          <cell r="FF140">
            <v>0</v>
          </cell>
          <cell r="FG140">
            <v>0</v>
          </cell>
          <cell r="FJ140">
            <v>6.6624076136428565E-4</v>
          </cell>
          <cell r="FL140">
            <v>6.7520610021092921E-4</v>
          </cell>
          <cell r="FP140">
            <v>4.8853097862526702E-4</v>
          </cell>
          <cell r="FQ140">
            <v>4.8853177398246411E-4</v>
          </cell>
        </row>
        <row r="141">
          <cell r="M141">
            <v>1</v>
          </cell>
          <cell r="N141">
            <v>1</v>
          </cell>
          <cell r="O141">
            <v>1</v>
          </cell>
          <cell r="P141">
            <v>0.68730000000000002</v>
          </cell>
          <cell r="Q141">
            <v>1</v>
          </cell>
          <cell r="Z141">
            <v>1</v>
          </cell>
          <cell r="DA141">
            <v>0.98299999999999998</v>
          </cell>
          <cell r="EY141">
            <v>7.8030165427858894E-4</v>
          </cell>
          <cell r="EZ141">
            <v>0</v>
          </cell>
          <cell r="FA141">
            <v>0</v>
          </cell>
          <cell r="FB141">
            <v>0</v>
          </cell>
          <cell r="FE141">
            <v>0</v>
          </cell>
          <cell r="FF141">
            <v>0</v>
          </cell>
          <cell r="FG141">
            <v>0</v>
          </cell>
          <cell r="FJ141">
            <v>4.8505284673515383E-3</v>
          </cell>
          <cell r="FL141">
            <v>4.9158119797640659E-3</v>
          </cell>
          <cell r="FP141">
            <v>3.556722406233117E-3</v>
          </cell>
          <cell r="FQ141">
            <v>3.5567281668384991E-3</v>
          </cell>
        </row>
        <row r="142">
          <cell r="M142">
            <v>1</v>
          </cell>
          <cell r="N142">
            <v>1</v>
          </cell>
          <cell r="O142">
            <v>1</v>
          </cell>
          <cell r="P142">
            <v>0.68730000000000002</v>
          </cell>
          <cell r="Q142">
            <v>1</v>
          </cell>
          <cell r="Z142">
            <v>1</v>
          </cell>
          <cell r="DA142">
            <v>0.98299999999999998</v>
          </cell>
          <cell r="EY142">
            <v>2.9615489944570791E-5</v>
          </cell>
          <cell r="EZ142">
            <v>0</v>
          </cell>
          <cell r="FA142">
            <v>0</v>
          </cell>
          <cell r="FB142">
            <v>0</v>
          </cell>
          <cell r="FE142">
            <v>0</v>
          </cell>
          <cell r="FF142">
            <v>0</v>
          </cell>
          <cell r="FG142">
            <v>0</v>
          </cell>
          <cell r="FJ142">
            <v>1.6480853586118345E-4</v>
          </cell>
          <cell r="FL142">
            <v>1.6702758070692253E-4</v>
          </cell>
          <cell r="FP142">
            <v>1.2084831308424091E-4</v>
          </cell>
          <cell r="FQ142">
            <v>1.2084851555550374E-4</v>
          </cell>
        </row>
        <row r="143">
          <cell r="M143">
            <v>1</v>
          </cell>
          <cell r="N143">
            <v>1</v>
          </cell>
          <cell r="O143">
            <v>1</v>
          </cell>
          <cell r="P143">
            <v>0.68730000000000002</v>
          </cell>
          <cell r="Q143">
            <v>1</v>
          </cell>
          <cell r="Z143">
            <v>1</v>
          </cell>
          <cell r="DA143">
            <v>0.98299999999999998</v>
          </cell>
          <cell r="EY143">
            <v>1.1940564916406164E-5</v>
          </cell>
          <cell r="EZ143">
            <v>0</v>
          </cell>
          <cell r="FA143">
            <v>0</v>
          </cell>
          <cell r="FB143">
            <v>0</v>
          </cell>
          <cell r="FE143">
            <v>0</v>
          </cell>
          <cell r="FF143">
            <v>0</v>
          </cell>
          <cell r="FG143">
            <v>0</v>
          </cell>
          <cell r="FJ143">
            <v>6.0224698833918466E-5</v>
          </cell>
          <cell r="FL143">
            <v>6.1041054310325823E-5</v>
          </cell>
          <cell r="FP143">
            <v>4.4160664194527954E-5</v>
          </cell>
          <cell r="FQ143">
            <v>4.4160730211413292E-5</v>
          </cell>
        </row>
        <row r="144">
          <cell r="M144">
            <v>1</v>
          </cell>
          <cell r="N144">
            <v>1</v>
          </cell>
          <cell r="O144">
            <v>1</v>
          </cell>
          <cell r="P144">
            <v>0.68730000000000002</v>
          </cell>
          <cell r="Q144">
            <v>1</v>
          </cell>
          <cell r="Z144">
            <v>1</v>
          </cell>
          <cell r="EY144">
            <v>8.2255756272222507E-6</v>
          </cell>
          <cell r="EZ144">
            <v>0</v>
          </cell>
          <cell r="FA144">
            <v>0</v>
          </cell>
          <cell r="FB144">
            <v>0</v>
          </cell>
          <cell r="FE144">
            <v>0</v>
          </cell>
          <cell r="FF144">
            <v>0</v>
          </cell>
          <cell r="FG144">
            <v>0</v>
          </cell>
          <cell r="FJ144">
            <v>2.1648032498352002E-5</v>
          </cell>
          <cell r="FL144">
            <v>2.1101160531235196E-5</v>
          </cell>
          <cell r="FP144">
            <v>1.5873736223916147E-5</v>
          </cell>
          <cell r="FQ144">
            <v>1.5873769409987086E-5</v>
          </cell>
        </row>
        <row r="145">
          <cell r="M145">
            <v>1</v>
          </cell>
          <cell r="N145">
            <v>1</v>
          </cell>
          <cell r="O145">
            <v>1</v>
          </cell>
          <cell r="P145">
            <v>0.68730000000000002</v>
          </cell>
          <cell r="Q145">
            <v>1</v>
          </cell>
          <cell r="X145">
            <v>1</v>
          </cell>
          <cell r="AJ145">
            <v>0.2</v>
          </cell>
          <cell r="EY145">
            <v>3.186897176763213E-5</v>
          </cell>
          <cell r="EZ145">
            <v>0</v>
          </cell>
          <cell r="FA145">
            <v>0</v>
          </cell>
          <cell r="FB145">
            <v>0</v>
          </cell>
          <cell r="FE145">
            <v>0</v>
          </cell>
          <cell r="FF145">
            <v>0</v>
          </cell>
          <cell r="FG145">
            <v>0</v>
          </cell>
          <cell r="FJ145">
            <v>1.3372170253455172E-4</v>
          </cell>
          <cell r="FL145">
            <v>1.3552145453538841E-4</v>
          </cell>
          <cell r="FP145">
            <v>9.8053434456582355E-5</v>
          </cell>
          <cell r="FQ145">
            <v>9.8053593085539642E-5</v>
          </cell>
        </row>
        <row r="146">
          <cell r="M146">
            <v>1</v>
          </cell>
          <cell r="N146">
            <v>1</v>
          </cell>
          <cell r="O146">
            <v>1</v>
          </cell>
          <cell r="P146">
            <v>0.68730000000000002</v>
          </cell>
          <cell r="Q146">
            <v>1</v>
          </cell>
          <cell r="X146">
            <v>1</v>
          </cell>
          <cell r="AJ146">
            <v>0.2</v>
          </cell>
          <cell r="EY146">
            <v>2.8365577459761937E-5</v>
          </cell>
          <cell r="EZ146">
            <v>0</v>
          </cell>
          <cell r="FA146">
            <v>0</v>
          </cell>
          <cell r="FB146">
            <v>0</v>
          </cell>
          <cell r="FE146">
            <v>0</v>
          </cell>
          <cell r="FF146">
            <v>0</v>
          </cell>
          <cell r="FG146">
            <v>0</v>
          </cell>
          <cell r="FJ146">
            <v>8.4288806779185278E-5</v>
          </cell>
          <cell r="FL146">
            <v>8.5426999269764962E-5</v>
          </cell>
          <cell r="FP146">
            <v>6.1806027145115377E-5</v>
          </cell>
          <cell r="FQ146">
            <v>6.1806125926803786E-5</v>
          </cell>
        </row>
        <row r="147">
          <cell r="AQ147">
            <v>1</v>
          </cell>
          <cell r="EY147">
            <v>6.779114725310518E-6</v>
          </cell>
          <cell r="EZ147">
            <v>0</v>
          </cell>
          <cell r="FA147">
            <v>0</v>
          </cell>
          <cell r="FB147">
            <v>0</v>
          </cell>
          <cell r="FE147">
            <v>0</v>
          </cell>
          <cell r="FF147">
            <v>0</v>
          </cell>
          <cell r="FG147">
            <v>0</v>
          </cell>
          <cell r="FJ147">
            <v>2.6093611320675243E-5</v>
          </cell>
          <cell r="FL147">
            <v>2.6441864436681473E-5</v>
          </cell>
          <cell r="FP147">
            <v>1.9133528942854426E-5</v>
          </cell>
          <cell r="FQ147">
            <v>1.9133561002152988E-5</v>
          </cell>
        </row>
        <row r="148">
          <cell r="AQ148">
            <v>1</v>
          </cell>
          <cell r="EY148">
            <v>4.2478977465298044E-6</v>
          </cell>
          <cell r="EZ148">
            <v>0</v>
          </cell>
          <cell r="FA148">
            <v>0</v>
          </cell>
          <cell r="FB148">
            <v>0</v>
          </cell>
          <cell r="FE148">
            <v>0</v>
          </cell>
          <cell r="FF148">
            <v>0</v>
          </cell>
          <cell r="FG148">
            <v>0</v>
          </cell>
          <cell r="FJ148">
            <v>1.216091103763514E-5</v>
          </cell>
          <cell r="FL148">
            <v>1.2324748311509913E-5</v>
          </cell>
          <cell r="FP148">
            <v>8.9171722045690464E-6</v>
          </cell>
          <cell r="FQ148">
            <v>8.9171844669596817E-6</v>
          </cell>
        </row>
        <row r="149">
          <cell r="AR149">
            <v>1</v>
          </cell>
          <cell r="EY149">
            <v>3.4950484743165857E-3</v>
          </cell>
          <cell r="EZ149">
            <v>0</v>
          </cell>
          <cell r="FA149">
            <v>0</v>
          </cell>
          <cell r="FB149">
            <v>0</v>
          </cell>
          <cell r="FE149">
            <v>0</v>
          </cell>
          <cell r="FF149">
            <v>0</v>
          </cell>
          <cell r="FG149">
            <v>0</v>
          </cell>
          <cell r="FJ149">
            <v>1.6229581769440247E-2</v>
          </cell>
          <cell r="FL149">
            <v>1.644801463520168E-2</v>
          </cell>
          <cell r="FP149">
            <v>1.1900583125297969E-2</v>
          </cell>
          <cell r="FQ149">
            <v>1.1900602379299605E-2</v>
          </cell>
        </row>
        <row r="150">
          <cell r="M150">
            <v>1</v>
          </cell>
          <cell r="N150">
            <v>1</v>
          </cell>
          <cell r="O150">
            <v>1</v>
          </cell>
          <cell r="P150">
            <v>0.68730000000000002</v>
          </cell>
          <cell r="Q150">
            <v>1</v>
          </cell>
          <cell r="AT150">
            <v>1</v>
          </cell>
          <cell r="AU150">
            <v>1</v>
          </cell>
          <cell r="AV150">
            <v>1</v>
          </cell>
          <cell r="AW150">
            <v>1</v>
          </cell>
          <cell r="AX150">
            <v>1</v>
          </cell>
          <cell r="AY150">
            <v>1</v>
          </cell>
          <cell r="AZ150">
            <v>1</v>
          </cell>
          <cell r="BA150">
            <v>1</v>
          </cell>
          <cell r="BC150">
            <v>1</v>
          </cell>
          <cell r="BD150">
            <v>1</v>
          </cell>
          <cell r="BE150">
            <v>1</v>
          </cell>
          <cell r="BF150">
            <v>1</v>
          </cell>
          <cell r="BG150">
            <v>1</v>
          </cell>
          <cell r="BI150">
            <v>1</v>
          </cell>
          <cell r="BJ150">
            <v>1.8</v>
          </cell>
          <cell r="CW150">
            <v>1</v>
          </cell>
          <cell r="CX150">
            <v>0.8</v>
          </cell>
          <cell r="DS150">
            <v>52.292682926829286</v>
          </cell>
          <cell r="DX150">
            <v>411.80487804878021</v>
          </cell>
          <cell r="ED150">
            <v>205.90243902439042</v>
          </cell>
          <cell r="EY150">
            <v>3.8995490389701645E-4</v>
          </cell>
          <cell r="EZ150">
            <v>0</v>
          </cell>
          <cell r="FA150">
            <v>0</v>
          </cell>
          <cell r="FB150">
            <v>0</v>
          </cell>
          <cell r="FE150">
            <v>0</v>
          </cell>
          <cell r="FF150">
            <v>0</v>
          </cell>
          <cell r="FG150">
            <v>0</v>
          </cell>
          <cell r="FJ150">
            <v>2.6121798563702183E-3</v>
          </cell>
          <cell r="FL150">
            <v>2.6473370120835104E-3</v>
          </cell>
          <cell r="FP150">
            <v>1.9154198818516959E-3</v>
          </cell>
          <cell r="FQ150">
            <v>1.9154229769302452E-3</v>
          </cell>
        </row>
        <row r="151">
          <cell r="M151">
            <v>1</v>
          </cell>
          <cell r="N151">
            <v>1</v>
          </cell>
          <cell r="O151">
            <v>1</v>
          </cell>
          <cell r="P151">
            <v>0.68730000000000002</v>
          </cell>
          <cell r="Q151">
            <v>1</v>
          </cell>
          <cell r="AT151">
            <v>1</v>
          </cell>
          <cell r="AU151">
            <v>1</v>
          </cell>
          <cell r="AV151">
            <v>1</v>
          </cell>
          <cell r="AW151">
            <v>1</v>
          </cell>
          <cell r="AX151">
            <v>1</v>
          </cell>
          <cell r="AY151">
            <v>1</v>
          </cell>
          <cell r="AZ151">
            <v>1</v>
          </cell>
          <cell r="BA151">
            <v>1</v>
          </cell>
          <cell r="BC151">
            <v>1</v>
          </cell>
          <cell r="BD151">
            <v>1</v>
          </cell>
          <cell r="BE151">
            <v>1</v>
          </cell>
          <cell r="BF151">
            <v>1</v>
          </cell>
          <cell r="BG151">
            <v>1</v>
          </cell>
          <cell r="BI151">
            <v>1</v>
          </cell>
          <cell r="BJ151">
            <v>1.8</v>
          </cell>
          <cell r="CW151">
            <v>1</v>
          </cell>
          <cell r="CX151">
            <v>0.8</v>
          </cell>
          <cell r="DS151">
            <v>52.292682926829286</v>
          </cell>
          <cell r="DX151">
            <v>411.80487804878021</v>
          </cell>
          <cell r="ED151">
            <v>205.90243902439042</v>
          </cell>
          <cell r="EY151">
            <v>1.0396977535444252E-3</v>
          </cell>
          <cell r="EZ151">
            <v>0</v>
          </cell>
          <cell r="FA151">
            <v>0</v>
          </cell>
          <cell r="FB151">
            <v>0</v>
          </cell>
          <cell r="FE151">
            <v>0</v>
          </cell>
          <cell r="FF151">
            <v>0</v>
          </cell>
          <cell r="FG151">
            <v>0</v>
          </cell>
          <cell r="FJ151">
            <v>6.9933293617240513E-3</v>
          </cell>
          <cell r="FL151">
            <v>7.0874521185812899E-3</v>
          </cell>
          <cell r="FP151">
            <v>5.1279631587341666E-3</v>
          </cell>
          <cell r="FQ151">
            <v>5.1279714555949596E-3</v>
          </cell>
        </row>
        <row r="152">
          <cell r="M152">
            <v>1</v>
          </cell>
          <cell r="N152">
            <v>1</v>
          </cell>
          <cell r="O152">
            <v>1</v>
          </cell>
          <cell r="P152">
            <v>0.68730000000000002</v>
          </cell>
          <cell r="Q152">
            <v>1</v>
          </cell>
          <cell r="AT152">
            <v>1</v>
          </cell>
          <cell r="AU152">
            <v>1</v>
          </cell>
          <cell r="AV152">
            <v>1</v>
          </cell>
          <cell r="AW152">
            <v>1</v>
          </cell>
          <cell r="AX152">
            <v>1</v>
          </cell>
          <cell r="AY152">
            <v>1</v>
          </cell>
          <cell r="AZ152">
            <v>1</v>
          </cell>
          <cell r="BA152">
            <v>1</v>
          </cell>
          <cell r="BC152">
            <v>1</v>
          </cell>
          <cell r="BD152">
            <v>1</v>
          </cell>
          <cell r="BE152">
            <v>1</v>
          </cell>
          <cell r="BF152">
            <v>1</v>
          </cell>
          <cell r="BH152">
            <v>1</v>
          </cell>
          <cell r="BI152">
            <v>1</v>
          </cell>
          <cell r="BJ152">
            <v>1.8</v>
          </cell>
          <cell r="CW152">
            <v>1</v>
          </cell>
          <cell r="CX152">
            <v>0.8</v>
          </cell>
          <cell r="DS152">
            <v>52.292682926829286</v>
          </cell>
          <cell r="DX152">
            <v>411.80487804878021</v>
          </cell>
          <cell r="ED152">
            <v>205.90243902439042</v>
          </cell>
          <cell r="EY152">
            <v>9.1404162699117717E-4</v>
          </cell>
          <cell r="EZ152">
            <v>0</v>
          </cell>
          <cell r="FA152">
            <v>0</v>
          </cell>
          <cell r="FB152">
            <v>0</v>
          </cell>
          <cell r="FE152">
            <v>0</v>
          </cell>
          <cell r="FF152">
            <v>0</v>
          </cell>
          <cell r="FG152">
            <v>0</v>
          </cell>
          <cell r="FJ152">
            <v>6.1513271911844049E-3</v>
          </cell>
          <cell r="FL152">
            <v>6.2341174956535034E-3</v>
          </cell>
          <cell r="FP152">
            <v>4.5105524986389081E-3</v>
          </cell>
          <cell r="FQ152">
            <v>4.5105597941473103E-3</v>
          </cell>
        </row>
        <row r="153">
          <cell r="M153">
            <v>1</v>
          </cell>
          <cell r="N153">
            <v>1</v>
          </cell>
          <cell r="O153">
            <v>1</v>
          </cell>
          <cell r="P153">
            <v>0.68730000000000002</v>
          </cell>
          <cell r="Q153">
            <v>1</v>
          </cell>
          <cell r="AT153">
            <v>1</v>
          </cell>
          <cell r="AU153">
            <v>1</v>
          </cell>
          <cell r="AV153">
            <v>1</v>
          </cell>
          <cell r="AW153">
            <v>1</v>
          </cell>
          <cell r="AX153">
            <v>1</v>
          </cell>
          <cell r="AY153">
            <v>1</v>
          </cell>
          <cell r="AZ153">
            <v>1</v>
          </cell>
          <cell r="BA153">
            <v>1</v>
          </cell>
          <cell r="BC153">
            <v>1</v>
          </cell>
          <cell r="BD153">
            <v>1</v>
          </cell>
          <cell r="BE153">
            <v>1</v>
          </cell>
          <cell r="BF153">
            <v>1</v>
          </cell>
          <cell r="BH153">
            <v>1</v>
          </cell>
          <cell r="BI153">
            <v>1</v>
          </cell>
          <cell r="BJ153">
            <v>1.8</v>
          </cell>
          <cell r="CW153">
            <v>1</v>
          </cell>
          <cell r="CX153">
            <v>0.8</v>
          </cell>
          <cell r="DS153">
            <v>52.292682926829286</v>
          </cell>
          <cell r="DX153">
            <v>411.80487804878021</v>
          </cell>
          <cell r="ED153">
            <v>205.90243902439042</v>
          </cell>
          <cell r="EY153">
            <v>1.05240196693364E-3</v>
          </cell>
          <cell r="EZ153">
            <v>0</v>
          </cell>
          <cell r="FA153">
            <v>0</v>
          </cell>
          <cell r="FB153">
            <v>0</v>
          </cell>
          <cell r="FE153">
            <v>0</v>
          </cell>
          <cell r="FF153">
            <v>0</v>
          </cell>
          <cell r="FG153">
            <v>0</v>
          </cell>
          <cell r="FJ153">
            <v>7.0871536114728911E-3</v>
          </cell>
          <cell r="FL153">
            <v>7.1825391420329713E-3</v>
          </cell>
          <cell r="FP153">
            <v>5.1967611944210776E-3</v>
          </cell>
          <cell r="FQ153">
            <v>5.196769598943266E-3</v>
          </cell>
        </row>
        <row r="154">
          <cell r="M154">
            <v>1</v>
          </cell>
          <cell r="N154">
            <v>1</v>
          </cell>
          <cell r="O154">
            <v>1</v>
          </cell>
          <cell r="P154">
            <v>0.68730000000000002</v>
          </cell>
          <cell r="Q154">
            <v>1</v>
          </cell>
          <cell r="AT154">
            <v>1</v>
          </cell>
          <cell r="AU154">
            <v>1</v>
          </cell>
          <cell r="AV154">
            <v>1</v>
          </cell>
          <cell r="AW154">
            <v>1</v>
          </cell>
          <cell r="AX154">
            <v>1</v>
          </cell>
          <cell r="AY154">
            <v>1</v>
          </cell>
          <cell r="AZ154">
            <v>1</v>
          </cell>
          <cell r="BA154">
            <v>1</v>
          </cell>
          <cell r="BC154">
            <v>1</v>
          </cell>
          <cell r="BD154">
            <v>1</v>
          </cell>
          <cell r="BE154">
            <v>1</v>
          </cell>
          <cell r="BF154">
            <v>1</v>
          </cell>
          <cell r="BH154">
            <v>1</v>
          </cell>
          <cell r="BI154">
            <v>1</v>
          </cell>
          <cell r="BJ154">
            <v>1.8</v>
          </cell>
          <cell r="CW154">
            <v>1</v>
          </cell>
          <cell r="CX154">
            <v>0.8</v>
          </cell>
          <cell r="DS154">
            <v>52.292682926829286</v>
          </cell>
          <cell r="DX154">
            <v>411.80487804878021</v>
          </cell>
          <cell r="ED154">
            <v>205.90243902439042</v>
          </cell>
          <cell r="EY154">
            <v>5.568818734786714E-4</v>
          </cell>
          <cell r="EZ154">
            <v>0</v>
          </cell>
          <cell r="FA154">
            <v>0</v>
          </cell>
          <cell r="FB154">
            <v>0</v>
          </cell>
          <cell r="FE154">
            <v>0</v>
          </cell>
          <cell r="FF154">
            <v>0</v>
          </cell>
          <cell r="FG154">
            <v>0</v>
          </cell>
          <cell r="FJ154">
            <v>3.7449163966577236E-3</v>
          </cell>
          <cell r="FL154">
            <v>3.7953189778336936E-3</v>
          </cell>
          <cell r="FP154">
            <v>2.7460158561597062E-3</v>
          </cell>
          <cell r="FQ154">
            <v>2.7460202994179302E-3</v>
          </cell>
        </row>
        <row r="155">
          <cell r="M155">
            <v>1</v>
          </cell>
          <cell r="N155">
            <v>1</v>
          </cell>
          <cell r="O155">
            <v>1</v>
          </cell>
          <cell r="P155">
            <v>0.68730000000000002</v>
          </cell>
          <cell r="Q155">
            <v>1</v>
          </cell>
          <cell r="AT155">
            <v>1</v>
          </cell>
          <cell r="AU155">
            <v>1</v>
          </cell>
          <cell r="AV155">
            <v>1</v>
          </cell>
          <cell r="AW155">
            <v>1</v>
          </cell>
          <cell r="AX155">
            <v>1</v>
          </cell>
          <cell r="AY155">
            <v>1</v>
          </cell>
          <cell r="AZ155">
            <v>1</v>
          </cell>
          <cell r="BA155">
            <v>1</v>
          </cell>
          <cell r="BC155">
            <v>1</v>
          </cell>
          <cell r="BD155">
            <v>1</v>
          </cell>
          <cell r="BE155">
            <v>1</v>
          </cell>
          <cell r="BF155">
            <v>1</v>
          </cell>
          <cell r="BH155">
            <v>1</v>
          </cell>
          <cell r="BI155">
            <v>1</v>
          </cell>
          <cell r="BJ155">
            <v>1.8</v>
          </cell>
          <cell r="CW155">
            <v>1</v>
          </cell>
          <cell r="CX155">
            <v>0.8</v>
          </cell>
          <cell r="DS155">
            <v>52.292682926829286</v>
          </cell>
          <cell r="DX155">
            <v>411.80487804878021</v>
          </cell>
          <cell r="ED155">
            <v>205.90243902439042</v>
          </cell>
          <cell r="EY155">
            <v>9.5774635750913654E-4</v>
          </cell>
          <cell r="EZ155">
            <v>0</v>
          </cell>
          <cell r="FA155">
            <v>0</v>
          </cell>
          <cell r="FB155">
            <v>0</v>
          </cell>
          <cell r="FE155">
            <v>0</v>
          </cell>
          <cell r="FF155">
            <v>0</v>
          </cell>
          <cell r="FG155">
            <v>0</v>
          </cell>
          <cell r="FJ155">
            <v>6.4509205027767826E-3</v>
          </cell>
          <cell r="FL155">
            <v>6.5377430147144497E-3</v>
          </cell>
          <cell r="FP155">
            <v>4.7302337622448908E-3</v>
          </cell>
          <cell r="FQ155">
            <v>4.7302414185056325E-3</v>
          </cell>
        </row>
        <row r="156">
          <cell r="AT156">
            <v>1</v>
          </cell>
          <cell r="AU156">
            <v>1</v>
          </cell>
          <cell r="AV156">
            <v>1</v>
          </cell>
          <cell r="AW156">
            <v>1</v>
          </cell>
          <cell r="AX156">
            <v>1</v>
          </cell>
          <cell r="AY156">
            <v>1</v>
          </cell>
          <cell r="AZ156">
            <v>1</v>
          </cell>
          <cell r="BA156">
            <v>1</v>
          </cell>
          <cell r="BC156">
            <v>1</v>
          </cell>
          <cell r="BD156">
            <v>1</v>
          </cell>
          <cell r="BE156">
            <v>1</v>
          </cell>
          <cell r="BF156">
            <v>1</v>
          </cell>
          <cell r="BK156">
            <v>1</v>
          </cell>
          <cell r="BL156">
            <v>1</v>
          </cell>
          <cell r="BM156">
            <v>1</v>
          </cell>
          <cell r="CY156">
            <v>1</v>
          </cell>
          <cell r="DS156">
            <v>52.292682926829286</v>
          </cell>
          <cell r="DX156">
            <v>411.80487804878021</v>
          </cell>
          <cell r="ED156">
            <v>205.90243902439042</v>
          </cell>
          <cell r="EY156">
            <v>1.4343453235760456E-3</v>
          </cell>
          <cell r="EZ156">
            <v>0</v>
          </cell>
          <cell r="FA156">
            <v>0</v>
          </cell>
          <cell r="FB156">
            <v>0</v>
          </cell>
          <cell r="FE156">
            <v>0</v>
          </cell>
          <cell r="FF156">
            <v>0</v>
          </cell>
          <cell r="FG156">
            <v>0</v>
          </cell>
          <cell r="FJ156">
            <v>9.6691325291391808E-3</v>
          </cell>
          <cell r="FL156">
            <v>9.799268742522035E-3</v>
          </cell>
          <cell r="FP156">
            <v>7.0900357784585517E-3</v>
          </cell>
          <cell r="FQ156">
            <v>7.0900472488422388E-3</v>
          </cell>
        </row>
        <row r="157">
          <cell r="M157">
            <v>1</v>
          </cell>
          <cell r="N157">
            <v>1</v>
          </cell>
          <cell r="O157">
            <v>1</v>
          </cell>
          <cell r="P157">
            <v>0.68730000000000002</v>
          </cell>
          <cell r="Q157">
            <v>1</v>
          </cell>
          <cell r="EY157">
            <v>3.5995263415236205E-4</v>
          </cell>
          <cell r="EZ157">
            <v>0</v>
          </cell>
          <cell r="FA157">
            <v>0</v>
          </cell>
          <cell r="FB157">
            <v>0</v>
          </cell>
          <cell r="FE157">
            <v>0</v>
          </cell>
          <cell r="FF157">
            <v>0</v>
          </cell>
          <cell r="FG157">
            <v>0</v>
          </cell>
          <cell r="FJ157">
            <v>2.3901747692764157E-3</v>
          </cell>
          <cell r="FL157">
            <v>2.3296590070469594E-3</v>
          </cell>
          <cell r="FP157">
            <v>1.7526313336301018E-3</v>
          </cell>
          <cell r="FQ157">
            <v>1.7526341694581611E-3</v>
          </cell>
        </row>
        <row r="158">
          <cell r="AM158">
            <v>1</v>
          </cell>
          <cell r="AS158">
            <v>1</v>
          </cell>
          <cell r="EY158">
            <v>1.4237023444681925E-3</v>
          </cell>
          <cell r="EZ158">
            <v>0</v>
          </cell>
          <cell r="FA158">
            <v>0</v>
          </cell>
          <cell r="FB158">
            <v>0</v>
          </cell>
          <cell r="FE158">
            <v>0</v>
          </cell>
          <cell r="FF158">
            <v>0</v>
          </cell>
          <cell r="FG158">
            <v>0</v>
          </cell>
          <cell r="FJ158">
            <v>8.934790664737036E-3</v>
          </cell>
          <cell r="FL158">
            <v>9.0550475997508775E-3</v>
          </cell>
          <cell r="FP158">
            <v>6.5515686446504353E-3</v>
          </cell>
          <cell r="FQ158">
            <v>6.5515792435119876E-3</v>
          </cell>
        </row>
        <row r="159">
          <cell r="AM159">
            <v>1</v>
          </cell>
          <cell r="AS159">
            <v>1</v>
          </cell>
          <cell r="EY159">
            <v>1.4998287175723179E-3</v>
          </cell>
          <cell r="EZ159">
            <v>0</v>
          </cell>
          <cell r="FA159">
            <v>0</v>
          </cell>
          <cell r="FB159">
            <v>0</v>
          </cell>
          <cell r="FE159">
            <v>0</v>
          </cell>
          <cell r="FF159">
            <v>0</v>
          </cell>
          <cell r="FG159">
            <v>0</v>
          </cell>
          <cell r="FJ159">
            <v>1.0035538370489896E-2</v>
          </cell>
          <cell r="FL159">
            <v>1.0170613705925514E-2</v>
          </cell>
          <cell r="FP159">
            <v>7.3587083204970892E-3</v>
          </cell>
          <cell r="FQ159">
            <v>7.3587202372648571E-3</v>
          </cell>
        </row>
        <row r="160">
          <cell r="AM160">
            <v>1</v>
          </cell>
          <cell r="AS160">
            <v>1</v>
          </cell>
          <cell r="EY160">
            <v>1.2258423787573025E-4</v>
          </cell>
          <cell r="EZ160">
            <v>0</v>
          </cell>
          <cell r="FA160">
            <v>0</v>
          </cell>
          <cell r="FB160">
            <v>0</v>
          </cell>
          <cell r="FE160">
            <v>0</v>
          </cell>
          <cell r="FF160">
            <v>0</v>
          </cell>
          <cell r="FG160">
            <v>0</v>
          </cell>
          <cell r="FJ160">
            <v>8.0490736439585561E-4</v>
          </cell>
          <cell r="FL160">
            <v>8.1574232258561105E-4</v>
          </cell>
          <cell r="FP160">
            <v>5.9021034115104879E-4</v>
          </cell>
          <cell r="FQ160">
            <v>5.9021129605734074E-4</v>
          </cell>
        </row>
        <row r="161">
          <cell r="AM161">
            <v>1</v>
          </cell>
          <cell r="AS161">
            <v>1</v>
          </cell>
          <cell r="EY161">
            <v>4.5175647719786857E-5</v>
          </cell>
          <cell r="EZ161">
            <v>0</v>
          </cell>
          <cell r="FA161">
            <v>0</v>
          </cell>
          <cell r="FB161">
            <v>0</v>
          </cell>
          <cell r="FE161">
            <v>0</v>
          </cell>
          <cell r="FF161">
            <v>0</v>
          </cell>
          <cell r="FG161">
            <v>0</v>
          </cell>
          <cell r="FJ161">
            <v>2.7944324587111284E-4</v>
          </cell>
          <cell r="FL161">
            <v>2.8320110342006739E-4</v>
          </cell>
          <cell r="FP161">
            <v>2.0490592579723598E-4</v>
          </cell>
          <cell r="FQ161">
            <v>2.049062629718822E-4</v>
          </cell>
        </row>
        <row r="162">
          <cell r="EY162">
            <v>3.4225206910859091E-5</v>
          </cell>
          <cell r="EZ162">
            <v>0</v>
          </cell>
          <cell r="FA162">
            <v>0</v>
          </cell>
          <cell r="FB162">
            <v>0</v>
          </cell>
          <cell r="FE162">
            <v>0</v>
          </cell>
          <cell r="FF162">
            <v>0</v>
          </cell>
          <cell r="FG162">
            <v>0</v>
          </cell>
          <cell r="FJ162">
            <v>2.0584959827610186E-4</v>
          </cell>
          <cell r="FL162">
            <v>2.0063778410580265E-4</v>
          </cell>
          <cell r="FP162">
            <v>1.509422893971287E-4</v>
          </cell>
          <cell r="FQ162">
            <v>1.509425357362313E-4</v>
          </cell>
        </row>
        <row r="163">
          <cell r="BN163">
            <v>1</v>
          </cell>
          <cell r="EY163">
            <v>9.5414361841994574E-6</v>
          </cell>
          <cell r="EZ163">
            <v>0</v>
          </cell>
          <cell r="FA163">
            <v>0</v>
          </cell>
          <cell r="FB163">
            <v>0</v>
          </cell>
          <cell r="FE163">
            <v>0</v>
          </cell>
          <cell r="FF163">
            <v>0</v>
          </cell>
          <cell r="FG163">
            <v>0</v>
          </cell>
          <cell r="FJ163">
            <v>5.0528183875635266E-5</v>
          </cell>
          <cell r="FL163">
            <v>5.1204566757119459E-5</v>
          </cell>
          <cell r="FP163">
            <v>3.7050536514427645E-5</v>
          </cell>
          <cell r="FQ163">
            <v>3.705060512375495E-5</v>
          </cell>
        </row>
        <row r="164">
          <cell r="BN164">
            <v>1</v>
          </cell>
          <cell r="CS164">
            <v>1</v>
          </cell>
          <cell r="EY164">
            <v>2.1063790293160437E-5</v>
          </cell>
          <cell r="EZ164">
            <v>0</v>
          </cell>
          <cell r="FA164">
            <v>0</v>
          </cell>
          <cell r="FB164">
            <v>0</v>
          </cell>
          <cell r="FE164">
            <v>0</v>
          </cell>
          <cell r="FF164">
            <v>0</v>
          </cell>
          <cell r="FG164">
            <v>0</v>
          </cell>
          <cell r="FJ164">
            <v>8.7268631995045319E-5</v>
          </cell>
          <cell r="FL164">
            <v>8.8440073877392458E-5</v>
          </cell>
          <cell r="FP164">
            <v>6.3991026951070964E-5</v>
          </cell>
          <cell r="FQ164">
            <v>6.3991132338586668E-5</v>
          </cell>
        </row>
        <row r="165">
          <cell r="BG165">
            <v>1</v>
          </cell>
          <cell r="BI165">
            <v>1</v>
          </cell>
          <cell r="BJ165">
            <v>1.8</v>
          </cell>
          <cell r="BP165">
            <v>1</v>
          </cell>
          <cell r="BU165">
            <v>1</v>
          </cell>
          <cell r="EY165">
            <v>2.4935653302517408E-4</v>
          </cell>
          <cell r="EZ165">
            <v>0</v>
          </cell>
          <cell r="FA165">
            <v>0</v>
          </cell>
          <cell r="FB165">
            <v>0</v>
          </cell>
          <cell r="FE165">
            <v>0</v>
          </cell>
          <cell r="FF165">
            <v>0</v>
          </cell>
          <cell r="FG165">
            <v>0</v>
          </cell>
          <cell r="FJ165">
            <v>1.6481175726589599E-3</v>
          </cell>
          <cell r="FL165">
            <v>2.1258573132547048E-3</v>
          </cell>
          <cell r="FP165">
            <v>1.2085068165185475E-3</v>
          </cell>
          <cell r="FQ165">
            <v>1.2085087700622681E-3</v>
          </cell>
        </row>
        <row r="166">
          <cell r="BG166">
            <v>1</v>
          </cell>
          <cell r="BI166">
            <v>1</v>
          </cell>
          <cell r="BJ166">
            <v>1.8</v>
          </cell>
          <cell r="BP166">
            <v>1</v>
          </cell>
          <cell r="BU166">
            <v>1</v>
          </cell>
          <cell r="EY166">
            <v>3.2189453185803391E-5</v>
          </cell>
          <cell r="EZ166">
            <v>0</v>
          </cell>
          <cell r="FA166">
            <v>0</v>
          </cell>
          <cell r="FB166">
            <v>0</v>
          </cell>
          <cell r="FE166">
            <v>0</v>
          </cell>
          <cell r="FF166">
            <v>0</v>
          </cell>
          <cell r="FG166">
            <v>0</v>
          </cell>
          <cell r="FJ166">
            <v>2.0375566592994198E-4</v>
          </cell>
          <cell r="FL166">
            <v>2.0649800033681182E-4</v>
          </cell>
          <cell r="FP166">
            <v>1.4940688185803127E-4</v>
          </cell>
          <cell r="FQ166">
            <v>1.4940712535856522E-4</v>
          </cell>
        </row>
        <row r="167">
          <cell r="BH167">
            <v>1</v>
          </cell>
          <cell r="BI167">
            <v>1</v>
          </cell>
          <cell r="BJ167">
            <v>1.8</v>
          </cell>
          <cell r="BP167">
            <v>1</v>
          </cell>
          <cell r="BU167">
            <v>1</v>
          </cell>
          <cell r="EY167">
            <v>2.5502533957246659E-6</v>
          </cell>
          <cell r="EZ167">
            <v>0</v>
          </cell>
          <cell r="FA167">
            <v>0</v>
          </cell>
          <cell r="FB167">
            <v>0</v>
          </cell>
          <cell r="FE167">
            <v>0</v>
          </cell>
          <cell r="FF167">
            <v>0</v>
          </cell>
          <cell r="FG167">
            <v>0</v>
          </cell>
          <cell r="FJ167">
            <v>1.8520021000364092E-4</v>
          </cell>
          <cell r="FL167">
            <v>1.6565587803918589E-4</v>
          </cell>
          <cell r="FP167">
            <v>1.3580082005592759E-4</v>
          </cell>
          <cell r="FQ167">
            <v>1.3580103754804362E-4</v>
          </cell>
        </row>
        <row r="168">
          <cell r="BH168">
            <v>1</v>
          </cell>
          <cell r="BI168">
            <v>1</v>
          </cell>
          <cell r="BJ168">
            <v>1.8</v>
          </cell>
          <cell r="BP168">
            <v>1</v>
          </cell>
          <cell r="BU168">
            <v>1</v>
          </cell>
          <cell r="EY168">
            <v>6.3713731335183891E-5</v>
          </cell>
          <cell r="EZ168">
            <v>0</v>
          </cell>
          <cell r="FA168">
            <v>0</v>
          </cell>
          <cell r="FB168">
            <v>0</v>
          </cell>
          <cell r="FE168">
            <v>0</v>
          </cell>
          <cell r="FF168">
            <v>0</v>
          </cell>
          <cell r="FG168">
            <v>0</v>
          </cell>
          <cell r="FJ168">
            <v>4.1550048742001479E-4</v>
          </cell>
          <cell r="FL168">
            <v>5.8674904934742167E-4</v>
          </cell>
          <cell r="FP168">
            <v>3.046719369558552E-4</v>
          </cell>
          <cell r="FQ168">
            <v>3.0467242882745876E-4</v>
          </cell>
        </row>
        <row r="169">
          <cell r="BH169">
            <v>1</v>
          </cell>
          <cell r="BI169">
            <v>1</v>
          </cell>
          <cell r="BJ169">
            <v>1.8</v>
          </cell>
          <cell r="BP169">
            <v>1</v>
          </cell>
          <cell r="BU169">
            <v>1</v>
          </cell>
          <cell r="EY169">
            <v>7.9957139089661819E-5</v>
          </cell>
          <cell r="EZ169">
            <v>0</v>
          </cell>
          <cell r="FA169">
            <v>0</v>
          </cell>
          <cell r="FB169">
            <v>0</v>
          </cell>
          <cell r="FE169">
            <v>0</v>
          </cell>
          <cell r="FF169">
            <v>0</v>
          </cell>
          <cell r="FG169">
            <v>0</v>
          </cell>
          <cell r="FJ169">
            <v>5.2531915399792769E-4</v>
          </cell>
          <cell r="FL169">
            <v>5.5887638639984054E-4</v>
          </cell>
          <cell r="FP169">
            <v>3.8519811614673346E-4</v>
          </cell>
          <cell r="FQ169">
            <v>3.8519873565003596E-4</v>
          </cell>
        </row>
        <row r="170">
          <cell r="M170">
            <v>1</v>
          </cell>
          <cell r="N170">
            <v>1</v>
          </cell>
          <cell r="O170">
            <v>1</v>
          </cell>
          <cell r="P170">
            <v>0.68730000000000002</v>
          </cell>
          <cell r="Q170">
            <v>1</v>
          </cell>
          <cell r="EY170">
            <v>1.1484852382025171E-5</v>
          </cell>
          <cell r="EZ170">
            <v>0</v>
          </cell>
          <cell r="FA170">
            <v>0</v>
          </cell>
          <cell r="FB170">
            <v>0</v>
          </cell>
          <cell r="FE170">
            <v>0</v>
          </cell>
          <cell r="FF170">
            <v>0</v>
          </cell>
          <cell r="FG170">
            <v>0</v>
          </cell>
          <cell r="FJ170">
            <v>4.8208751446597055E-5</v>
          </cell>
          <cell r="FL170">
            <v>4.8858895458957979E-5</v>
          </cell>
          <cell r="FP170">
            <v>3.5349791197038228E-5</v>
          </cell>
          <cell r="FQ170">
            <v>3.5349844370723673E-5</v>
          </cell>
        </row>
        <row r="171">
          <cell r="M171">
            <v>1</v>
          </cell>
          <cell r="N171">
            <v>1</v>
          </cell>
          <cell r="O171">
            <v>1</v>
          </cell>
          <cell r="P171">
            <v>0.68730000000000002</v>
          </cell>
          <cell r="Q171">
            <v>1</v>
          </cell>
          <cell r="EY171">
            <v>2.4463308999373416E-6</v>
          </cell>
          <cell r="EZ171">
            <v>0</v>
          </cell>
          <cell r="FA171">
            <v>0</v>
          </cell>
          <cell r="FB171">
            <v>0</v>
          </cell>
          <cell r="FE171">
            <v>0</v>
          </cell>
          <cell r="FF171">
            <v>0</v>
          </cell>
          <cell r="FG171">
            <v>0</v>
          </cell>
          <cell r="FJ171">
            <v>1.9892351591261353E-5</v>
          </cell>
          <cell r="FL171">
            <v>0</v>
          </cell>
          <cell r="FP171">
            <v>1.4586360168003802E-5</v>
          </cell>
          <cell r="FQ171">
            <v>1.4586386977063953E-5</v>
          </cell>
        </row>
        <row r="172">
          <cell r="M172">
            <v>1</v>
          </cell>
          <cell r="N172">
            <v>1</v>
          </cell>
          <cell r="O172">
            <v>1</v>
          </cell>
          <cell r="P172">
            <v>0.68730000000000002</v>
          </cell>
          <cell r="Q172">
            <v>1</v>
          </cell>
          <cell r="EY172">
            <v>2.7573338300240417E-6</v>
          </cell>
          <cell r="EZ172">
            <v>0</v>
          </cell>
          <cell r="FA172">
            <v>0</v>
          </cell>
          <cell r="FB172">
            <v>0</v>
          </cell>
          <cell r="FE172">
            <v>0</v>
          </cell>
          <cell r="FF172">
            <v>0</v>
          </cell>
          <cell r="FG172">
            <v>0</v>
          </cell>
          <cell r="FJ172">
            <v>4.5583284255118232E-6</v>
          </cell>
          <cell r="FL172">
            <v>4.61592371134643E-6</v>
          </cell>
          <cell r="FP172">
            <v>3.3424673347951378E-6</v>
          </cell>
          <cell r="FQ172">
            <v>3.3424679706960695E-6</v>
          </cell>
        </row>
        <row r="173">
          <cell r="AT173">
            <v>1</v>
          </cell>
          <cell r="AU173">
            <v>1</v>
          </cell>
          <cell r="AV173">
            <v>1</v>
          </cell>
          <cell r="AW173">
            <v>1</v>
          </cell>
          <cell r="AX173">
            <v>1</v>
          </cell>
          <cell r="AY173">
            <v>1</v>
          </cell>
          <cell r="AZ173">
            <v>1</v>
          </cell>
          <cell r="BA173">
            <v>1</v>
          </cell>
          <cell r="BB173">
            <v>1</v>
          </cell>
          <cell r="BC173">
            <v>1</v>
          </cell>
          <cell r="BD173">
            <v>1</v>
          </cell>
          <cell r="BE173">
            <v>1</v>
          </cell>
          <cell r="BF173">
            <v>1</v>
          </cell>
          <cell r="BJ173">
            <v>1</v>
          </cell>
          <cell r="BP173">
            <v>1</v>
          </cell>
          <cell r="BU173">
            <v>1</v>
          </cell>
          <cell r="CX173">
            <v>1</v>
          </cell>
          <cell r="DS173">
            <v>52.292682926829286</v>
          </cell>
          <cell r="DX173">
            <v>411.80487804878021</v>
          </cell>
          <cell r="ED173">
            <v>205.90243902439042</v>
          </cell>
          <cell r="EY173">
            <v>1.090067243551607E-3</v>
          </cell>
          <cell r="EZ173">
            <v>0</v>
          </cell>
          <cell r="FA173">
            <v>0</v>
          </cell>
          <cell r="FB173">
            <v>0</v>
          </cell>
          <cell r="FE173">
            <v>0</v>
          </cell>
          <cell r="FF173">
            <v>0</v>
          </cell>
          <cell r="FG173">
            <v>0</v>
          </cell>
          <cell r="FJ173">
            <v>7.3448682875365866E-3</v>
          </cell>
          <cell r="FL173">
            <v>7.5679643981732955E-3</v>
          </cell>
          <cell r="FP173">
            <v>5.3857343186985342E-3</v>
          </cell>
          <cell r="FQ173">
            <v>5.3857430377789468E-3</v>
          </cell>
        </row>
        <row r="174">
          <cell r="AT174">
            <v>1</v>
          </cell>
          <cell r="AU174">
            <v>1</v>
          </cell>
          <cell r="AV174">
            <v>1</v>
          </cell>
          <cell r="AW174">
            <v>1</v>
          </cell>
          <cell r="AX174">
            <v>1</v>
          </cell>
          <cell r="AY174">
            <v>1</v>
          </cell>
          <cell r="AZ174">
            <v>1</v>
          </cell>
          <cell r="BA174">
            <v>1</v>
          </cell>
          <cell r="BB174">
            <v>1</v>
          </cell>
          <cell r="BC174">
            <v>1</v>
          </cell>
          <cell r="BD174">
            <v>1</v>
          </cell>
          <cell r="BE174">
            <v>1</v>
          </cell>
          <cell r="BF174">
            <v>1</v>
          </cell>
          <cell r="BJ174">
            <v>1</v>
          </cell>
          <cell r="BP174">
            <v>1</v>
          </cell>
          <cell r="BU174">
            <v>1</v>
          </cell>
          <cell r="CX174">
            <v>1</v>
          </cell>
          <cell r="DS174">
            <v>52.292682926829286</v>
          </cell>
          <cell r="DX174">
            <v>411.80487804878021</v>
          </cell>
          <cell r="ED174">
            <v>205.90243902439042</v>
          </cell>
          <cell r="EY174">
            <v>4.5906466257262031E-5</v>
          </cell>
          <cell r="EZ174">
            <v>0</v>
          </cell>
          <cell r="FA174">
            <v>0</v>
          </cell>
          <cell r="FB174">
            <v>0</v>
          </cell>
          <cell r="FE174">
            <v>0</v>
          </cell>
          <cell r="FF174">
            <v>0</v>
          </cell>
          <cell r="FG174">
            <v>0</v>
          </cell>
          <cell r="FJ174">
            <v>2.7060041061190588E-4</v>
          </cell>
          <cell r="FL174">
            <v>3.570701309831092E-4</v>
          </cell>
          <cell r="FP174">
            <v>1.9842178488180758E-4</v>
          </cell>
          <cell r="FQ174">
            <v>1.9842211286144831E-4</v>
          </cell>
        </row>
        <row r="175">
          <cell r="BP175">
            <v>1</v>
          </cell>
          <cell r="BU175">
            <v>1</v>
          </cell>
          <cell r="EY175">
            <v>1.7421010520982997E-4</v>
          </cell>
          <cell r="EZ175">
            <v>0</v>
          </cell>
          <cell r="FA175">
            <v>0</v>
          </cell>
          <cell r="FB175">
            <v>0</v>
          </cell>
          <cell r="FE175">
            <v>0</v>
          </cell>
          <cell r="FF175">
            <v>0</v>
          </cell>
          <cell r="FG175">
            <v>0</v>
          </cell>
          <cell r="FJ175">
            <v>1.1480222419443169E-3</v>
          </cell>
          <cell r="FL175">
            <v>2.06982324807584E-3</v>
          </cell>
          <cell r="FP175">
            <v>8.4180444552561416E-4</v>
          </cell>
          <cell r="FQ175">
            <v>8.4180580961100264E-4</v>
          </cell>
        </row>
        <row r="176">
          <cell r="M176">
            <v>1</v>
          </cell>
          <cell r="N176">
            <v>1</v>
          </cell>
          <cell r="O176">
            <v>1</v>
          </cell>
          <cell r="P176">
            <v>0.68730000000000002</v>
          </cell>
          <cell r="Q176">
            <v>1</v>
          </cell>
          <cell r="EY176">
            <v>2.1587263487832451E-4</v>
          </cell>
          <cell r="EZ176">
            <v>0</v>
          </cell>
          <cell r="FA176">
            <v>0</v>
          </cell>
          <cell r="FB176">
            <v>0</v>
          </cell>
          <cell r="FE176">
            <v>0</v>
          </cell>
          <cell r="FF176">
            <v>0</v>
          </cell>
          <cell r="FG176">
            <v>0</v>
          </cell>
          <cell r="FJ176">
            <v>8.0197585981243264E-4</v>
          </cell>
          <cell r="FL176">
            <v>7.8167629847956097E-4</v>
          </cell>
          <cell r="FP176">
            <v>5.880607705963124E-4</v>
          </cell>
          <cell r="FQ176">
            <v>5.8806172212403198E-4</v>
          </cell>
        </row>
        <row r="177">
          <cell r="DH177">
            <v>1</v>
          </cell>
          <cell r="EY177">
            <v>1.9786798133321548E-6</v>
          </cell>
          <cell r="EZ177">
            <v>0</v>
          </cell>
          <cell r="FA177">
            <v>0</v>
          </cell>
          <cell r="FB177">
            <v>0</v>
          </cell>
          <cell r="FE177">
            <v>0</v>
          </cell>
          <cell r="FF177">
            <v>0</v>
          </cell>
          <cell r="FG177">
            <v>0</v>
          </cell>
          <cell r="FJ177">
            <v>0</v>
          </cell>
          <cell r="FL177">
            <v>0</v>
          </cell>
          <cell r="FP177">
            <v>3.0708150781948488E-7</v>
          </cell>
          <cell r="FQ177">
            <v>3.070814801094322E-7</v>
          </cell>
        </row>
        <row r="178">
          <cell r="CZ178">
            <v>1</v>
          </cell>
          <cell r="DH178">
            <v>49.8</v>
          </cell>
          <cell r="EY178">
            <v>5.9986290450808195E-6</v>
          </cell>
          <cell r="EZ178">
            <v>0</v>
          </cell>
          <cell r="FA178">
            <v>0</v>
          </cell>
          <cell r="FB178">
            <v>0</v>
          </cell>
          <cell r="FE178">
            <v>0</v>
          </cell>
          <cell r="FF178">
            <v>0</v>
          </cell>
          <cell r="FG178">
            <v>0</v>
          </cell>
          <cell r="FJ178">
            <v>2.082656772290213E-5</v>
          </cell>
          <cell r="FL178">
            <v>2.0294861335922582E-5</v>
          </cell>
          <cell r="FP178">
            <v>1.527138932169565E-5</v>
          </cell>
          <cell r="FQ178">
            <v>1.5271415489654929E-5</v>
          </cell>
        </row>
        <row r="179">
          <cell r="CZ179">
            <v>1.5</v>
          </cell>
          <cell r="DH179">
            <v>93.8</v>
          </cell>
          <cell r="EY179">
            <v>2.2721762113602345E-6</v>
          </cell>
          <cell r="EZ179">
            <v>0</v>
          </cell>
          <cell r="FA179">
            <v>0</v>
          </cell>
          <cell r="FB179">
            <v>0</v>
          </cell>
          <cell r="FE179">
            <v>0</v>
          </cell>
          <cell r="FF179">
            <v>0</v>
          </cell>
          <cell r="FG179">
            <v>0</v>
          </cell>
          <cell r="FJ179">
            <v>1.9811818664701391E-6</v>
          </cell>
          <cell r="FL179">
            <v>1.9310208251329036E-6</v>
          </cell>
          <cell r="FP179">
            <v>1.4527252876260743E-6</v>
          </cell>
          <cell r="FQ179">
            <v>1.4527334037121241E-6</v>
          </cell>
        </row>
        <row r="180">
          <cell r="CZ180">
            <v>2</v>
          </cell>
          <cell r="DH180">
            <v>150.19999999999999</v>
          </cell>
          <cell r="EY180">
            <v>2.0826023091194791E-6</v>
          </cell>
          <cell r="EZ180">
            <v>0</v>
          </cell>
          <cell r="FA180">
            <v>0</v>
          </cell>
          <cell r="FB180">
            <v>0</v>
          </cell>
          <cell r="FE180">
            <v>0</v>
          </cell>
          <cell r="FF180">
            <v>0</v>
          </cell>
          <cell r="FG180">
            <v>0</v>
          </cell>
          <cell r="FJ180">
            <v>4.3682637944711535E-5</v>
          </cell>
          <cell r="FL180">
            <v>-1.6939027743151768E-6</v>
          </cell>
          <cell r="FP180">
            <v>3.2030948453465543E-5</v>
          </cell>
          <cell r="FQ180">
            <v>3.2030998052343716E-5</v>
          </cell>
        </row>
        <row r="181">
          <cell r="DH181">
            <v>1</v>
          </cell>
          <cell r="EY181">
            <v>4.0761052895744838E-6</v>
          </cell>
          <cell r="EZ181">
            <v>0</v>
          </cell>
          <cell r="FA181">
            <v>0</v>
          </cell>
          <cell r="FB181">
            <v>0</v>
          </cell>
          <cell r="FE181">
            <v>0</v>
          </cell>
          <cell r="FF181">
            <v>0</v>
          </cell>
          <cell r="FG181">
            <v>0</v>
          </cell>
          <cell r="FJ181">
            <v>1.4158200365918433E-5</v>
          </cell>
          <cell r="FL181">
            <v>1.3799735157514408E-5</v>
          </cell>
          <cell r="FP181">
            <v>1.0381709787806348E-5</v>
          </cell>
          <cell r="FQ181">
            <v>1.0381728101406077E-5</v>
          </cell>
        </row>
        <row r="182">
          <cell r="CZ182">
            <v>1</v>
          </cell>
          <cell r="DH182">
            <v>49.8</v>
          </cell>
          <cell r="EY182">
            <v>5.4700336922026848E-6</v>
          </cell>
          <cell r="EZ182">
            <v>0</v>
          </cell>
          <cell r="FA182">
            <v>0</v>
          </cell>
          <cell r="FB182">
            <v>0</v>
          </cell>
          <cell r="FE182">
            <v>0</v>
          </cell>
          <cell r="FF182">
            <v>0</v>
          </cell>
          <cell r="FG182">
            <v>0</v>
          </cell>
          <cell r="FJ182">
            <v>1.6203810326638859E-5</v>
          </cell>
          <cell r="FL182">
            <v>1.5791512925069929E-5</v>
          </cell>
          <cell r="FP182">
            <v>1.1881684257877332E-5</v>
          </cell>
          <cell r="FQ182">
            <v>1.1881705405174206E-5</v>
          </cell>
        </row>
        <row r="183">
          <cell r="CZ183">
            <v>2</v>
          </cell>
          <cell r="DH183">
            <v>114.8</v>
          </cell>
          <cell r="EY183">
            <v>7.1914090727223846E-6</v>
          </cell>
          <cell r="EZ183">
            <v>0</v>
          </cell>
          <cell r="FA183">
            <v>0</v>
          </cell>
          <cell r="FB183">
            <v>0</v>
          </cell>
          <cell r="FE183">
            <v>0</v>
          </cell>
          <cell r="FF183">
            <v>0</v>
          </cell>
          <cell r="FG183">
            <v>0</v>
          </cell>
          <cell r="FJ183">
            <v>2.9927117112112627E-5</v>
          </cell>
          <cell r="FL183">
            <v>2.916834459026935E-5</v>
          </cell>
          <cell r="FP183">
            <v>2.1944504060060213E-5</v>
          </cell>
          <cell r="FQ183">
            <v>2.1944541200312794E-5</v>
          </cell>
        </row>
        <row r="184">
          <cell r="CZ184">
            <v>1</v>
          </cell>
          <cell r="DH184">
            <v>49.8</v>
          </cell>
          <cell r="EY184">
            <v>3.7494071733869904E-6</v>
          </cell>
          <cell r="EZ184">
            <v>0</v>
          </cell>
          <cell r="FA184">
            <v>0</v>
          </cell>
          <cell r="FB184">
            <v>0</v>
          </cell>
          <cell r="FE184">
            <v>0</v>
          </cell>
          <cell r="FF184">
            <v>0</v>
          </cell>
          <cell r="FG184">
            <v>0</v>
          </cell>
          <cell r="FJ184">
            <v>8.7945137502687275E-6</v>
          </cell>
          <cell r="FL184">
            <v>8.5734809237799671E-6</v>
          </cell>
          <cell r="FP184">
            <v>6.4487040285946955E-6</v>
          </cell>
          <cell r="FQ184">
            <v>6.4487182273834712E-6</v>
          </cell>
        </row>
        <row r="185">
          <cell r="CZ185">
            <v>2</v>
          </cell>
          <cell r="DH185">
            <v>215.2</v>
          </cell>
          <cell r="EY185">
            <v>2.3984870433298267E-6</v>
          </cell>
          <cell r="EZ185">
            <v>0</v>
          </cell>
          <cell r="FA185">
            <v>0</v>
          </cell>
          <cell r="FB185">
            <v>0</v>
          </cell>
          <cell r="FE185">
            <v>0</v>
          </cell>
          <cell r="FF185">
            <v>0</v>
          </cell>
          <cell r="FG185">
            <v>0</v>
          </cell>
          <cell r="FJ185">
            <v>2.8348615655463163E-6</v>
          </cell>
          <cell r="FL185">
            <v>2.7620259285107096E-6</v>
          </cell>
          <cell r="FP185">
            <v>2.0787082344907587E-6</v>
          </cell>
          <cell r="FQ185">
            <v>2.0787077855128266E-6</v>
          </cell>
        </row>
        <row r="186">
          <cell r="CZ186">
            <v>1</v>
          </cell>
          <cell r="DH186">
            <v>49.8</v>
          </cell>
          <cell r="EY186">
            <v>3.7349403823945917E-6</v>
          </cell>
          <cell r="EZ186">
            <v>0</v>
          </cell>
          <cell r="FA186">
            <v>0</v>
          </cell>
          <cell r="FB186">
            <v>0</v>
          </cell>
          <cell r="FE186">
            <v>0</v>
          </cell>
          <cell r="FF186">
            <v>0</v>
          </cell>
          <cell r="FG186">
            <v>0</v>
          </cell>
          <cell r="FJ186">
            <v>1.0276373065542752E-5</v>
          </cell>
          <cell r="FL186">
            <v>1.0016680829030797E-5</v>
          </cell>
          <cell r="FP186">
            <v>7.535309237188608E-6</v>
          </cell>
          <cell r="FQ186">
            <v>7.535315424772105E-6</v>
          </cell>
        </row>
        <row r="187">
          <cell r="CZ187">
            <v>2</v>
          </cell>
          <cell r="DH187">
            <v>114.8</v>
          </cell>
          <cell r="EY187">
            <v>3.8423113781440481E-6</v>
          </cell>
          <cell r="EZ187">
            <v>0</v>
          </cell>
          <cell r="FA187">
            <v>0</v>
          </cell>
          <cell r="FB187">
            <v>0</v>
          </cell>
          <cell r="FE187">
            <v>0</v>
          </cell>
          <cell r="FF187">
            <v>0</v>
          </cell>
          <cell r="FG187">
            <v>0</v>
          </cell>
          <cell r="FJ187">
            <v>1.1709910871878482E-5</v>
          </cell>
          <cell r="FL187">
            <v>1.1406576873105846E-5</v>
          </cell>
          <cell r="FP187">
            <v>8.586466105527107E-6</v>
          </cell>
          <cell r="FQ187">
            <v>8.5864807391103552E-6</v>
          </cell>
        </row>
        <row r="188">
          <cell r="CZ188">
            <v>2</v>
          </cell>
          <cell r="DH188">
            <v>215.2</v>
          </cell>
          <cell r="EY188">
            <v>3.4538213385432763E-6</v>
          </cell>
          <cell r="EZ188">
            <v>0</v>
          </cell>
          <cell r="FA188">
            <v>0</v>
          </cell>
          <cell r="FB188">
            <v>0</v>
          </cell>
          <cell r="FE188">
            <v>0</v>
          </cell>
          <cell r="FF188">
            <v>0</v>
          </cell>
          <cell r="FG188">
            <v>0</v>
          </cell>
          <cell r="FJ188">
            <v>9.9542290882866724E-6</v>
          </cell>
          <cell r="FL188">
            <v>9.7056300691233699E-6</v>
          </cell>
          <cell r="FP188">
            <v>7.2990900496147587E-6</v>
          </cell>
          <cell r="FQ188">
            <v>7.2990989016110033E-6</v>
          </cell>
        </row>
        <row r="189">
          <cell r="DH189">
            <v>1</v>
          </cell>
          <cell r="EY189">
            <v>2.8952836502778563E-6</v>
          </cell>
          <cell r="EZ189">
            <v>0</v>
          </cell>
          <cell r="FA189">
            <v>0</v>
          </cell>
          <cell r="FB189">
            <v>0</v>
          </cell>
          <cell r="FE189">
            <v>0</v>
          </cell>
          <cell r="FF189">
            <v>0</v>
          </cell>
          <cell r="FG189">
            <v>0</v>
          </cell>
          <cell r="FJ189">
            <v>0</v>
          </cell>
          <cell r="FL189">
            <v>0</v>
          </cell>
          <cell r="FP189">
            <v>1.6534923171372669E-7</v>
          </cell>
          <cell r="FQ189">
            <v>0</v>
          </cell>
        </row>
        <row r="190">
          <cell r="CZ190">
            <v>1</v>
          </cell>
          <cell r="DH190">
            <v>41.2</v>
          </cell>
          <cell r="EY190">
            <v>4.3306051260141961E-6</v>
          </cell>
          <cell r="EZ190">
            <v>0</v>
          </cell>
          <cell r="FA190">
            <v>0</v>
          </cell>
          <cell r="FB190">
            <v>0</v>
          </cell>
          <cell r="FE190">
            <v>0</v>
          </cell>
          <cell r="FF190">
            <v>0</v>
          </cell>
          <cell r="FG190">
            <v>0</v>
          </cell>
          <cell r="FJ190">
            <v>1.3771628294412063E-5</v>
          </cell>
          <cell r="FL190">
            <v>1.3422950885227438E-5</v>
          </cell>
          <cell r="FP190">
            <v>1.0098249053402075E-5</v>
          </cell>
          <cell r="FQ190">
            <v>1.0098268273612757E-5</v>
          </cell>
        </row>
        <row r="191">
          <cell r="CZ191">
            <v>1</v>
          </cell>
          <cell r="DH191">
            <v>49.8</v>
          </cell>
          <cell r="EY191">
            <v>1.2416129459685965E-5</v>
          </cell>
          <cell r="EZ191">
            <v>0</v>
          </cell>
          <cell r="FA191">
            <v>0</v>
          </cell>
          <cell r="FB191">
            <v>0</v>
          </cell>
          <cell r="FE191">
            <v>0</v>
          </cell>
          <cell r="FF191">
            <v>0</v>
          </cell>
          <cell r="FG191">
            <v>0</v>
          </cell>
          <cell r="FJ191">
            <v>6.1336092662998121E-5</v>
          </cell>
          <cell r="FL191">
            <v>5.9783152752257153E-5</v>
          </cell>
          <cell r="FP191">
            <v>4.4975609510907094E-5</v>
          </cell>
          <cell r="FQ191">
            <v>4.4975678407166654E-5</v>
          </cell>
        </row>
        <row r="192">
          <cell r="CZ192">
            <v>1</v>
          </cell>
          <cell r="DH192">
            <v>58.4</v>
          </cell>
          <cell r="EY192">
            <v>2.4654543647121298E-6</v>
          </cell>
          <cell r="EZ192">
            <v>0</v>
          </cell>
          <cell r="FA192">
            <v>0</v>
          </cell>
          <cell r="FB192">
            <v>0</v>
          </cell>
          <cell r="FE192">
            <v>0</v>
          </cell>
          <cell r="FF192">
            <v>0</v>
          </cell>
          <cell r="FG192">
            <v>0</v>
          </cell>
          <cell r="FJ192">
            <v>3.2858617313029735E-6</v>
          </cell>
          <cell r="FL192">
            <v>3.2026686691769571E-6</v>
          </cell>
          <cell r="FP192">
            <v>2.4094066979182119E-6</v>
          </cell>
          <cell r="FQ192">
            <v>2.4094115133621518E-6</v>
          </cell>
        </row>
        <row r="193">
          <cell r="CZ193">
            <v>1.5</v>
          </cell>
          <cell r="DH193">
            <v>93.8</v>
          </cell>
          <cell r="EY193">
            <v>2.9092781297544857E-6</v>
          </cell>
          <cell r="EZ193">
            <v>0</v>
          </cell>
          <cell r="FA193">
            <v>0</v>
          </cell>
          <cell r="FB193">
            <v>0</v>
          </cell>
          <cell r="FE193">
            <v>0</v>
          </cell>
          <cell r="FF193">
            <v>0</v>
          </cell>
          <cell r="FG193">
            <v>0</v>
          </cell>
          <cell r="FJ193">
            <v>6.2817952854773305E-6</v>
          </cell>
          <cell r="FL193">
            <v>6.122748629552035E-6</v>
          </cell>
          <cell r="FP193">
            <v>4.6062264350995165E-6</v>
          </cell>
          <cell r="FQ193">
            <v>4.6062275604555293E-6</v>
          </cell>
        </row>
        <row r="194">
          <cell r="DH194">
            <v>1</v>
          </cell>
          <cell r="EY194">
            <v>2.262421731580156E-5</v>
          </cell>
          <cell r="EZ194">
            <v>0</v>
          </cell>
          <cell r="FA194">
            <v>0</v>
          </cell>
          <cell r="FB194">
            <v>0</v>
          </cell>
          <cell r="FE194">
            <v>0</v>
          </cell>
          <cell r="FF194">
            <v>0</v>
          </cell>
          <cell r="FG194">
            <v>0</v>
          </cell>
          <cell r="FJ194">
            <v>1.1358774339859889E-4</v>
          </cell>
          <cell r="FL194">
            <v>1.1070680670104286E-4</v>
          </cell>
          <cell r="FP194">
            <v>8.328990894344637E-5</v>
          </cell>
          <cell r="FQ194">
            <v>8.3290044311528632E-5</v>
          </cell>
        </row>
        <row r="195">
          <cell r="CZ195">
            <v>1</v>
          </cell>
          <cell r="DH195">
            <v>3</v>
          </cell>
          <cell r="EY195">
            <v>2.6879968625476354E-6</v>
          </cell>
          <cell r="EZ195">
            <v>0</v>
          </cell>
          <cell r="FA195">
            <v>0</v>
          </cell>
          <cell r="FB195">
            <v>0</v>
          </cell>
          <cell r="FE195">
            <v>0</v>
          </cell>
          <cell r="FF195">
            <v>0</v>
          </cell>
          <cell r="FG195">
            <v>0</v>
          </cell>
          <cell r="FJ195">
            <v>4.2683993718820476E-6</v>
          </cell>
          <cell r="FL195">
            <v>4.1538003804970364E-6</v>
          </cell>
          <cell r="FP195">
            <v>3.1298651028292568E-6</v>
          </cell>
          <cell r="FQ195">
            <v>3.1298730998510778E-6</v>
          </cell>
        </row>
        <row r="196">
          <cell r="CZ196">
            <v>1</v>
          </cell>
          <cell r="DH196">
            <v>49.8</v>
          </cell>
          <cell r="EY196">
            <v>1.6282699614277393E-4</v>
          </cell>
          <cell r="EZ196">
            <v>0</v>
          </cell>
          <cell r="FA196">
            <v>0</v>
          </cell>
          <cell r="FB196">
            <v>0</v>
          </cell>
          <cell r="FE196">
            <v>0</v>
          </cell>
          <cell r="FF196">
            <v>0</v>
          </cell>
          <cell r="FG196">
            <v>0</v>
          </cell>
          <cell r="FJ196">
            <v>9.3144527043691552E-4</v>
          </cell>
          <cell r="FL196">
            <v>9.0785638606852954E-4</v>
          </cell>
          <cell r="FP196">
            <v>6.8299615606348392E-4</v>
          </cell>
          <cell r="FQ196">
            <v>6.8299725591299757E-4</v>
          </cell>
        </row>
        <row r="197">
          <cell r="CZ197">
            <v>1</v>
          </cell>
          <cell r="DH197">
            <v>58.4</v>
          </cell>
          <cell r="EY197">
            <v>1.0919055732777836E-5</v>
          </cell>
          <cell r="EZ197">
            <v>0</v>
          </cell>
          <cell r="FA197">
            <v>0</v>
          </cell>
          <cell r="FB197">
            <v>0</v>
          </cell>
          <cell r="FE197">
            <v>0</v>
          </cell>
          <cell r="FF197">
            <v>0</v>
          </cell>
          <cell r="FG197">
            <v>0</v>
          </cell>
          <cell r="FJ197">
            <v>5.0173825851254043E-5</v>
          </cell>
          <cell r="FL197">
            <v>4.8907904951330856E-5</v>
          </cell>
          <cell r="FP197">
            <v>3.6790704189053076E-5</v>
          </cell>
          <cell r="FQ197">
            <v>3.6790765757430175E-5</v>
          </cell>
        </row>
        <row r="198">
          <cell r="CZ198">
            <v>1.5</v>
          </cell>
          <cell r="DH198">
            <v>93.8</v>
          </cell>
          <cell r="EY198">
            <v>5.4111704564670188E-5</v>
          </cell>
          <cell r="EZ198">
            <v>0</v>
          </cell>
          <cell r="FA198">
            <v>0</v>
          </cell>
          <cell r="FB198">
            <v>0</v>
          </cell>
          <cell r="FE198">
            <v>0</v>
          </cell>
          <cell r="FF198">
            <v>0</v>
          </cell>
          <cell r="FG198">
            <v>0</v>
          </cell>
          <cell r="FJ198">
            <v>3.2016216430877517E-4</v>
          </cell>
          <cell r="FL198">
            <v>3.120632231171727E-4</v>
          </cell>
          <cell r="FP198">
            <v>2.3476368674035718E-4</v>
          </cell>
          <cell r="FQ198">
            <v>2.3476406603402486E-4</v>
          </cell>
        </row>
        <row r="199">
          <cell r="CZ199">
            <v>2</v>
          </cell>
          <cell r="DH199">
            <v>102.4</v>
          </cell>
          <cell r="EY199">
            <v>5.427449970390675E-6</v>
          </cell>
          <cell r="EZ199">
            <v>0</v>
          </cell>
          <cell r="FA199">
            <v>0</v>
          </cell>
          <cell r="FB199">
            <v>0</v>
          </cell>
          <cell r="FE199">
            <v>0</v>
          </cell>
          <cell r="FF199">
            <v>0</v>
          </cell>
          <cell r="FG199">
            <v>0</v>
          </cell>
          <cell r="FJ199">
            <v>2.2227890605611556E-5</v>
          </cell>
          <cell r="FL199">
            <v>2.1665113485229169E-5</v>
          </cell>
          <cell r="FP199">
            <v>1.6298936870040669E-5</v>
          </cell>
          <cell r="FQ199">
            <v>1.6298959151677071E-5</v>
          </cell>
        </row>
        <row r="200">
          <cell r="CZ200">
            <v>2</v>
          </cell>
          <cell r="DH200">
            <v>215.2</v>
          </cell>
          <cell r="EY200">
            <v>2.9522288198002572E-6</v>
          </cell>
          <cell r="EZ200">
            <v>0</v>
          </cell>
          <cell r="FA200">
            <v>0</v>
          </cell>
          <cell r="FB200">
            <v>0</v>
          </cell>
          <cell r="FE200">
            <v>0</v>
          </cell>
          <cell r="FF200">
            <v>0</v>
          </cell>
          <cell r="FG200">
            <v>0</v>
          </cell>
          <cell r="FJ200">
            <v>6.5717243391071069E-6</v>
          </cell>
          <cell r="FL200">
            <v>6.4053373383539141E-6</v>
          </cell>
          <cell r="FP200">
            <v>4.8188172136436671E-6</v>
          </cell>
          <cell r="FQ200">
            <v>4.8188224313005214E-6</v>
          </cell>
        </row>
        <row r="201">
          <cell r="DH201">
            <v>1</v>
          </cell>
          <cell r="EY201">
            <v>2.1524807256587138E-6</v>
          </cell>
          <cell r="EZ201">
            <v>0</v>
          </cell>
          <cell r="FA201">
            <v>0</v>
          </cell>
          <cell r="FB201">
            <v>0</v>
          </cell>
          <cell r="FE201">
            <v>0</v>
          </cell>
          <cell r="FF201">
            <v>0</v>
          </cell>
          <cell r="FG201">
            <v>0</v>
          </cell>
          <cell r="FJ201">
            <v>4.6710762756980878E-7</v>
          </cell>
          <cell r="FL201">
            <v>4.5993342477804063E-7</v>
          </cell>
          <cell r="FP201">
            <v>3.4251457684592444E-7</v>
          </cell>
          <cell r="FQ201">
            <v>3.4251455400738037E-7</v>
          </cell>
        </row>
        <row r="202">
          <cell r="CZ202">
            <v>1</v>
          </cell>
          <cell r="DH202">
            <v>49.8</v>
          </cell>
          <cell r="EY202">
            <v>4.0932880884392173E-6</v>
          </cell>
          <cell r="EZ202">
            <v>0</v>
          </cell>
          <cell r="FA202">
            <v>0</v>
          </cell>
          <cell r="FB202">
            <v>0</v>
          </cell>
          <cell r="FE202">
            <v>0</v>
          </cell>
          <cell r="FF202">
            <v>0</v>
          </cell>
          <cell r="FG202">
            <v>0</v>
          </cell>
          <cell r="FJ202">
            <v>6.5556168772939548E-6</v>
          </cell>
          <cell r="FL202">
            <v>6.3916798596293523E-6</v>
          </cell>
          <cell r="FP202">
            <v>4.8070049180324398E-6</v>
          </cell>
          <cell r="FQ202">
            <v>4.8070116051424662E-6</v>
          </cell>
        </row>
        <row r="203">
          <cell r="CZ203">
            <v>1</v>
          </cell>
          <cell r="DH203">
            <v>58.4</v>
          </cell>
          <cell r="EY203">
            <v>2.6281950990544242E-6</v>
          </cell>
          <cell r="EZ203">
            <v>0</v>
          </cell>
          <cell r="FA203">
            <v>0</v>
          </cell>
          <cell r="FB203">
            <v>0</v>
          </cell>
          <cell r="FE203">
            <v>0</v>
          </cell>
          <cell r="FF203">
            <v>0</v>
          </cell>
          <cell r="FG203">
            <v>0</v>
          </cell>
          <cell r="FJ203">
            <v>4.0590058743157107E-6</v>
          </cell>
          <cell r="FL203">
            <v>0</v>
          </cell>
          <cell r="FP203">
            <v>2.9763281667267578E-6</v>
          </cell>
          <cell r="FQ203">
            <v>2.9763317643725791E-6</v>
          </cell>
        </row>
        <row r="204">
          <cell r="CZ204">
            <v>1.5</v>
          </cell>
          <cell r="DH204">
            <v>93.8</v>
          </cell>
          <cell r="EY204">
            <v>2.9599664957058524E-5</v>
          </cell>
          <cell r="EZ204">
            <v>0</v>
          </cell>
          <cell r="FA204">
            <v>0</v>
          </cell>
          <cell r="FB204">
            <v>0</v>
          </cell>
          <cell r="FE204">
            <v>0</v>
          </cell>
          <cell r="FF204">
            <v>0</v>
          </cell>
          <cell r="FG204">
            <v>0</v>
          </cell>
          <cell r="FJ204">
            <v>1.6084617300474434E-4</v>
          </cell>
          <cell r="FL204">
            <v>1.5677190341916271E-4</v>
          </cell>
          <cell r="FP204">
            <v>1.179428586911815E-4</v>
          </cell>
          <cell r="FQ204">
            <v>1.1794304934350327E-4</v>
          </cell>
        </row>
        <row r="205">
          <cell r="CZ205">
            <v>2</v>
          </cell>
          <cell r="DH205">
            <v>102.4</v>
          </cell>
          <cell r="EY205">
            <v>2.3683890040238863E-6</v>
          </cell>
          <cell r="EZ205">
            <v>0</v>
          </cell>
          <cell r="FA205">
            <v>0</v>
          </cell>
          <cell r="FB205">
            <v>0</v>
          </cell>
          <cell r="FE205">
            <v>0</v>
          </cell>
          <cell r="FF205">
            <v>0</v>
          </cell>
          <cell r="FG205">
            <v>0</v>
          </cell>
          <cell r="FJ205">
            <v>3.2343191682526268E-5</v>
          </cell>
          <cell r="FL205">
            <v>-1.2541878003071147E-6</v>
          </cell>
          <cell r="FP205">
            <v>2.3716126968924244E-5</v>
          </cell>
          <cell r="FQ205">
            <v>2.3716168101139973E-5</v>
          </cell>
        </row>
        <row r="206">
          <cell r="CZ206">
            <v>2</v>
          </cell>
          <cell r="DH206">
            <v>114.8</v>
          </cell>
          <cell r="EY206">
            <v>3.5821724021940364E-6</v>
          </cell>
          <cell r="EZ206">
            <v>0</v>
          </cell>
          <cell r="FA206">
            <v>0</v>
          </cell>
          <cell r="FB206">
            <v>0</v>
          </cell>
          <cell r="FE206">
            <v>0</v>
          </cell>
          <cell r="FF206">
            <v>0</v>
          </cell>
          <cell r="FG206">
            <v>0</v>
          </cell>
          <cell r="FJ206">
            <v>1.0824016249176001E-5</v>
          </cell>
          <cell r="FL206">
            <v>1.0549968370203805E-5</v>
          </cell>
          <cell r="FP206">
            <v>7.9368700208616962E-6</v>
          </cell>
          <cell r="FQ206">
            <v>7.936884109569761E-6</v>
          </cell>
        </row>
        <row r="207">
          <cell r="CZ207">
            <v>2</v>
          </cell>
          <cell r="DH207">
            <v>215.2</v>
          </cell>
          <cell r="EY207">
            <v>5.8240849522693043E-6</v>
          </cell>
          <cell r="EZ207">
            <v>0</v>
          </cell>
          <cell r="FA207">
            <v>0</v>
          </cell>
          <cell r="FB207">
            <v>0</v>
          </cell>
          <cell r="FE207">
            <v>0</v>
          </cell>
          <cell r="FF207">
            <v>0</v>
          </cell>
          <cell r="FG207">
            <v>0</v>
          </cell>
          <cell r="FJ207">
            <v>2.5256038206911054E-5</v>
          </cell>
          <cell r="FL207">
            <v>2.4616592191026677E-5</v>
          </cell>
          <cell r="FP207">
            <v>1.8519365927215453E-5</v>
          </cell>
          <cell r="FQ207">
            <v>1.8519397446510341E-5</v>
          </cell>
        </row>
        <row r="208">
          <cell r="DH208">
            <v>1</v>
          </cell>
          <cell r="EY208">
            <v>2.3151269014060059E-6</v>
          </cell>
          <cell r="EZ208">
            <v>0</v>
          </cell>
          <cell r="FA208">
            <v>0</v>
          </cell>
          <cell r="FB208">
            <v>0</v>
          </cell>
          <cell r="FE208">
            <v>0</v>
          </cell>
          <cell r="FF208">
            <v>0</v>
          </cell>
          <cell r="FG208">
            <v>0</v>
          </cell>
          <cell r="FJ208">
            <v>2.2711109200999155E-6</v>
          </cell>
          <cell r="FL208">
            <v>2.2136088611525804E-6</v>
          </cell>
          <cell r="FP208">
            <v>1.6653313373991986E-6</v>
          </cell>
          <cell r="FQ208">
            <v>1.6653294654046817E-6</v>
          </cell>
        </row>
        <row r="209">
          <cell r="CZ209">
            <v>1</v>
          </cell>
          <cell r="DH209">
            <v>3</v>
          </cell>
          <cell r="EY209">
            <v>3.0385420401268557E-6</v>
          </cell>
          <cell r="EZ209">
            <v>0</v>
          </cell>
          <cell r="FA209">
            <v>0</v>
          </cell>
          <cell r="FB209">
            <v>0</v>
          </cell>
          <cell r="FE209">
            <v>0</v>
          </cell>
          <cell r="FF209">
            <v>0</v>
          </cell>
          <cell r="FG209">
            <v>0</v>
          </cell>
          <cell r="FJ209">
            <v>4.1717563540054552E-6</v>
          </cell>
          <cell r="FL209">
            <v>4.067358631903601E-6</v>
          </cell>
          <cell r="FP209">
            <v>3.058998964776378E-6</v>
          </cell>
          <cell r="FQ209">
            <v>3.0590069520551813E-6</v>
          </cell>
        </row>
        <row r="210">
          <cell r="CZ210">
            <v>1</v>
          </cell>
          <cell r="DH210">
            <v>12</v>
          </cell>
          <cell r="EY210">
            <v>5.9157753982789052E-6</v>
          </cell>
          <cell r="EZ210">
            <v>0</v>
          </cell>
          <cell r="FA210">
            <v>0</v>
          </cell>
          <cell r="FB210">
            <v>0</v>
          </cell>
          <cell r="FE210">
            <v>0</v>
          </cell>
          <cell r="FF210">
            <v>0</v>
          </cell>
          <cell r="FG210">
            <v>0</v>
          </cell>
          <cell r="FJ210">
            <v>2.1841318534105186E-5</v>
          </cell>
          <cell r="FL210">
            <v>2.1288328540159992E-5</v>
          </cell>
          <cell r="FP210">
            <v>1.601547231782915E-5</v>
          </cell>
          <cell r="FQ210">
            <v>1.6015498728459967E-5</v>
          </cell>
        </row>
        <row r="211">
          <cell r="CZ211">
            <v>1</v>
          </cell>
          <cell r="DH211">
            <v>26.8</v>
          </cell>
          <cell r="EY211">
            <v>3.874066600158733E-6</v>
          </cell>
          <cell r="EZ211">
            <v>0</v>
          </cell>
          <cell r="FA211">
            <v>0</v>
          </cell>
          <cell r="FB211">
            <v>0</v>
          </cell>
          <cell r="FE211">
            <v>0</v>
          </cell>
          <cell r="FF211">
            <v>0</v>
          </cell>
          <cell r="FG211">
            <v>0</v>
          </cell>
          <cell r="FJ211">
            <v>1.1742124919003627E-5</v>
          </cell>
          <cell r="FL211">
            <v>1.1444831269178686E-5</v>
          </cell>
          <cell r="FP211">
            <v>8.6100868789423174E-6</v>
          </cell>
          <cell r="FQ211">
            <v>8.6101017960026835E-6</v>
          </cell>
        </row>
        <row r="212">
          <cell r="CZ212">
            <v>1</v>
          </cell>
          <cell r="DH212">
            <v>58.4</v>
          </cell>
          <cell r="EY212">
            <v>4.4263730888555746E-5</v>
          </cell>
          <cell r="EZ212">
            <v>0</v>
          </cell>
          <cell r="FA212">
            <v>0</v>
          </cell>
          <cell r="FB212">
            <v>0</v>
          </cell>
          <cell r="FE212">
            <v>0</v>
          </cell>
          <cell r="FF212">
            <v>0</v>
          </cell>
          <cell r="FG212">
            <v>0</v>
          </cell>
          <cell r="FJ212">
            <v>2.500154504336952E-4</v>
          </cell>
          <cell r="FL212">
            <v>2.4367962634877871E-4</v>
          </cell>
          <cell r="FP212">
            <v>1.8332756090524416E-4</v>
          </cell>
          <cell r="FQ212">
            <v>1.8332785857331666E-4</v>
          </cell>
        </row>
        <row r="213">
          <cell r="CZ213">
            <v>1</v>
          </cell>
          <cell r="DH213">
            <v>72</v>
          </cell>
          <cell r="EY213">
            <v>9.8170823845624384E-6</v>
          </cell>
          <cell r="EZ213">
            <v>0</v>
          </cell>
          <cell r="FA213">
            <v>0</v>
          </cell>
          <cell r="FB213">
            <v>0</v>
          </cell>
          <cell r="FE213">
            <v>0</v>
          </cell>
          <cell r="FF213">
            <v>0</v>
          </cell>
          <cell r="FG213">
            <v>0</v>
          </cell>
          <cell r="FJ213">
            <v>5.1865078664094402E-5</v>
          </cell>
          <cell r="FL213">
            <v>5.0545889432828689E-5</v>
          </cell>
          <cell r="FP213">
            <v>3.8030846333749488E-5</v>
          </cell>
          <cell r="FQ213">
            <v>3.8030904290297307E-5</v>
          </cell>
        </row>
        <row r="214">
          <cell r="CZ214">
            <v>1</v>
          </cell>
          <cell r="DH214">
            <v>82.2</v>
          </cell>
          <cell r="EY214">
            <v>5.1036119146805287E-6</v>
          </cell>
          <cell r="EZ214">
            <v>0</v>
          </cell>
          <cell r="FA214">
            <v>0</v>
          </cell>
          <cell r="FB214">
            <v>0</v>
          </cell>
          <cell r="FE214">
            <v>0</v>
          </cell>
          <cell r="FF214">
            <v>0</v>
          </cell>
          <cell r="FG214">
            <v>0</v>
          </cell>
          <cell r="FJ214">
            <v>1.9521886981568138E-5</v>
          </cell>
          <cell r="FL214">
            <v>1.9021417836178241E-5</v>
          </cell>
          <cell r="FP214">
            <v>1.4314715547018E-5</v>
          </cell>
          <cell r="FQ214">
            <v>1.4314739166276251E-5</v>
          </cell>
        </row>
        <row r="215">
          <cell r="CZ215">
            <v>1.5</v>
          </cell>
          <cell r="DH215">
            <v>93.8</v>
          </cell>
          <cell r="EY215">
            <v>1.1954353138743797E-5</v>
          </cell>
          <cell r="EZ215">
            <v>0</v>
          </cell>
          <cell r="FA215">
            <v>0</v>
          </cell>
          <cell r="FB215">
            <v>0</v>
          </cell>
          <cell r="FE215">
            <v>0</v>
          </cell>
          <cell r="FF215">
            <v>0</v>
          </cell>
          <cell r="FG215">
            <v>0</v>
          </cell>
          <cell r="FJ215">
            <v>6.5234027425186951E-5</v>
          </cell>
          <cell r="FL215">
            <v>6.3582396911678101E-5</v>
          </cell>
          <cell r="FP215">
            <v>4.7833826174943305E-5</v>
          </cell>
          <cell r="FQ215">
            <v>4.7833901314534903E-5</v>
          </cell>
        </row>
        <row r="216">
          <cell r="CZ216">
            <v>2</v>
          </cell>
          <cell r="DH216">
            <v>102.4</v>
          </cell>
          <cell r="EY216">
            <v>2.3257234533992153E-5</v>
          </cell>
          <cell r="EZ216">
            <v>0</v>
          </cell>
          <cell r="FA216">
            <v>0</v>
          </cell>
          <cell r="FB216">
            <v>0</v>
          </cell>
          <cell r="FE216">
            <v>0</v>
          </cell>
          <cell r="FF216">
            <v>0</v>
          </cell>
          <cell r="FG216">
            <v>0</v>
          </cell>
          <cell r="FJ216">
            <v>1.3697535109523072E-4</v>
          </cell>
          <cell r="FL216">
            <v>1.3350374235946468E-4</v>
          </cell>
          <cell r="FP216">
            <v>1.0043921656327813E-4</v>
          </cell>
          <cell r="FQ216">
            <v>1.0043938413743324E-4</v>
          </cell>
        </row>
        <row r="217">
          <cell r="CZ217">
            <v>2</v>
          </cell>
          <cell r="DH217">
            <v>114.8</v>
          </cell>
          <cell r="EY217">
            <v>4.6418647123932784E-5</v>
          </cell>
          <cell r="EZ217">
            <v>0</v>
          </cell>
          <cell r="FA217">
            <v>0</v>
          </cell>
          <cell r="FB217">
            <v>0</v>
          </cell>
          <cell r="FE217">
            <v>0</v>
          </cell>
          <cell r="FF217">
            <v>0</v>
          </cell>
          <cell r="FG217">
            <v>0</v>
          </cell>
          <cell r="FJ217">
            <v>2.8875318788138855E-4</v>
          </cell>
          <cell r="FL217">
            <v>2.8144719183713948E-4</v>
          </cell>
          <cell r="FP217">
            <v>2.117325812895103E-4</v>
          </cell>
          <cell r="FQ217">
            <v>2.117329282317472E-4</v>
          </cell>
        </row>
        <row r="218">
          <cell r="CZ218">
            <v>2</v>
          </cell>
          <cell r="DH218">
            <v>215.2</v>
          </cell>
          <cell r="EY218">
            <v>6.7225849588215596E-5</v>
          </cell>
          <cell r="EZ218">
            <v>0</v>
          </cell>
          <cell r="FA218">
            <v>0</v>
          </cell>
          <cell r="FB218">
            <v>0</v>
          </cell>
          <cell r="FE218">
            <v>0</v>
          </cell>
          <cell r="FF218">
            <v>0</v>
          </cell>
          <cell r="FG218">
            <v>0</v>
          </cell>
          <cell r="FJ218">
            <v>4.2009102989265176E-4</v>
          </cell>
          <cell r="FL218">
            <v>4.094566482425981E-4</v>
          </cell>
          <cell r="FP218">
            <v>3.0803801742845111E-4</v>
          </cell>
          <cell r="FQ218">
            <v>3.080385178550471E-4</v>
          </cell>
        </row>
        <row r="219">
          <cell r="DH219">
            <v>1</v>
          </cell>
          <cell r="EY219">
            <v>6.8613962829834865E-5</v>
          </cell>
          <cell r="EZ219">
            <v>0</v>
          </cell>
          <cell r="FA219">
            <v>0</v>
          </cell>
          <cell r="FB219">
            <v>0</v>
          </cell>
          <cell r="FE219">
            <v>0</v>
          </cell>
          <cell r="FF219">
            <v>0</v>
          </cell>
          <cell r="FG219">
            <v>0</v>
          </cell>
          <cell r="FJ219">
            <v>3.89294126496151E-4</v>
          </cell>
          <cell r="FL219">
            <v>3.7944543470758006E-4</v>
          </cell>
          <cell r="FP219">
            <v>2.8545572576152943E-4</v>
          </cell>
          <cell r="FQ219">
            <v>2.854561914467756E-4</v>
          </cell>
        </row>
        <row r="220">
          <cell r="CZ220">
            <v>1</v>
          </cell>
          <cell r="DH220">
            <v>58.4</v>
          </cell>
          <cell r="EY220">
            <v>1.9786798133321548E-6</v>
          </cell>
          <cell r="EZ220">
            <v>0</v>
          </cell>
          <cell r="FA220">
            <v>0</v>
          </cell>
          <cell r="FB220">
            <v>0</v>
          </cell>
          <cell r="FE220">
            <v>0</v>
          </cell>
          <cell r="FF220">
            <v>0</v>
          </cell>
          <cell r="FG220">
            <v>0</v>
          </cell>
          <cell r="FJ220">
            <v>2.7221110858565723E-6</v>
          </cell>
          <cell r="FL220">
            <v>0</v>
          </cell>
          <cell r="FP220">
            <v>1.9960298008266518E-6</v>
          </cell>
          <cell r="FQ220">
            <v>1.996031406982658E-6</v>
          </cell>
        </row>
        <row r="221">
          <cell r="CZ221">
            <v>1.5</v>
          </cell>
          <cell r="DH221">
            <v>93.8</v>
          </cell>
          <cell r="EY221">
            <v>4.4270072284515487E-6</v>
          </cell>
          <cell r="EZ221">
            <v>0</v>
          </cell>
          <cell r="FA221">
            <v>0</v>
          </cell>
          <cell r="FB221">
            <v>0</v>
          </cell>
          <cell r="FE221">
            <v>0</v>
          </cell>
          <cell r="FF221">
            <v>0</v>
          </cell>
          <cell r="FG221">
            <v>0</v>
          </cell>
          <cell r="FJ221">
            <v>1.4947451094243161E-5</v>
          </cell>
          <cell r="FL221">
            <v>1.4570064725116184E-5</v>
          </cell>
          <cell r="FP221">
            <v>1.0960439734418879E-5</v>
          </cell>
          <cell r="FQ221">
            <v>1.0960458583150776E-5</v>
          </cell>
        </row>
        <row r="222">
          <cell r="CZ222">
            <v>1</v>
          </cell>
          <cell r="DH222">
            <v>49.8</v>
          </cell>
          <cell r="EY222">
            <v>2.0233559570070958E-5</v>
          </cell>
          <cell r="EZ222">
            <v>0</v>
          </cell>
          <cell r="FA222">
            <v>0</v>
          </cell>
          <cell r="FB222">
            <v>0</v>
          </cell>
          <cell r="FE222">
            <v>0</v>
          </cell>
          <cell r="FF222">
            <v>0</v>
          </cell>
          <cell r="FG222">
            <v>0</v>
          </cell>
          <cell r="FJ222">
            <v>1.1358774339859889E-4</v>
          </cell>
          <cell r="FL222">
            <v>1.1070378658173277E-4</v>
          </cell>
          <cell r="FP222">
            <v>8.328990894344637E-5</v>
          </cell>
          <cell r="FQ222">
            <v>8.3290044311528632E-5</v>
          </cell>
        </row>
        <row r="223">
          <cell r="M223">
            <v>1</v>
          </cell>
          <cell r="N223">
            <v>1</v>
          </cell>
          <cell r="O223">
            <v>1</v>
          </cell>
          <cell r="P223">
            <v>0.68730000000000002</v>
          </cell>
          <cell r="Q223">
            <v>1</v>
          </cell>
          <cell r="EY223">
            <v>2.5441485068917647E-3</v>
          </cell>
          <cell r="EZ223">
            <v>0</v>
          </cell>
          <cell r="FA223">
            <v>0</v>
          </cell>
          <cell r="FB223">
            <v>0</v>
          </cell>
          <cell r="FE223">
            <v>0</v>
          </cell>
          <cell r="FF223">
            <v>0</v>
          </cell>
          <cell r="FG223">
            <v>0</v>
          </cell>
          <cell r="FJ223">
            <v>1.582189325812992E-2</v>
          </cell>
          <cell r="FL223">
            <v>1.5421302575885785E-2</v>
          </cell>
          <cell r="FP223">
            <v>1.1601639441601412E-2</v>
          </cell>
          <cell r="FQ223">
            <v>1.1601658208899312E-2</v>
          </cell>
        </row>
        <row r="224">
          <cell r="BG224">
            <v>1.77</v>
          </cell>
          <cell r="BI224">
            <v>1.77</v>
          </cell>
          <cell r="BJ224">
            <v>0.69237692376920001</v>
          </cell>
          <cell r="CW224">
            <v>2</v>
          </cell>
          <cell r="DG224">
            <v>9</v>
          </cell>
          <cell r="EY224">
            <v>1.9786798133321548E-6</v>
          </cell>
          <cell r="EZ224">
            <v>0</v>
          </cell>
          <cell r="FA224">
            <v>0</v>
          </cell>
          <cell r="FB224">
            <v>0</v>
          </cell>
          <cell r="FE224">
            <v>0</v>
          </cell>
          <cell r="FF224">
            <v>0</v>
          </cell>
          <cell r="FG224">
            <v>0</v>
          </cell>
          <cell r="FJ224">
            <v>6.7811178366734429E-6</v>
          </cell>
          <cell r="FL224">
            <v>0</v>
          </cell>
          <cell r="FP224">
            <v>4.9723579675534095E-6</v>
          </cell>
          <cell r="FQ224">
            <v>4.9723637667790197E-6</v>
          </cell>
        </row>
        <row r="225">
          <cell r="BG225">
            <v>1.91</v>
          </cell>
          <cell r="BI225">
            <v>1.91</v>
          </cell>
          <cell r="BJ225">
            <v>1.734375</v>
          </cell>
          <cell r="CW225">
            <v>2</v>
          </cell>
          <cell r="CX225">
            <v>1</v>
          </cell>
          <cell r="DG225">
            <v>39.4</v>
          </cell>
          <cell r="EY225">
            <v>6.7530953198217967E-6</v>
          </cell>
          <cell r="EZ225">
            <v>0</v>
          </cell>
          <cell r="FA225">
            <v>0</v>
          </cell>
          <cell r="FB225">
            <v>0</v>
          </cell>
          <cell r="FE225">
            <v>0</v>
          </cell>
          <cell r="FF225">
            <v>0</v>
          </cell>
          <cell r="FG225">
            <v>0</v>
          </cell>
          <cell r="FJ225">
            <v>3.2407620653277717E-5</v>
          </cell>
          <cell r="FL225">
            <v>3.1583433556154986E-5</v>
          </cell>
          <cell r="FP225">
            <v>2.3763376151369153E-5</v>
          </cell>
          <cell r="FQ225">
            <v>2.3763409619500844E-5</v>
          </cell>
        </row>
        <row r="226">
          <cell r="BG226">
            <v>2</v>
          </cell>
          <cell r="BI226">
            <v>2</v>
          </cell>
          <cell r="BJ226">
            <v>1.97</v>
          </cell>
          <cell r="CW226">
            <v>2</v>
          </cell>
          <cell r="CX226">
            <v>1</v>
          </cell>
          <cell r="DG226">
            <v>62</v>
          </cell>
          <cell r="EY226">
            <v>2.4081867137898693E-6</v>
          </cell>
          <cell r="EZ226">
            <v>0</v>
          </cell>
          <cell r="FA226">
            <v>0</v>
          </cell>
          <cell r="FB226">
            <v>0</v>
          </cell>
          <cell r="FE226">
            <v>0</v>
          </cell>
          <cell r="FF226">
            <v>0</v>
          </cell>
          <cell r="FG226">
            <v>0</v>
          </cell>
          <cell r="FJ226">
            <v>2.899290536297765E-6</v>
          </cell>
          <cell r="FL226">
            <v>2.8258830513255804E-6</v>
          </cell>
          <cell r="FP226">
            <v>2.1259459635139387E-6</v>
          </cell>
          <cell r="FQ226">
            <v>2.1259522809926127E-6</v>
          </cell>
        </row>
        <row r="227">
          <cell r="BG227">
            <v>1.91</v>
          </cell>
          <cell r="BI227">
            <v>1.91</v>
          </cell>
          <cell r="BJ227">
            <v>1.734375</v>
          </cell>
          <cell r="CW227">
            <v>2</v>
          </cell>
          <cell r="CX227">
            <v>1</v>
          </cell>
          <cell r="DG227">
            <v>39.4</v>
          </cell>
          <cell r="EY227">
            <v>3.0541743476507277E-6</v>
          </cell>
          <cell r="EZ227">
            <v>0</v>
          </cell>
          <cell r="FA227">
            <v>0</v>
          </cell>
          <cell r="FB227">
            <v>0</v>
          </cell>
          <cell r="FE227">
            <v>0</v>
          </cell>
          <cell r="FF227">
            <v>0</v>
          </cell>
          <cell r="FG227">
            <v>0</v>
          </cell>
          <cell r="FJ227">
            <v>7.6186900739364689E-6</v>
          </cell>
          <cell r="FL227">
            <v>7.4176350436761441E-6</v>
          </cell>
          <cell r="FP227">
            <v>5.5865171653851358E-6</v>
          </cell>
          <cell r="FQ227">
            <v>5.586526726997884E-6</v>
          </cell>
        </row>
        <row r="228">
          <cell r="BG228">
            <v>2</v>
          </cell>
          <cell r="BI228">
            <v>2</v>
          </cell>
          <cell r="BJ228">
            <v>2</v>
          </cell>
          <cell r="CW228">
            <v>2</v>
          </cell>
          <cell r="CX228">
            <v>1.5</v>
          </cell>
          <cell r="DG228">
            <v>77</v>
          </cell>
          <cell r="EY228">
            <v>1.9267186135844169E-6</v>
          </cell>
          <cell r="EZ228">
            <v>0</v>
          </cell>
          <cell r="FA228">
            <v>0</v>
          </cell>
          <cell r="FB228">
            <v>0</v>
          </cell>
          <cell r="FE228">
            <v>0</v>
          </cell>
          <cell r="FF228">
            <v>0</v>
          </cell>
          <cell r="FG228">
            <v>0</v>
          </cell>
          <cell r="FJ228">
            <v>1.143608752705954E-6</v>
          </cell>
          <cell r="FL228">
            <v>0</v>
          </cell>
          <cell r="FP228">
            <v>8.3856608979434784E-7</v>
          </cell>
          <cell r="FQ228">
            <v>8.3856984806947693E-7</v>
          </cell>
        </row>
        <row r="229">
          <cell r="BG229">
            <v>2</v>
          </cell>
          <cell r="BI229">
            <v>2</v>
          </cell>
          <cell r="BJ229">
            <v>2</v>
          </cell>
          <cell r="CW229">
            <v>2</v>
          </cell>
          <cell r="CX229">
            <v>2</v>
          </cell>
          <cell r="DG229">
            <v>127.4</v>
          </cell>
          <cell r="EY229">
            <v>3.7963918178323819E-6</v>
          </cell>
          <cell r="EZ229">
            <v>0</v>
          </cell>
          <cell r="FA229">
            <v>0</v>
          </cell>
          <cell r="FB229">
            <v>0</v>
          </cell>
          <cell r="FE229">
            <v>0</v>
          </cell>
          <cell r="FF229">
            <v>0</v>
          </cell>
          <cell r="FG229">
            <v>0</v>
          </cell>
          <cell r="FJ229">
            <v>1.1919303492943659E-5</v>
          </cell>
          <cell r="FL229">
            <v>1.1617523696219854E-5</v>
          </cell>
          <cell r="FP229">
            <v>8.7400106772440919E-6</v>
          </cell>
          <cell r="FQ229">
            <v>8.7400208837412892E-6</v>
          </cell>
        </row>
        <row r="230">
          <cell r="BG230">
            <v>1.91</v>
          </cell>
          <cell r="BI230">
            <v>1.91</v>
          </cell>
          <cell r="BJ230">
            <v>1.734375</v>
          </cell>
          <cell r="CW230">
            <v>2</v>
          </cell>
          <cell r="CX230">
            <v>1</v>
          </cell>
          <cell r="DG230">
            <v>39.4</v>
          </cell>
          <cell r="EY230">
            <v>1.7407590537931524E-4</v>
          </cell>
          <cell r="EZ230">
            <v>0</v>
          </cell>
          <cell r="FA230">
            <v>0</v>
          </cell>
          <cell r="FB230">
            <v>0</v>
          </cell>
          <cell r="FE230">
            <v>0</v>
          </cell>
          <cell r="FF230">
            <v>0</v>
          </cell>
          <cell r="FG230">
            <v>0</v>
          </cell>
          <cell r="FJ230">
            <v>1.0143810749658284E-3</v>
          </cell>
          <cell r="FL230">
            <v>9.8870502776682713E-4</v>
          </cell>
          <cell r="FP230">
            <v>7.4381006872928075E-4</v>
          </cell>
          <cell r="FQ230">
            <v>7.4381127006082942E-4</v>
          </cell>
        </row>
        <row r="231">
          <cell r="BG231">
            <v>2</v>
          </cell>
          <cell r="BI231">
            <v>2</v>
          </cell>
          <cell r="BJ231">
            <v>1.97</v>
          </cell>
          <cell r="CW231">
            <v>2</v>
          </cell>
          <cell r="CX231">
            <v>1</v>
          </cell>
          <cell r="DG231">
            <v>62</v>
          </cell>
          <cell r="EY231">
            <v>8.9689383926472409E-6</v>
          </cell>
          <cell r="EZ231">
            <v>0</v>
          </cell>
          <cell r="FA231">
            <v>0</v>
          </cell>
          <cell r="FB231">
            <v>0</v>
          </cell>
          <cell r="FE231">
            <v>0</v>
          </cell>
          <cell r="FF231">
            <v>0</v>
          </cell>
          <cell r="FG231">
            <v>0</v>
          </cell>
          <cell r="FJ231">
            <v>4.157259901323966E-5</v>
          </cell>
          <cell r="FL231">
            <v>4.0521590690911285E-5</v>
          </cell>
          <cell r="FP231">
            <v>3.0483728618756895E-5</v>
          </cell>
          <cell r="FQ231">
            <v>3.0483776848519584E-5</v>
          </cell>
        </row>
        <row r="232">
          <cell r="BG232">
            <v>2</v>
          </cell>
          <cell r="BI232">
            <v>2</v>
          </cell>
          <cell r="BJ232">
            <v>2</v>
          </cell>
          <cell r="CW232">
            <v>2</v>
          </cell>
          <cell r="CX232">
            <v>1.5</v>
          </cell>
          <cell r="DG232">
            <v>77</v>
          </cell>
          <cell r="EY232">
            <v>1.8794282136332099E-5</v>
          </cell>
          <cell r="EZ232">
            <v>0</v>
          </cell>
          <cell r="FA232">
            <v>0</v>
          </cell>
          <cell r="FB232">
            <v>0</v>
          </cell>
          <cell r="FE232">
            <v>0</v>
          </cell>
          <cell r="FF232">
            <v>0</v>
          </cell>
          <cell r="FG232">
            <v>0</v>
          </cell>
          <cell r="FJ232">
            <v>1.0158790434959178E-4</v>
          </cell>
          <cell r="FL232">
            <v>9.9012254152034264E-5</v>
          </cell>
          <cell r="FP232">
            <v>7.449085205937511E-5</v>
          </cell>
          <cell r="FQ232">
            <v>7.4490968701573288E-5</v>
          </cell>
        </row>
        <row r="233">
          <cell r="BG233">
            <v>2</v>
          </cell>
          <cell r="BI233">
            <v>2</v>
          </cell>
          <cell r="BJ233">
            <v>2</v>
          </cell>
          <cell r="CW233">
            <v>2</v>
          </cell>
          <cell r="CX233">
            <v>2</v>
          </cell>
          <cell r="DG233">
            <v>92</v>
          </cell>
          <cell r="EY233">
            <v>1.2901077739871629E-5</v>
          </cell>
          <cell r="EZ233">
            <v>0</v>
          </cell>
          <cell r="FA233">
            <v>0</v>
          </cell>
          <cell r="FB233">
            <v>0</v>
          </cell>
          <cell r="FE233">
            <v>0</v>
          </cell>
          <cell r="FF233">
            <v>0</v>
          </cell>
          <cell r="FG233">
            <v>0</v>
          </cell>
          <cell r="FJ233">
            <v>6.9164176234500928E-5</v>
          </cell>
          <cell r="FL233">
            <v>6.7418344704193558E-5</v>
          </cell>
          <cell r="FP233">
            <v>5.0715667430201972E-5</v>
          </cell>
          <cell r="FQ233">
            <v>5.0715747065066823E-5</v>
          </cell>
        </row>
        <row r="234">
          <cell r="BG234">
            <v>2</v>
          </cell>
          <cell r="BI234">
            <v>2</v>
          </cell>
          <cell r="BJ234">
            <v>1.87</v>
          </cell>
          <cell r="CW234">
            <v>2</v>
          </cell>
          <cell r="CX234">
            <v>2</v>
          </cell>
          <cell r="DG234">
            <v>158.80000000000001</v>
          </cell>
          <cell r="EY234">
            <v>1.0170196050902442E-5</v>
          </cell>
          <cell r="EZ234">
            <v>0</v>
          </cell>
          <cell r="FA234">
            <v>0</v>
          </cell>
          <cell r="FB234">
            <v>0</v>
          </cell>
          <cell r="FE234">
            <v>0</v>
          </cell>
          <cell r="FF234">
            <v>0</v>
          </cell>
          <cell r="FG234">
            <v>0</v>
          </cell>
          <cell r="FJ234">
            <v>5.2847616304673478E-5</v>
          </cell>
          <cell r="FL234">
            <v>5.1501591353654975E-5</v>
          </cell>
          <cell r="FP234">
            <v>3.875130473866053E-5</v>
          </cell>
          <cell r="FQ234">
            <v>3.8751366472210016E-5</v>
          </cell>
        </row>
        <row r="235">
          <cell r="BG235">
            <v>1.77</v>
          </cell>
          <cell r="BI235">
            <v>1.77</v>
          </cell>
          <cell r="BJ235">
            <v>0.69237692376920001</v>
          </cell>
          <cell r="CW235">
            <v>2</v>
          </cell>
          <cell r="DG235">
            <v>9</v>
          </cell>
          <cell r="EY235">
            <v>3.8976576215259078E-6</v>
          </cell>
          <cell r="EZ235">
            <v>0</v>
          </cell>
          <cell r="FA235">
            <v>0</v>
          </cell>
          <cell r="FB235">
            <v>0</v>
          </cell>
          <cell r="FE235">
            <v>0</v>
          </cell>
          <cell r="FF235">
            <v>0</v>
          </cell>
          <cell r="FG235">
            <v>0</v>
          </cell>
          <cell r="FJ235">
            <v>1.0679051722361114E-5</v>
          </cell>
          <cell r="FL235">
            <v>1.0403286375919796E-5</v>
          </cell>
          <cell r="FP235">
            <v>7.830570813782378E-6</v>
          </cell>
          <cell r="FQ235">
            <v>7.8305878649948301E-6</v>
          </cell>
        </row>
        <row r="236">
          <cell r="BG236">
            <v>1.91</v>
          </cell>
          <cell r="BI236">
            <v>1.91</v>
          </cell>
          <cell r="BJ236">
            <v>1.734375</v>
          </cell>
          <cell r="CW236">
            <v>2</v>
          </cell>
          <cell r="CX236">
            <v>1</v>
          </cell>
          <cell r="DG236">
            <v>39.4</v>
          </cell>
          <cell r="EY236">
            <v>1.2806518952285732E-5</v>
          </cell>
          <cell r="EZ236">
            <v>0</v>
          </cell>
          <cell r="FA236">
            <v>0</v>
          </cell>
          <cell r="FB236">
            <v>0</v>
          </cell>
          <cell r="FE236">
            <v>0</v>
          </cell>
          <cell r="FF236">
            <v>0</v>
          </cell>
          <cell r="FG236">
            <v>0</v>
          </cell>
          <cell r="FJ236">
            <v>6.5024634804121778E-5</v>
          </cell>
          <cell r="FL236">
            <v>6.3377243416115687E-5</v>
          </cell>
          <cell r="FP236">
            <v>4.768028542103356E-5</v>
          </cell>
          <cell r="FQ236">
            <v>4.7680359979056408E-5</v>
          </cell>
        </row>
        <row r="237">
          <cell r="BG237">
            <v>2</v>
          </cell>
          <cell r="BI237">
            <v>2</v>
          </cell>
          <cell r="BJ237">
            <v>2</v>
          </cell>
          <cell r="CW237">
            <v>2</v>
          </cell>
          <cell r="CX237">
            <v>1.5</v>
          </cell>
          <cell r="DG237">
            <v>77</v>
          </cell>
          <cell r="EY237">
            <v>1.316209971207029E-5</v>
          </cell>
          <cell r="EZ237">
            <v>0</v>
          </cell>
          <cell r="FA237">
            <v>0</v>
          </cell>
          <cell r="FB237">
            <v>0</v>
          </cell>
          <cell r="FE237">
            <v>0</v>
          </cell>
          <cell r="FF237">
            <v>0</v>
          </cell>
          <cell r="FG237">
            <v>0</v>
          </cell>
          <cell r="FJ237">
            <v>7.0050070857203414E-5</v>
          </cell>
          <cell r="FL237">
            <v>6.828099411849796E-5</v>
          </cell>
          <cell r="FP237">
            <v>5.1365255879252893E-5</v>
          </cell>
          <cell r="FQ237">
            <v>5.1365344290031198E-5</v>
          </cell>
        </row>
        <row r="238">
          <cell r="BG238">
            <v>2</v>
          </cell>
          <cell r="BI238">
            <v>2</v>
          </cell>
          <cell r="BJ238">
            <v>2</v>
          </cell>
          <cell r="CW238">
            <v>2</v>
          </cell>
          <cell r="CX238">
            <v>2</v>
          </cell>
          <cell r="DG238">
            <v>92</v>
          </cell>
          <cell r="EY238">
            <v>2.9814444406086417E-6</v>
          </cell>
          <cell r="EZ238">
            <v>0</v>
          </cell>
          <cell r="FA238">
            <v>0</v>
          </cell>
          <cell r="FB238">
            <v>0</v>
          </cell>
          <cell r="FE238">
            <v>0</v>
          </cell>
          <cell r="FF238">
            <v>0</v>
          </cell>
          <cell r="FG238">
            <v>0</v>
          </cell>
          <cell r="FJ238">
            <v>7.1193675227403556E-6</v>
          </cell>
          <cell r="FL238">
            <v>6.9394416371215824E-6</v>
          </cell>
          <cell r="FP238">
            <v>5.2203856329312437E-6</v>
          </cell>
          <cell r="FQ238">
            <v>5.2203917115219588E-6</v>
          </cell>
        </row>
        <row r="239">
          <cell r="BG239">
            <v>1.77</v>
          </cell>
          <cell r="BI239">
            <v>1.77</v>
          </cell>
          <cell r="BJ239">
            <v>0.69237692376920001</v>
          </cell>
          <cell r="CW239">
            <v>2</v>
          </cell>
          <cell r="DG239">
            <v>9</v>
          </cell>
          <cell r="EY239">
            <v>1.9267186135844169E-6</v>
          </cell>
          <cell r="EZ239">
            <v>0</v>
          </cell>
          <cell r="FA239">
            <v>0</v>
          </cell>
          <cell r="FB239">
            <v>0</v>
          </cell>
          <cell r="FE239">
            <v>0</v>
          </cell>
          <cell r="FF239">
            <v>0</v>
          </cell>
          <cell r="FG239">
            <v>0</v>
          </cell>
          <cell r="FJ239">
            <v>3.6402197556841977E-6</v>
          </cell>
          <cell r="FL239">
            <v>0</v>
          </cell>
          <cell r="FP239">
            <v>2.6692428411000296E-6</v>
          </cell>
          <cell r="FQ239">
            <v>2.6692508796869295E-6</v>
          </cell>
        </row>
        <row r="240">
          <cell r="BG240">
            <v>1.91</v>
          </cell>
          <cell r="BI240">
            <v>1.91</v>
          </cell>
          <cell r="BJ240">
            <v>1.734375</v>
          </cell>
          <cell r="CW240">
            <v>2</v>
          </cell>
          <cell r="CX240">
            <v>1</v>
          </cell>
          <cell r="DG240">
            <v>39.4</v>
          </cell>
          <cell r="EY240">
            <v>1.3620004500813744E-3</v>
          </cell>
          <cell r="EZ240">
            <v>0</v>
          </cell>
          <cell r="FA240">
            <v>0</v>
          </cell>
          <cell r="FB240">
            <v>0</v>
          </cell>
          <cell r="FE240">
            <v>0</v>
          </cell>
          <cell r="FF240">
            <v>0</v>
          </cell>
          <cell r="FG240">
            <v>0</v>
          </cell>
          <cell r="FJ240">
            <v>8.4651700951946414E-3</v>
          </cell>
          <cell r="FL240">
            <v>8.2508511892509968E-3</v>
          </cell>
          <cell r="FP240">
            <v>6.2072123423190422E-3</v>
          </cell>
          <cell r="FQ240">
            <v>6.2072223911595614E-3</v>
          </cell>
        </row>
        <row r="241">
          <cell r="BG241">
            <v>2</v>
          </cell>
          <cell r="BI241">
            <v>2</v>
          </cell>
          <cell r="BJ241">
            <v>1.97</v>
          </cell>
          <cell r="CW241">
            <v>2</v>
          </cell>
          <cell r="CX241">
            <v>1</v>
          </cell>
          <cell r="DG241">
            <v>62</v>
          </cell>
          <cell r="EY241">
            <v>2.6945246795256285E-6</v>
          </cell>
          <cell r="EZ241">
            <v>0</v>
          </cell>
          <cell r="FA241">
            <v>0</v>
          </cell>
          <cell r="FB241">
            <v>0</v>
          </cell>
          <cell r="FE241">
            <v>0</v>
          </cell>
          <cell r="FF241">
            <v>0</v>
          </cell>
          <cell r="FG241">
            <v>0</v>
          </cell>
          <cell r="FJ241">
            <v>4.8321500173284475E-6</v>
          </cell>
          <cell r="FL241">
            <v>4.7098064311070407E-6</v>
          </cell>
          <cell r="FP241">
            <v>3.5432458177280603E-6</v>
          </cell>
          <cell r="FQ241">
            <v>3.5432526108067886E-6</v>
          </cell>
        </row>
        <row r="242">
          <cell r="BG242">
            <v>2</v>
          </cell>
          <cell r="BI242">
            <v>2</v>
          </cell>
          <cell r="BJ242">
            <v>2</v>
          </cell>
          <cell r="CW242">
            <v>2</v>
          </cell>
          <cell r="CX242">
            <v>1.5</v>
          </cell>
          <cell r="DG242">
            <v>77</v>
          </cell>
          <cell r="EY242">
            <v>1.2111735782519178E-3</v>
          </cell>
          <cell r="EZ242">
            <v>0</v>
          </cell>
          <cell r="FA242">
            <v>0</v>
          </cell>
          <cell r="FB242">
            <v>0</v>
          </cell>
          <cell r="FE242">
            <v>0</v>
          </cell>
          <cell r="FF242">
            <v>0</v>
          </cell>
          <cell r="FG242">
            <v>0</v>
          </cell>
          <cell r="FJ242">
            <v>7.6845040173179925E-3</v>
          </cell>
          <cell r="FL242">
            <v>7.4899377138421671E-3</v>
          </cell>
          <cell r="FP242">
            <v>5.6347772917346899E-3</v>
          </cell>
          <cell r="FQ242">
            <v>5.6347864099053494E-3</v>
          </cell>
        </row>
        <row r="243">
          <cell r="BG243">
            <v>2</v>
          </cell>
          <cell r="BI243">
            <v>2</v>
          </cell>
          <cell r="BJ243">
            <v>2</v>
          </cell>
          <cell r="CW243">
            <v>2</v>
          </cell>
          <cell r="CX243">
            <v>2</v>
          </cell>
          <cell r="DG243">
            <v>92</v>
          </cell>
          <cell r="EY243">
            <v>7.1305045075784802E-5</v>
          </cell>
          <cell r="EZ243">
            <v>0</v>
          </cell>
          <cell r="FA243">
            <v>0</v>
          </cell>
          <cell r="FB243">
            <v>0</v>
          </cell>
          <cell r="FE243">
            <v>0</v>
          </cell>
          <cell r="FF243">
            <v>0</v>
          </cell>
          <cell r="FG243">
            <v>0</v>
          </cell>
          <cell r="FJ243">
            <v>4.4674839185877342E-4</v>
          </cell>
          <cell r="FL243">
            <v>4.3544055252470344E-4</v>
          </cell>
          <cell r="FP243">
            <v>3.2758493472181879E-4</v>
          </cell>
          <cell r="FQ243">
            <v>3.275854583681558E-4</v>
          </cell>
        </row>
        <row r="244">
          <cell r="BG244">
            <v>2</v>
          </cell>
          <cell r="BI244">
            <v>2</v>
          </cell>
          <cell r="BJ244">
            <v>2</v>
          </cell>
          <cell r="CW244">
            <v>2</v>
          </cell>
          <cell r="CX244">
            <v>2</v>
          </cell>
          <cell r="DG244">
            <v>106.8</v>
          </cell>
          <cell r="EY244">
            <v>2.8030474509598099E-5</v>
          </cell>
          <cell r="EZ244">
            <v>0</v>
          </cell>
          <cell r="FA244">
            <v>0</v>
          </cell>
          <cell r="FB244">
            <v>0</v>
          </cell>
          <cell r="FE244">
            <v>0</v>
          </cell>
          <cell r="FF244">
            <v>0</v>
          </cell>
          <cell r="FG244">
            <v>0</v>
          </cell>
          <cell r="FJ244">
            <v>1.68674255699746E-4</v>
          </cell>
          <cell r="FL244">
            <v>1.6439566883816033E-4</v>
          </cell>
          <cell r="FP244">
            <v>1.2368291661047639E-4</v>
          </cell>
          <cell r="FQ244">
            <v>1.2368311681055589E-4</v>
          </cell>
        </row>
        <row r="245">
          <cell r="BG245">
            <v>2</v>
          </cell>
          <cell r="BI245">
            <v>2</v>
          </cell>
          <cell r="BJ245">
            <v>2</v>
          </cell>
          <cell r="CW245">
            <v>2</v>
          </cell>
          <cell r="CX245">
            <v>2</v>
          </cell>
          <cell r="DG245">
            <v>127.4</v>
          </cell>
          <cell r="EY245">
            <v>2.0826023091194791E-6</v>
          </cell>
          <cell r="EZ245">
            <v>0</v>
          </cell>
          <cell r="FA245">
            <v>0</v>
          </cell>
          <cell r="FB245">
            <v>0</v>
          </cell>
          <cell r="FE245">
            <v>0</v>
          </cell>
          <cell r="FF245">
            <v>0</v>
          </cell>
          <cell r="FG245">
            <v>0</v>
          </cell>
          <cell r="FJ245">
            <v>1.2354197073388325E-5</v>
          </cell>
          <cell r="FL245">
            <v>-4.7906465950767959E-7</v>
          </cell>
          <cell r="FP245">
            <v>9.0589006628675615E-6</v>
          </cell>
          <cell r="FQ245">
            <v>9.0589143808563425E-6</v>
          </cell>
        </row>
        <row r="246">
          <cell r="BG246">
            <v>2</v>
          </cell>
          <cell r="BI246">
            <v>2</v>
          </cell>
          <cell r="BJ246">
            <v>1.87</v>
          </cell>
          <cell r="CW246">
            <v>2</v>
          </cell>
          <cell r="CX246">
            <v>2</v>
          </cell>
          <cell r="DG246">
            <v>158.80000000000001</v>
          </cell>
          <cell r="EY246">
            <v>1.726059696802972E-4</v>
          </cell>
          <cell r="EZ246">
            <v>0</v>
          </cell>
          <cell r="FA246">
            <v>0</v>
          </cell>
          <cell r="FB246">
            <v>0</v>
          </cell>
          <cell r="FE246">
            <v>0</v>
          </cell>
          <cell r="FF246">
            <v>0</v>
          </cell>
          <cell r="FG246">
            <v>0</v>
          </cell>
          <cell r="FJ246">
            <v>1.1019718509381298E-3</v>
          </cell>
          <cell r="FL246">
            <v>1.0740740500302329E-3</v>
          </cell>
          <cell r="FP246">
            <v>8.0803730723231115E-4</v>
          </cell>
          <cell r="FQ246">
            <v>8.0803861773172977E-4</v>
          </cell>
        </row>
        <row r="247">
          <cell r="BG247">
            <v>1.77</v>
          </cell>
          <cell r="BI247">
            <v>1.77</v>
          </cell>
          <cell r="BJ247">
            <v>0.69237692376920001</v>
          </cell>
          <cell r="CW247">
            <v>2</v>
          </cell>
          <cell r="DG247">
            <v>9</v>
          </cell>
          <cell r="EY247">
            <v>2.6144102729302803E-4</v>
          </cell>
          <cell r="EZ247">
            <v>0</v>
          </cell>
          <cell r="FA247">
            <v>0</v>
          </cell>
          <cell r="FB247">
            <v>0</v>
          </cell>
          <cell r="FE247">
            <v>0</v>
          </cell>
          <cell r="FF247">
            <v>0</v>
          </cell>
          <cell r="FG247">
            <v>0</v>
          </cell>
          <cell r="FJ247">
            <v>1.623425285097495E-3</v>
          </cell>
          <cell r="FL247">
            <v>1.5823147547932796E-3</v>
          </cell>
          <cell r="FP247">
            <v>1.1904008236706164E-3</v>
          </cell>
          <cell r="FQ247">
            <v>1.1904027527221374E-3</v>
          </cell>
        </row>
        <row r="248">
          <cell r="BG248">
            <v>1.91</v>
          </cell>
          <cell r="BI248">
            <v>1.91</v>
          </cell>
          <cell r="BJ248">
            <v>1.734375</v>
          </cell>
          <cell r="CW248">
            <v>2</v>
          </cell>
          <cell r="CX248">
            <v>1</v>
          </cell>
          <cell r="DG248">
            <v>39.4</v>
          </cell>
          <cell r="EY248">
            <v>2.8487696543880148E-4</v>
          </cell>
          <cell r="EZ248">
            <v>0</v>
          </cell>
          <cell r="FA248">
            <v>0</v>
          </cell>
          <cell r="FB248">
            <v>0</v>
          </cell>
          <cell r="FE248">
            <v>0</v>
          </cell>
          <cell r="FF248">
            <v>0</v>
          </cell>
          <cell r="FG248">
            <v>0</v>
          </cell>
          <cell r="FJ248">
            <v>1.7682931478584789E-3</v>
          </cell>
          <cell r="FL248">
            <v>1.7235173847597667E-3</v>
          </cell>
          <cell r="FP248">
            <v>1.2966273473356343E-3</v>
          </cell>
          <cell r="FQ248">
            <v>1.2966294470358316E-3</v>
          </cell>
        </row>
        <row r="249">
          <cell r="BG249">
            <v>2</v>
          </cell>
          <cell r="BI249">
            <v>2</v>
          </cell>
          <cell r="BJ249">
            <v>2</v>
          </cell>
          <cell r="CW249">
            <v>2</v>
          </cell>
          <cell r="CX249">
            <v>1.5</v>
          </cell>
          <cell r="DG249">
            <v>77</v>
          </cell>
          <cell r="EY249">
            <v>2.2384859083626931E-6</v>
          </cell>
          <cell r="EZ249">
            <v>0</v>
          </cell>
          <cell r="FA249">
            <v>0</v>
          </cell>
          <cell r="FB249">
            <v>0</v>
          </cell>
          <cell r="FE249">
            <v>0</v>
          </cell>
          <cell r="FF249">
            <v>0</v>
          </cell>
          <cell r="FG249">
            <v>0</v>
          </cell>
          <cell r="FJ249">
            <v>8.4304913364497273E-5</v>
          </cell>
          <cell r="FL249">
            <v>-3.2691328230291527E-6</v>
          </cell>
          <cell r="FP249">
            <v>6.181784325853385E-5</v>
          </cell>
          <cell r="FQ249">
            <v>6.1817937348385618E-5</v>
          </cell>
        </row>
        <row r="250">
          <cell r="BG250">
            <v>2</v>
          </cell>
          <cell r="BI250">
            <v>2</v>
          </cell>
          <cell r="BJ250">
            <v>2</v>
          </cell>
          <cell r="CW250">
            <v>2</v>
          </cell>
          <cell r="CX250">
            <v>2</v>
          </cell>
          <cell r="DG250">
            <v>92</v>
          </cell>
          <cell r="EY250">
            <v>1.3005986071601554E-5</v>
          </cell>
          <cell r="EZ250">
            <v>0</v>
          </cell>
          <cell r="FA250">
            <v>0</v>
          </cell>
          <cell r="FB250">
            <v>0</v>
          </cell>
          <cell r="FE250">
            <v>0</v>
          </cell>
          <cell r="FF250">
            <v>0</v>
          </cell>
          <cell r="FG250">
            <v>0</v>
          </cell>
          <cell r="FJ250">
            <v>7.2691646386996526E-5</v>
          </cell>
          <cell r="FL250">
            <v>7.0843036882677684E-5</v>
          </cell>
          <cell r="FP250">
            <v>5.3302231837637892E-5</v>
          </cell>
          <cell r="FQ250">
            <v>5.3302319779952239E-5</v>
          </cell>
        </row>
        <row r="251">
          <cell r="BG251">
            <v>2</v>
          </cell>
          <cell r="BI251">
            <v>2</v>
          </cell>
          <cell r="BJ251">
            <v>2</v>
          </cell>
          <cell r="CW251">
            <v>2</v>
          </cell>
          <cell r="CX251">
            <v>2</v>
          </cell>
          <cell r="DG251">
            <v>106.8</v>
          </cell>
          <cell r="EY251">
            <v>6.0542233362638249E-6</v>
          </cell>
          <cell r="EZ251">
            <v>0</v>
          </cell>
          <cell r="FA251">
            <v>0</v>
          </cell>
          <cell r="FB251">
            <v>0</v>
          </cell>
          <cell r="FE251">
            <v>0</v>
          </cell>
          <cell r="FF251">
            <v>0</v>
          </cell>
          <cell r="FG251">
            <v>0</v>
          </cell>
          <cell r="FJ251">
            <v>2.7511041665197823E-5</v>
          </cell>
          <cell r="FL251">
            <v>2.6814501679468039E-5</v>
          </cell>
          <cell r="FP251">
            <v>2.017288115119618E-5</v>
          </cell>
          <cell r="FQ251">
            <v>2.0172915490333183E-5</v>
          </cell>
        </row>
        <row r="252">
          <cell r="BG252">
            <v>2</v>
          </cell>
          <cell r="BI252">
            <v>2</v>
          </cell>
          <cell r="BJ252">
            <v>1.87</v>
          </cell>
          <cell r="CW252">
            <v>2</v>
          </cell>
          <cell r="CX252">
            <v>2</v>
          </cell>
          <cell r="DG252">
            <v>158.80000000000001</v>
          </cell>
          <cell r="EY252">
            <v>1.4513934528023362E-4</v>
          </cell>
          <cell r="EZ252">
            <v>0</v>
          </cell>
          <cell r="FA252">
            <v>0</v>
          </cell>
          <cell r="FB252">
            <v>0</v>
          </cell>
          <cell r="FE252">
            <v>0</v>
          </cell>
          <cell r="FF252">
            <v>0</v>
          </cell>
          <cell r="FG252">
            <v>0</v>
          </cell>
          <cell r="FJ252">
            <v>9.4357396742742545E-4</v>
          </cell>
          <cell r="FL252">
            <v>9.1968510282614978E-4</v>
          </cell>
          <cell r="FP252">
            <v>6.9188969985902328E-4</v>
          </cell>
          <cell r="FQ252">
            <v>6.9189081813221726E-4</v>
          </cell>
        </row>
        <row r="253">
          <cell r="BH253">
            <v>1.77</v>
          </cell>
          <cell r="BI253">
            <v>1.77</v>
          </cell>
          <cell r="BJ253">
            <v>0.69237692376920001</v>
          </cell>
          <cell r="CW253">
            <v>2</v>
          </cell>
          <cell r="DG253">
            <v>9</v>
          </cell>
          <cell r="EY253">
            <v>2.2740461605369196E-5</v>
          </cell>
          <cell r="EZ253">
            <v>0</v>
          </cell>
          <cell r="FA253">
            <v>0</v>
          </cell>
          <cell r="FB253">
            <v>0</v>
          </cell>
          <cell r="FE253">
            <v>0</v>
          </cell>
          <cell r="FF253">
            <v>0</v>
          </cell>
          <cell r="FG253">
            <v>0</v>
          </cell>
          <cell r="FJ253">
            <v>1.3330291641592022E-4</v>
          </cell>
          <cell r="FL253">
            <v>1.2993310421042682E-4</v>
          </cell>
          <cell r="FP253">
            <v>9.7746352948762877E-5</v>
          </cell>
          <cell r="FQ253">
            <v>9.7746512796277767E-5</v>
          </cell>
        </row>
        <row r="254">
          <cell r="BH254">
            <v>1.91</v>
          </cell>
          <cell r="BI254">
            <v>1.91</v>
          </cell>
          <cell r="BJ254">
            <v>1.734375</v>
          </cell>
          <cell r="CW254">
            <v>2</v>
          </cell>
          <cell r="CX254">
            <v>1</v>
          </cell>
          <cell r="DG254">
            <v>39.4</v>
          </cell>
          <cell r="EY254">
            <v>3.0264802632244298E-5</v>
          </cell>
          <cell r="EZ254">
            <v>0</v>
          </cell>
          <cell r="FA254">
            <v>0</v>
          </cell>
          <cell r="FB254">
            <v>0</v>
          </cell>
          <cell r="FE254">
            <v>0</v>
          </cell>
          <cell r="FF254">
            <v>0</v>
          </cell>
          <cell r="FG254">
            <v>0</v>
          </cell>
          <cell r="FJ254">
            <v>1.8410492188337209E-4</v>
          </cell>
          <cell r="FL254">
            <v>1.7943810202151591E-4</v>
          </cell>
          <cell r="FP254">
            <v>1.3499768321735244E-4</v>
          </cell>
          <cell r="FQ254">
            <v>1.3499790256014344E-4</v>
          </cell>
        </row>
        <row r="255">
          <cell r="BH255">
            <v>2</v>
          </cell>
          <cell r="BI255">
            <v>2</v>
          </cell>
          <cell r="BJ255">
            <v>1.97</v>
          </cell>
          <cell r="CW255">
            <v>2</v>
          </cell>
          <cell r="CX255">
            <v>1</v>
          </cell>
          <cell r="DG255">
            <v>62</v>
          </cell>
          <cell r="EY255">
            <v>1.5848991914534557E-5</v>
          </cell>
          <cell r="EZ255">
            <v>0</v>
          </cell>
          <cell r="FA255">
            <v>0</v>
          </cell>
          <cell r="FB255">
            <v>0</v>
          </cell>
          <cell r="FE255">
            <v>0</v>
          </cell>
          <cell r="FF255">
            <v>0</v>
          </cell>
          <cell r="FG255">
            <v>0</v>
          </cell>
          <cell r="FJ255">
            <v>9.065113762072605E-5</v>
          </cell>
          <cell r="FL255">
            <v>8.8351818980761444E-5</v>
          </cell>
          <cell r="FP255">
            <v>6.6471299787042055E-5</v>
          </cell>
          <cell r="FQ255">
            <v>6.6471407618049578E-5</v>
          </cell>
        </row>
        <row r="256">
          <cell r="BH256">
            <v>2</v>
          </cell>
          <cell r="BI256">
            <v>2</v>
          </cell>
          <cell r="BJ256">
            <v>2</v>
          </cell>
          <cell r="CW256">
            <v>2</v>
          </cell>
          <cell r="CX256">
            <v>1.5</v>
          </cell>
          <cell r="DG256">
            <v>77</v>
          </cell>
          <cell r="EY256">
            <v>6.0444651011016639E-5</v>
          </cell>
          <cell r="EZ256">
            <v>0</v>
          </cell>
          <cell r="FA256">
            <v>0</v>
          </cell>
          <cell r="FB256">
            <v>0</v>
          </cell>
          <cell r="FE256">
            <v>0</v>
          </cell>
          <cell r="FF256">
            <v>0</v>
          </cell>
          <cell r="FG256">
            <v>0</v>
          </cell>
          <cell r="FJ256">
            <v>3.8396265392762641E-4</v>
          </cell>
          <cell r="FL256">
            <v>3.7424209207177495E-4</v>
          </cell>
          <cell r="FP256">
            <v>2.8154634077573297E-4</v>
          </cell>
          <cell r="FQ256">
            <v>2.8154680382049284E-4</v>
          </cell>
        </row>
        <row r="257">
          <cell r="BH257">
            <v>2</v>
          </cell>
          <cell r="BI257">
            <v>2</v>
          </cell>
          <cell r="BJ257">
            <v>1.87</v>
          </cell>
          <cell r="CW257">
            <v>2</v>
          </cell>
          <cell r="CX257">
            <v>2</v>
          </cell>
          <cell r="DG257">
            <v>158.80000000000001</v>
          </cell>
          <cell r="EY257">
            <v>7.3731975864467267E-5</v>
          </cell>
          <cell r="EZ257">
            <v>0</v>
          </cell>
          <cell r="FA257">
            <v>0</v>
          </cell>
          <cell r="FB257">
            <v>0</v>
          </cell>
          <cell r="FE257">
            <v>0</v>
          </cell>
          <cell r="FF257">
            <v>0</v>
          </cell>
          <cell r="FG257">
            <v>0</v>
          </cell>
          <cell r="FJ257">
            <v>4.7698154548632892E-4</v>
          </cell>
          <cell r="FL257">
            <v>4.6491232794364695E-4</v>
          </cell>
          <cell r="FP257">
            <v>3.4975384185603438E-4</v>
          </cell>
          <cell r="FQ257">
            <v>3.4975440407462405E-4</v>
          </cell>
        </row>
        <row r="258">
          <cell r="BH258">
            <v>1.77</v>
          </cell>
          <cell r="BI258">
            <v>1.77</v>
          </cell>
          <cell r="BJ258">
            <v>0.69237692376920001</v>
          </cell>
          <cell r="CW258">
            <v>2</v>
          </cell>
          <cell r="DG258">
            <v>9</v>
          </cell>
          <cell r="EY258">
            <v>5.0879622746239681E-6</v>
          </cell>
          <cell r="EZ258">
            <v>0</v>
          </cell>
          <cell r="FA258">
            <v>0</v>
          </cell>
          <cell r="FB258">
            <v>0</v>
          </cell>
          <cell r="FE258">
            <v>0</v>
          </cell>
          <cell r="FF258">
            <v>0</v>
          </cell>
          <cell r="FG258">
            <v>0</v>
          </cell>
          <cell r="FJ258">
            <v>2.0456102236707753E-5</v>
          </cell>
          <cell r="FL258">
            <v>1.9944549024984151E-5</v>
          </cell>
          <cell r="FP258">
            <v>1.4999744700709849E-5</v>
          </cell>
          <cell r="FQ258">
            <v>1.4999767083443445E-5</v>
          </cell>
        </row>
        <row r="259">
          <cell r="BH259">
            <v>2</v>
          </cell>
          <cell r="BI259">
            <v>2</v>
          </cell>
          <cell r="BJ259">
            <v>1.97</v>
          </cell>
          <cell r="CW259">
            <v>2</v>
          </cell>
          <cell r="CX259">
            <v>1</v>
          </cell>
          <cell r="DG259">
            <v>62</v>
          </cell>
          <cell r="EY259">
            <v>7.5758528325669562E-6</v>
          </cell>
          <cell r="EZ259">
            <v>0</v>
          </cell>
          <cell r="FA259">
            <v>0</v>
          </cell>
          <cell r="FB259">
            <v>0</v>
          </cell>
          <cell r="FE259">
            <v>0</v>
          </cell>
          <cell r="FF259">
            <v>0</v>
          </cell>
          <cell r="FG259">
            <v>0</v>
          </cell>
          <cell r="FJ259">
            <v>3.7078698681978124E-5</v>
          </cell>
          <cell r="FL259">
            <v>3.614220509212344E-5</v>
          </cell>
          <cell r="FP259">
            <v>2.7188510466406668E-5</v>
          </cell>
          <cell r="FQ259">
            <v>2.7188554564150865E-5</v>
          </cell>
        </row>
        <row r="260">
          <cell r="BH260">
            <v>2</v>
          </cell>
          <cell r="BI260">
            <v>2</v>
          </cell>
          <cell r="BJ260">
            <v>2</v>
          </cell>
          <cell r="CW260">
            <v>2</v>
          </cell>
          <cell r="CX260">
            <v>1.5</v>
          </cell>
          <cell r="DG260">
            <v>77</v>
          </cell>
          <cell r="EY260">
            <v>8.1842539063736805E-6</v>
          </cell>
          <cell r="EZ260">
            <v>0</v>
          </cell>
          <cell r="FA260">
            <v>0</v>
          </cell>
          <cell r="FB260">
            <v>0</v>
          </cell>
          <cell r="FE260">
            <v>0</v>
          </cell>
          <cell r="FF260">
            <v>0</v>
          </cell>
          <cell r="FG260">
            <v>0</v>
          </cell>
          <cell r="FJ260">
            <v>4.1363205515673324E-5</v>
          </cell>
          <cell r="FL260">
            <v>4.0315949428251556E-5</v>
          </cell>
          <cell r="FP260">
            <v>3.0330191682654395E-5</v>
          </cell>
          <cell r="FQ260">
            <v>3.0330237299312432E-5</v>
          </cell>
        </row>
        <row r="261">
          <cell r="BH261">
            <v>1.77</v>
          </cell>
          <cell r="BI261">
            <v>1.77</v>
          </cell>
          <cell r="BJ261">
            <v>0.69237692376920001</v>
          </cell>
          <cell r="CW261">
            <v>2</v>
          </cell>
          <cell r="DG261">
            <v>9</v>
          </cell>
          <cell r="EY261">
            <v>1.6088227278310791E-5</v>
          </cell>
          <cell r="EZ261">
            <v>0</v>
          </cell>
          <cell r="FA261">
            <v>0</v>
          </cell>
          <cell r="FB261">
            <v>0</v>
          </cell>
          <cell r="FE261">
            <v>0</v>
          </cell>
          <cell r="FF261">
            <v>0</v>
          </cell>
          <cell r="FG261">
            <v>0</v>
          </cell>
          <cell r="FJ261">
            <v>9.2261854001001809E-5</v>
          </cell>
          <cell r="FL261">
            <v>8.9925998816456265E-5</v>
          </cell>
          <cell r="FP261">
            <v>6.7652380453682334E-5</v>
          </cell>
          <cell r="FQ261">
            <v>6.7652491424702657E-5</v>
          </cell>
        </row>
        <row r="262">
          <cell r="BH262">
            <v>1.91</v>
          </cell>
          <cell r="BI262">
            <v>1.91</v>
          </cell>
          <cell r="BJ262">
            <v>1.734375</v>
          </cell>
          <cell r="CW262">
            <v>2</v>
          </cell>
          <cell r="CX262">
            <v>1</v>
          </cell>
          <cell r="DG262">
            <v>39.4</v>
          </cell>
          <cell r="EY262">
            <v>6.1155990766796899E-5</v>
          </cell>
          <cell r="EZ262">
            <v>0</v>
          </cell>
          <cell r="FA262">
            <v>0</v>
          </cell>
          <cell r="FB262">
            <v>0</v>
          </cell>
          <cell r="FE262">
            <v>0</v>
          </cell>
          <cell r="FF262">
            <v>0</v>
          </cell>
          <cell r="FG262">
            <v>0</v>
          </cell>
          <cell r="FJ262">
            <v>3.8893976847176976E-4</v>
          </cell>
          <cell r="FL262">
            <v>3.7909319420284732E-4</v>
          </cell>
          <cell r="FP262">
            <v>2.851958896183476E-4</v>
          </cell>
          <cell r="FQ262">
            <v>2.8519635386672215E-4</v>
          </cell>
        </row>
        <row r="263">
          <cell r="BH263">
            <v>2</v>
          </cell>
          <cell r="BI263">
            <v>2</v>
          </cell>
          <cell r="BJ263">
            <v>2</v>
          </cell>
          <cell r="CW263">
            <v>2</v>
          </cell>
          <cell r="CX263">
            <v>1.5</v>
          </cell>
          <cell r="DG263">
            <v>77</v>
          </cell>
          <cell r="EY263">
            <v>3.1577970772851997E-5</v>
          </cell>
          <cell r="EZ263">
            <v>0</v>
          </cell>
          <cell r="FA263">
            <v>0</v>
          </cell>
          <cell r="FB263">
            <v>0</v>
          </cell>
          <cell r="FE263">
            <v>0</v>
          </cell>
          <cell r="FF263">
            <v>0</v>
          </cell>
          <cell r="FG263">
            <v>0</v>
          </cell>
          <cell r="FJ263">
            <v>1.961208692706935E-4</v>
          </cell>
          <cell r="FL263">
            <v>1.9115496470116419E-4</v>
          </cell>
          <cell r="FP263">
            <v>1.4380855621484213E-4</v>
          </cell>
          <cell r="FQ263">
            <v>1.4380878661456173E-4</v>
          </cell>
        </row>
        <row r="264">
          <cell r="BH264">
            <v>2</v>
          </cell>
          <cell r="BI264">
            <v>2</v>
          </cell>
          <cell r="BJ264">
            <v>2</v>
          </cell>
          <cell r="CW264">
            <v>2</v>
          </cell>
          <cell r="CX264">
            <v>2</v>
          </cell>
          <cell r="DG264">
            <v>92</v>
          </cell>
          <cell r="EY264">
            <v>6.9036925928867765E-6</v>
          </cell>
          <cell r="EZ264">
            <v>0</v>
          </cell>
          <cell r="FA264">
            <v>0</v>
          </cell>
          <cell r="FB264">
            <v>0</v>
          </cell>
          <cell r="FE264">
            <v>0</v>
          </cell>
          <cell r="FF264">
            <v>0</v>
          </cell>
          <cell r="FG264">
            <v>0</v>
          </cell>
          <cell r="FJ264">
            <v>3.3245192890540743E-5</v>
          </cell>
          <cell r="FL264">
            <v>3.240347298240315E-5</v>
          </cell>
          <cell r="FP264">
            <v>2.4377527713586392E-5</v>
          </cell>
          <cell r="FQ264">
            <v>2.4377574961414841E-5</v>
          </cell>
        </row>
        <row r="265">
          <cell r="BH265">
            <v>2</v>
          </cell>
          <cell r="BI265">
            <v>2</v>
          </cell>
          <cell r="BJ265">
            <v>1.87</v>
          </cell>
          <cell r="CW265">
            <v>2</v>
          </cell>
          <cell r="CX265">
            <v>2</v>
          </cell>
          <cell r="DG265">
            <v>158.80000000000001</v>
          </cell>
          <cell r="EY265">
            <v>1.0098675376890942E-5</v>
          </cell>
          <cell r="EZ265">
            <v>0</v>
          </cell>
          <cell r="FA265">
            <v>0</v>
          </cell>
          <cell r="FB265">
            <v>0</v>
          </cell>
          <cell r="FE265">
            <v>0</v>
          </cell>
          <cell r="FF265">
            <v>0</v>
          </cell>
          <cell r="FG265">
            <v>0</v>
          </cell>
          <cell r="FJ265">
            <v>5.4812690709330466E-5</v>
          </cell>
          <cell r="FL265">
            <v>5.3424422401028565E-5</v>
          </cell>
          <cell r="FP265">
            <v>4.0192225366289863E-5</v>
          </cell>
          <cell r="FQ265">
            <v>4.0192288454340306E-5</v>
          </cell>
        </row>
        <row r="266">
          <cell r="BH266">
            <v>1.77</v>
          </cell>
          <cell r="BI266">
            <v>1.77</v>
          </cell>
          <cell r="BJ266">
            <v>0.69237692376920001</v>
          </cell>
          <cell r="CW266">
            <v>2</v>
          </cell>
          <cell r="DG266">
            <v>9</v>
          </cell>
          <cell r="EY266">
            <v>7.2339175906008953E-6</v>
          </cell>
          <cell r="EZ266">
            <v>0</v>
          </cell>
          <cell r="FA266">
            <v>0</v>
          </cell>
          <cell r="FB266">
            <v>0</v>
          </cell>
          <cell r="FE266">
            <v>0</v>
          </cell>
          <cell r="FF266">
            <v>0</v>
          </cell>
          <cell r="FG266">
            <v>0</v>
          </cell>
          <cell r="FJ266">
            <v>3.4775374591254227E-5</v>
          </cell>
          <cell r="FL266">
            <v>3.3892300303891475E-5</v>
          </cell>
          <cell r="FP266">
            <v>2.5499562173399501E-5</v>
          </cell>
          <cell r="FQ266">
            <v>2.5499603446430071E-5</v>
          </cell>
        </row>
        <row r="267">
          <cell r="BH267">
            <v>1.91</v>
          </cell>
          <cell r="BI267">
            <v>1.91</v>
          </cell>
          <cell r="BJ267">
            <v>1.734375</v>
          </cell>
          <cell r="CW267">
            <v>2</v>
          </cell>
          <cell r="CX267">
            <v>1</v>
          </cell>
          <cell r="DG267">
            <v>39.4</v>
          </cell>
          <cell r="EY267">
            <v>3.1872259171332103E-5</v>
          </cell>
          <cell r="EZ267">
            <v>0</v>
          </cell>
          <cell r="FA267">
            <v>0</v>
          </cell>
          <cell r="FB267">
            <v>0</v>
          </cell>
          <cell r="FE267">
            <v>0</v>
          </cell>
          <cell r="FF267">
            <v>0</v>
          </cell>
          <cell r="FG267">
            <v>0</v>
          </cell>
          <cell r="FJ267">
            <v>1.982792297111037E-4</v>
          </cell>
          <cell r="FL267">
            <v>1.9326226993752102E-4</v>
          </cell>
          <cell r="FP267">
            <v>1.4539120148296275E-4</v>
          </cell>
          <cell r="FQ267">
            <v>1.4539144029686001E-4</v>
          </cell>
        </row>
        <row r="268">
          <cell r="BH268">
            <v>2</v>
          </cell>
          <cell r="BI268">
            <v>2</v>
          </cell>
          <cell r="BJ268">
            <v>2</v>
          </cell>
          <cell r="CW268">
            <v>2</v>
          </cell>
          <cell r="CX268">
            <v>1.5</v>
          </cell>
          <cell r="DG268">
            <v>77</v>
          </cell>
          <cell r="EY268">
            <v>1.415359915601754E-5</v>
          </cell>
          <cell r="EZ268">
            <v>0</v>
          </cell>
          <cell r="FA268">
            <v>0</v>
          </cell>
          <cell r="FB268">
            <v>0</v>
          </cell>
          <cell r="FE268">
            <v>0</v>
          </cell>
          <cell r="FF268">
            <v>0</v>
          </cell>
          <cell r="FG268">
            <v>0</v>
          </cell>
          <cell r="FJ268">
            <v>8.1131802112884027E-5</v>
          </cell>
          <cell r="FL268">
            <v>7.9077661630874981E-5</v>
          </cell>
          <cell r="FP268">
            <v>5.9491107358665262E-5</v>
          </cell>
          <cell r="FQ268">
            <v>5.9491200427282278E-5</v>
          </cell>
        </row>
        <row r="269">
          <cell r="BH269">
            <v>2</v>
          </cell>
          <cell r="BI269">
            <v>2</v>
          </cell>
          <cell r="BJ269">
            <v>1.87</v>
          </cell>
          <cell r="CW269">
            <v>2</v>
          </cell>
          <cell r="CX269">
            <v>2</v>
          </cell>
          <cell r="DG269">
            <v>158.80000000000001</v>
          </cell>
          <cell r="EY269">
            <v>1.6257370746520175E-5</v>
          </cell>
          <cell r="EZ269">
            <v>0</v>
          </cell>
          <cell r="FA269">
            <v>0</v>
          </cell>
          <cell r="FB269">
            <v>0</v>
          </cell>
          <cell r="FE269">
            <v>0</v>
          </cell>
          <cell r="FF269">
            <v>0</v>
          </cell>
          <cell r="FG269">
            <v>0</v>
          </cell>
          <cell r="FJ269">
            <v>9.6208110272128937E-5</v>
          </cell>
          <cell r="FL269">
            <v>9.3773892529771375E-5</v>
          </cell>
          <cell r="FP269">
            <v>7.0546030186744989E-5</v>
          </cell>
          <cell r="FQ269">
            <v>7.0546148001392634E-5</v>
          </cell>
        </row>
        <row r="270">
          <cell r="BH270">
            <v>3.4000000000000002E-2</v>
          </cell>
          <cell r="BI270">
            <v>3.4000000000000002E-2</v>
          </cell>
          <cell r="BJ270">
            <v>3.4000000000000002E-2</v>
          </cell>
          <cell r="CW270">
            <v>3.4000000000000002E-2</v>
          </cell>
          <cell r="DA270">
            <v>0.98299999999999998</v>
          </cell>
          <cell r="DG270">
            <v>9</v>
          </cell>
          <cell r="EY270">
            <v>1.4231656544373813E-4</v>
          </cell>
          <cell r="EZ270">
            <v>0</v>
          </cell>
          <cell r="FA270">
            <v>0</v>
          </cell>
          <cell r="FB270">
            <v>0</v>
          </cell>
          <cell r="FE270">
            <v>0</v>
          </cell>
          <cell r="FF270">
            <v>0</v>
          </cell>
          <cell r="FG270">
            <v>0</v>
          </cell>
          <cell r="FJ270">
            <v>9.2311786519071767E-4</v>
          </cell>
          <cell r="FL270">
            <v>8.9974544963725817E-4</v>
          </cell>
          <cell r="FP270">
            <v>6.7688995515831341E-4</v>
          </cell>
          <cell r="FQ270">
            <v>6.768910516441977E-4</v>
          </cell>
        </row>
        <row r="271">
          <cell r="BH271">
            <v>3.4000000000000002E-2</v>
          </cell>
          <cell r="BI271">
            <v>3.4000000000000002E-2</v>
          </cell>
          <cell r="BJ271">
            <v>3.4000000000000002E-2</v>
          </cell>
          <cell r="CW271">
            <v>3.4000000000000002E-2</v>
          </cell>
          <cell r="CX271">
            <v>1.7000000000000001E-2</v>
          </cell>
          <cell r="DA271">
            <v>0.98299999999999998</v>
          </cell>
          <cell r="DG271">
            <v>39.4</v>
          </cell>
          <cell r="EY271">
            <v>2.7599250696598159E-4</v>
          </cell>
          <cell r="EZ271">
            <v>0</v>
          </cell>
          <cell r="FA271">
            <v>0</v>
          </cell>
          <cell r="FB271">
            <v>0</v>
          </cell>
          <cell r="FE271">
            <v>0</v>
          </cell>
          <cell r="FF271">
            <v>0</v>
          </cell>
          <cell r="FG271">
            <v>0</v>
          </cell>
          <cell r="FJ271">
            <v>1.818982402846241E-3</v>
          </cell>
          <cell r="FL271">
            <v>1.7729239148403804E-3</v>
          </cell>
          <cell r="FP271">
            <v>1.3337960106239815E-3</v>
          </cell>
          <cell r="FQ271">
            <v>1.3337981610165909E-3</v>
          </cell>
        </row>
        <row r="272">
          <cell r="BH272">
            <v>3.4000000000000002E-2</v>
          </cell>
          <cell r="BI272">
            <v>3.4000000000000002E-2</v>
          </cell>
          <cell r="BJ272">
            <v>3.4000000000000002E-2</v>
          </cell>
          <cell r="CW272">
            <v>3.4000000000000002E-2</v>
          </cell>
          <cell r="CX272">
            <v>1.7000000000000001E-2</v>
          </cell>
          <cell r="DA272">
            <v>0.98299999999999998</v>
          </cell>
          <cell r="DG272">
            <v>62</v>
          </cell>
          <cell r="EY272">
            <v>1.7908803403337857E-2</v>
          </cell>
          <cell r="EZ272">
            <v>0</v>
          </cell>
          <cell r="FA272">
            <v>0</v>
          </cell>
          <cell r="FB272">
            <v>0</v>
          </cell>
          <cell r="FE272">
            <v>0</v>
          </cell>
          <cell r="FF272">
            <v>0</v>
          </cell>
          <cell r="FG272">
            <v>0</v>
          </cell>
          <cell r="FJ272">
            <v>0.12086056471424</v>
          </cell>
          <cell r="FL272">
            <v>0.11780055275028468</v>
          </cell>
          <cell r="FP272">
            <v>8.8622813392326263E-2</v>
          </cell>
          <cell r="FQ272">
            <v>8.8622956800462713E-2</v>
          </cell>
        </row>
        <row r="273">
          <cell r="BH273">
            <v>3.4000000000000002E-2</v>
          </cell>
          <cell r="BI273">
            <v>3.4000000000000002E-2</v>
          </cell>
          <cell r="BJ273">
            <v>3.4000000000000002E-2</v>
          </cell>
          <cell r="CW273">
            <v>3.4000000000000002E-2</v>
          </cell>
          <cell r="CX273">
            <v>2.5500000000000002E-2</v>
          </cell>
          <cell r="DA273">
            <v>0.98299999999999998</v>
          </cell>
          <cell r="DG273">
            <v>77</v>
          </cell>
          <cell r="EY273">
            <v>2.1111650827516072E-4</v>
          </cell>
          <cell r="EZ273">
            <v>0</v>
          </cell>
          <cell r="FA273">
            <v>0</v>
          </cell>
          <cell r="FB273">
            <v>0</v>
          </cell>
          <cell r="FE273">
            <v>0</v>
          </cell>
          <cell r="FF273">
            <v>0</v>
          </cell>
          <cell r="FG273">
            <v>0</v>
          </cell>
          <cell r="FJ273">
            <v>1.3970068341049957E-3</v>
          </cell>
          <cell r="FL273">
            <v>1.3616361559481685E-3</v>
          </cell>
          <cell r="FP273">
            <v>1.024376114956921E-3</v>
          </cell>
          <cell r="FQ273">
            <v>1.0243777747147799E-3</v>
          </cell>
        </row>
        <row r="274">
          <cell r="BH274">
            <v>3.4000000000000002E-2</v>
          </cell>
          <cell r="BI274">
            <v>3.4000000000000002E-2</v>
          </cell>
          <cell r="BJ274">
            <v>3.4000000000000002E-2</v>
          </cell>
          <cell r="CW274">
            <v>3.4000000000000002E-2</v>
          </cell>
          <cell r="CX274">
            <v>3.4000000000000002E-2</v>
          </cell>
          <cell r="DA274">
            <v>0.98299999999999998</v>
          </cell>
          <cell r="DG274">
            <v>106.8</v>
          </cell>
          <cell r="EY274">
            <v>9.9461600857586195E-5</v>
          </cell>
          <cell r="EZ274">
            <v>0</v>
          </cell>
          <cell r="FA274">
            <v>0</v>
          </cell>
          <cell r="FB274">
            <v>0</v>
          </cell>
          <cell r="FE274">
            <v>0</v>
          </cell>
          <cell r="FF274">
            <v>0</v>
          </cell>
          <cell r="FG274">
            <v>0</v>
          </cell>
          <cell r="FJ274">
            <v>6.5435367191846703E-4</v>
          </cell>
          <cell r="FL274">
            <v>6.3778638465064315E-4</v>
          </cell>
          <cell r="FP274">
            <v>4.7981459635705256E-4</v>
          </cell>
          <cell r="FQ274">
            <v>4.7981537534646271E-4</v>
          </cell>
        </row>
        <row r="275">
          <cell r="BH275">
            <v>3.4000000000000002E-2</v>
          </cell>
          <cell r="BI275">
            <v>3.4000000000000002E-2</v>
          </cell>
          <cell r="BJ275">
            <v>3.4000000000000002E-2</v>
          </cell>
          <cell r="CW275">
            <v>3.4000000000000002E-2</v>
          </cell>
          <cell r="CX275">
            <v>3.4000000000000002E-2</v>
          </cell>
          <cell r="DA275">
            <v>0.98299999999999998</v>
          </cell>
          <cell r="DG275">
            <v>127.4</v>
          </cell>
          <cell r="EY275">
            <v>1.228564627304323E-4</v>
          </cell>
          <cell r="EZ275">
            <v>0</v>
          </cell>
          <cell r="FA275">
            <v>0</v>
          </cell>
          <cell r="FB275">
            <v>0</v>
          </cell>
          <cell r="FE275">
            <v>0</v>
          </cell>
          <cell r="FF275">
            <v>0</v>
          </cell>
          <cell r="FG275">
            <v>0</v>
          </cell>
          <cell r="FJ275">
            <v>8.1139855230239811E-4</v>
          </cell>
          <cell r="FL275">
            <v>7.908551165362169E-4</v>
          </cell>
          <cell r="FP275">
            <v>5.949700968866363E-4</v>
          </cell>
          <cell r="FQ275">
            <v>5.9497106495327477E-4</v>
          </cell>
        </row>
        <row r="276">
          <cell r="BH276">
            <v>3.4000000000000002E-2</v>
          </cell>
          <cell r="BI276">
            <v>3.4000000000000002E-2</v>
          </cell>
          <cell r="BJ276">
            <v>3.4000000000000002E-2</v>
          </cell>
          <cell r="CW276">
            <v>3.4000000000000002E-2</v>
          </cell>
          <cell r="CX276">
            <v>3.4000000000000002E-2</v>
          </cell>
          <cell r="DA276">
            <v>0.98299999999999998</v>
          </cell>
          <cell r="DG276">
            <v>158.80000000000001</v>
          </cell>
          <cell r="EY276">
            <v>4.3922498923732719E-4</v>
          </cell>
          <cell r="EZ276">
            <v>0</v>
          </cell>
          <cell r="FA276">
            <v>0</v>
          </cell>
          <cell r="FB276">
            <v>0</v>
          </cell>
          <cell r="FE276">
            <v>0</v>
          </cell>
          <cell r="FF276">
            <v>0</v>
          </cell>
          <cell r="FG276">
            <v>0</v>
          </cell>
          <cell r="FJ276">
            <v>2.9340010594447086E-3</v>
          </cell>
          <cell r="FL276">
            <v>2.8597106885135783E-3</v>
          </cell>
          <cell r="FP276">
            <v>2.1514000785099125E-3</v>
          </cell>
          <cell r="FQ276">
            <v>2.1514035592493973E-3</v>
          </cell>
        </row>
        <row r="277">
          <cell r="BH277">
            <v>3.4000000000000002E-2</v>
          </cell>
          <cell r="BI277">
            <v>3.4000000000000002E-2</v>
          </cell>
          <cell r="BJ277">
            <v>3.4000000000000002E-2</v>
          </cell>
          <cell r="CW277">
            <v>3.4000000000000002E-2</v>
          </cell>
          <cell r="CX277">
            <v>3.4000000000000002E-2</v>
          </cell>
          <cell r="DA277">
            <v>0.98299999999999998</v>
          </cell>
          <cell r="DG277">
            <v>9</v>
          </cell>
          <cell r="EY277">
            <v>2.7117276033866503E-6</v>
          </cell>
          <cell r="EZ277">
            <v>0</v>
          </cell>
          <cell r="FA277">
            <v>0</v>
          </cell>
          <cell r="FB277">
            <v>0</v>
          </cell>
          <cell r="FE277">
            <v>0</v>
          </cell>
          <cell r="FF277">
            <v>0</v>
          </cell>
          <cell r="FG277">
            <v>0</v>
          </cell>
          <cell r="FJ277">
            <v>2.1422529785970199E-6</v>
          </cell>
          <cell r="FL277">
            <v>2.0880145522450589E-6</v>
          </cell>
          <cell r="FP277">
            <v>1.5708367903166206E-6</v>
          </cell>
          <cell r="FQ277">
            <v>1.570842260716458E-6</v>
          </cell>
        </row>
        <row r="278">
          <cell r="BK278">
            <v>1.5</v>
          </cell>
          <cell r="BL278">
            <v>2</v>
          </cell>
          <cell r="BM278">
            <v>2</v>
          </cell>
          <cell r="CY278">
            <v>1</v>
          </cell>
          <cell r="EY278">
            <v>2.160544205032934E-6</v>
          </cell>
          <cell r="EZ278">
            <v>0</v>
          </cell>
          <cell r="FA278">
            <v>0</v>
          </cell>
          <cell r="FB278">
            <v>0</v>
          </cell>
          <cell r="FE278">
            <v>0</v>
          </cell>
          <cell r="FF278">
            <v>0</v>
          </cell>
          <cell r="FG278">
            <v>0</v>
          </cell>
          <cell r="FJ278">
            <v>0</v>
          </cell>
          <cell r="FL278">
            <v>0</v>
          </cell>
          <cell r="FP278">
            <v>1.1812295611227668E-8</v>
          </cell>
          <cell r="FQ278">
            <v>0</v>
          </cell>
        </row>
        <row r="279">
          <cell r="BK279">
            <v>1.5</v>
          </cell>
          <cell r="BL279">
            <v>2</v>
          </cell>
          <cell r="BM279">
            <v>2</v>
          </cell>
          <cell r="CY279">
            <v>1</v>
          </cell>
          <cell r="EY279">
            <v>7.2196349481391293E-5</v>
          </cell>
          <cell r="EZ279">
            <v>0</v>
          </cell>
          <cell r="FA279">
            <v>0</v>
          </cell>
          <cell r="FB279">
            <v>0</v>
          </cell>
          <cell r="FE279">
            <v>0</v>
          </cell>
          <cell r="FF279">
            <v>0</v>
          </cell>
          <cell r="FG279">
            <v>0</v>
          </cell>
          <cell r="FJ279">
            <v>4.6540049167945223E-4</v>
          </cell>
          <cell r="FL279">
            <v>4.5361183873224965E-4</v>
          </cell>
          <cell r="FP279">
            <v>3.4126185884416813E-4</v>
          </cell>
          <cell r="FQ279">
            <v>3.4126241054020199E-4</v>
          </cell>
        </row>
        <row r="280">
          <cell r="DC280">
            <v>1</v>
          </cell>
          <cell r="EY280">
            <v>2.9405917117106646E-3</v>
          </cell>
          <cell r="EZ280">
            <v>0</v>
          </cell>
          <cell r="FA280">
            <v>0</v>
          </cell>
          <cell r="FB280">
            <v>0</v>
          </cell>
          <cell r="FE280">
            <v>0</v>
          </cell>
          <cell r="FF280">
            <v>0</v>
          </cell>
          <cell r="FG280">
            <v>0</v>
          </cell>
          <cell r="FJ280">
            <v>0</v>
          </cell>
          <cell r="FL280">
            <v>0</v>
          </cell>
          <cell r="FP280">
            <v>1.4555159607897017E-2</v>
          </cell>
          <cell r="FQ280">
            <v>1.4555183154830167E-2</v>
          </cell>
        </row>
        <row r="281">
          <cell r="DD281">
            <v>1</v>
          </cell>
          <cell r="EY281">
            <v>3.1421544084695775E-3</v>
          </cell>
          <cell r="EZ281">
            <v>0</v>
          </cell>
          <cell r="FA281">
            <v>0</v>
          </cell>
          <cell r="FB281">
            <v>0</v>
          </cell>
          <cell r="FE281">
            <v>0</v>
          </cell>
          <cell r="FF281">
            <v>0</v>
          </cell>
          <cell r="FG281">
            <v>0</v>
          </cell>
          <cell r="FJ281">
            <v>0</v>
          </cell>
          <cell r="FL281">
            <v>0</v>
          </cell>
          <cell r="FP281">
            <v>1.5552843260082671E-2</v>
          </cell>
          <cell r="FQ281">
            <v>1.5552868432061129E-2</v>
          </cell>
        </row>
        <row r="282">
          <cell r="DE282">
            <v>1</v>
          </cell>
          <cell r="EY282">
            <v>2.7765876040535078E-3</v>
          </cell>
          <cell r="EZ282">
            <v>0</v>
          </cell>
          <cell r="FA282">
            <v>0</v>
          </cell>
          <cell r="FB282">
            <v>0</v>
          </cell>
          <cell r="FE282">
            <v>0</v>
          </cell>
          <cell r="FF282">
            <v>0</v>
          </cell>
          <cell r="FG282">
            <v>0</v>
          </cell>
          <cell r="FJ282">
            <v>0</v>
          </cell>
          <cell r="FL282">
            <v>0</v>
          </cell>
          <cell r="FP282">
            <v>1.3743390073388427E-2</v>
          </cell>
          <cell r="FQ282">
            <v>1.3743412311864526E-2</v>
          </cell>
        </row>
        <row r="283">
          <cell r="DF283">
            <v>1</v>
          </cell>
          <cell r="EY283">
            <v>3.8162147712437256E-3</v>
          </cell>
          <cell r="EZ283">
            <v>0</v>
          </cell>
          <cell r="FA283">
            <v>0</v>
          </cell>
          <cell r="FB283">
            <v>0</v>
          </cell>
          <cell r="FE283">
            <v>0</v>
          </cell>
          <cell r="FF283">
            <v>0</v>
          </cell>
          <cell r="FG283">
            <v>0</v>
          </cell>
          <cell r="FJ283">
            <v>0</v>
          </cell>
          <cell r="FL283">
            <v>0</v>
          </cell>
          <cell r="FP283">
            <v>1.8889270243511974E-2</v>
          </cell>
          <cell r="FQ283">
            <v>1.8889300810985665E-2</v>
          </cell>
        </row>
        <row r="284">
          <cell r="ER284">
            <v>12</v>
          </cell>
          <cell r="EY284">
            <v>5.9041975788135456E-3</v>
          </cell>
          <cell r="EZ284">
            <v>0</v>
          </cell>
          <cell r="FA284">
            <v>0</v>
          </cell>
          <cell r="FB284">
            <v>0</v>
          </cell>
          <cell r="FE284">
            <v>0</v>
          </cell>
          <cell r="FF284">
            <v>0</v>
          </cell>
          <cell r="FG284">
            <v>0</v>
          </cell>
          <cell r="FJ284">
            <v>0</v>
          </cell>
          <cell r="FL284">
            <v>0</v>
          </cell>
          <cell r="FP284">
            <v>2.9224246382656725E-2</v>
          </cell>
          <cell r="FQ284">
            <v>2.922429367334671E-2</v>
          </cell>
        </row>
        <row r="285">
          <cell r="EX285">
            <v>1</v>
          </cell>
          <cell r="EY285">
            <v>1.5854077712938768E-4</v>
          </cell>
          <cell r="EZ285">
            <v>0</v>
          </cell>
          <cell r="FA285">
            <v>0</v>
          </cell>
          <cell r="FB285">
            <v>0</v>
          </cell>
          <cell r="FE285">
            <v>0</v>
          </cell>
          <cell r="FF285">
            <v>0</v>
          </cell>
          <cell r="FG285">
            <v>0</v>
          </cell>
          <cell r="FJ285">
            <v>0</v>
          </cell>
          <cell r="FL285">
            <v>0</v>
          </cell>
          <cell r="FP285">
            <v>7.8473455716047849E-4</v>
          </cell>
          <cell r="FQ285">
            <v>7.8473583092781684E-4</v>
          </cell>
        </row>
        <row r="286">
          <cell r="EY286">
            <v>1.1259175825258063E-4</v>
          </cell>
          <cell r="EZ286">
            <v>0</v>
          </cell>
          <cell r="FA286">
            <v>0</v>
          </cell>
          <cell r="FB286">
            <v>0</v>
          </cell>
          <cell r="FE286">
            <v>0</v>
          </cell>
          <cell r="FF286">
            <v>0</v>
          </cell>
          <cell r="FG286">
            <v>0</v>
          </cell>
          <cell r="FJ286">
            <v>0</v>
          </cell>
          <cell r="FL286">
            <v>0</v>
          </cell>
          <cell r="FP286">
            <v>2.3486998212962927E-4</v>
          </cell>
          <cell r="FQ286">
            <v>2.3487036525571869E-4</v>
          </cell>
        </row>
        <row r="287">
          <cell r="M287">
            <v>1</v>
          </cell>
          <cell r="N287">
            <v>1</v>
          </cell>
          <cell r="O287">
            <v>1</v>
          </cell>
          <cell r="P287">
            <v>0.68730000000000002</v>
          </cell>
          <cell r="Q287">
            <v>1</v>
          </cell>
          <cell r="EY287">
            <v>9.1919520464963369E-6</v>
          </cell>
          <cell r="EZ287">
            <v>0</v>
          </cell>
          <cell r="FA287">
            <v>0</v>
          </cell>
          <cell r="FB287">
            <v>0</v>
          </cell>
          <cell r="FE287">
            <v>0</v>
          </cell>
          <cell r="FF287">
            <v>0</v>
          </cell>
          <cell r="FG287">
            <v>0</v>
          </cell>
          <cell r="FJ287">
            <v>4.5534961869678777E-5</v>
          </cell>
          <cell r="FL287">
            <v>4.4381920110469994E-5</v>
          </cell>
          <cell r="FP287">
            <v>3.3389190647430773E-5</v>
          </cell>
          <cell r="FQ287">
            <v>3.3389245442215178E-5</v>
          </cell>
        </row>
        <row r="288">
          <cell r="M288">
            <v>1</v>
          </cell>
          <cell r="N288">
            <v>1</v>
          </cell>
          <cell r="O288">
            <v>1</v>
          </cell>
          <cell r="P288">
            <v>0.68730000000000002</v>
          </cell>
          <cell r="Q288">
            <v>1</v>
          </cell>
          <cell r="EY288">
            <v>1.1807850291359152E-5</v>
          </cell>
          <cell r="EZ288">
            <v>0</v>
          </cell>
          <cell r="FA288">
            <v>0</v>
          </cell>
          <cell r="FB288">
            <v>0</v>
          </cell>
          <cell r="FE288">
            <v>0</v>
          </cell>
          <cell r="FF288">
            <v>0</v>
          </cell>
          <cell r="FG288">
            <v>0</v>
          </cell>
          <cell r="FJ288">
            <v>6.2672988327958426E-5</v>
          </cell>
          <cell r="FL288">
            <v>6.1079832803734939E-5</v>
          </cell>
          <cell r="FP288">
            <v>4.5955904058999954E-5</v>
          </cell>
          <cell r="FQ288">
            <v>4.5955979359980364E-5</v>
          </cell>
        </row>
        <row r="289">
          <cell r="M289">
            <v>1</v>
          </cell>
          <cell r="N289">
            <v>1</v>
          </cell>
          <cell r="O289">
            <v>1</v>
          </cell>
          <cell r="P289">
            <v>0.68730000000000002</v>
          </cell>
          <cell r="Q289">
            <v>1</v>
          </cell>
          <cell r="EY289">
            <v>1.840625458647857E-5</v>
          </cell>
          <cell r="EZ289">
            <v>0</v>
          </cell>
          <cell r="FA289">
            <v>0</v>
          </cell>
          <cell r="FB289">
            <v>0</v>
          </cell>
          <cell r="FE289">
            <v>0</v>
          </cell>
          <cell r="FF289">
            <v>0</v>
          </cell>
          <cell r="FG289">
            <v>0</v>
          </cell>
          <cell r="FJ289">
            <v>1.0983477403972612E-4</v>
          </cell>
          <cell r="FL289">
            <v>1.0705758893623793E-4</v>
          </cell>
          <cell r="FP289">
            <v>8.0537987668682223E-5</v>
          </cell>
          <cell r="FQ289">
            <v>8.0538118839582889E-5</v>
          </cell>
        </row>
        <row r="290">
          <cell r="M290">
            <v>1</v>
          </cell>
          <cell r="N290">
            <v>1</v>
          </cell>
          <cell r="O290">
            <v>1</v>
          </cell>
          <cell r="P290">
            <v>0.68730000000000002</v>
          </cell>
          <cell r="Q290">
            <v>1</v>
          </cell>
          <cell r="EY290">
            <v>1.2245514555743151E-5</v>
          </cell>
          <cell r="EZ290">
            <v>0</v>
          </cell>
          <cell r="FA290">
            <v>0</v>
          </cell>
          <cell r="FB290">
            <v>0</v>
          </cell>
          <cell r="FE290">
            <v>0</v>
          </cell>
          <cell r="FF290">
            <v>0</v>
          </cell>
          <cell r="FG290">
            <v>0</v>
          </cell>
          <cell r="FJ290">
            <v>6.8246067564673295E-5</v>
          </cell>
          <cell r="FL290">
            <v>6.6523889511233808E-5</v>
          </cell>
          <cell r="FP290">
            <v>5.0042446754314105E-5</v>
          </cell>
          <cell r="FQ290">
            <v>5.0042529378633905E-5</v>
          </cell>
        </row>
        <row r="291">
          <cell r="DB291">
            <v>1</v>
          </cell>
          <cell r="EY291">
            <v>4.3736274283075272E-5</v>
          </cell>
          <cell r="EZ291">
            <v>0</v>
          </cell>
          <cell r="FA291">
            <v>0</v>
          </cell>
          <cell r="FB291">
            <v>0</v>
          </cell>
          <cell r="FE291">
            <v>0</v>
          </cell>
          <cell r="FF291">
            <v>0</v>
          </cell>
          <cell r="FG291">
            <v>0</v>
          </cell>
          <cell r="FJ291">
            <v>2.8187542790333967E-4</v>
          </cell>
          <cell r="FL291">
            <v>2.7473858715618675E-4</v>
          </cell>
          <cell r="FP291">
            <v>2.0668936863732574E-4</v>
          </cell>
          <cell r="FQ291">
            <v>2.0668970069886742E-4</v>
          </cell>
        </row>
        <row r="292">
          <cell r="DB292">
            <v>1</v>
          </cell>
          <cell r="EY292">
            <v>1.2944440992341318E-4</v>
          </cell>
          <cell r="EZ292">
            <v>0</v>
          </cell>
          <cell r="FA292">
            <v>0</v>
          </cell>
          <cell r="FB292">
            <v>0</v>
          </cell>
          <cell r="FE292">
            <v>0</v>
          </cell>
          <cell r="FF292">
            <v>0</v>
          </cell>
          <cell r="FG292">
            <v>0</v>
          </cell>
          <cell r="FJ292">
            <v>8.7378161157672667E-4</v>
          </cell>
          <cell r="FL292">
            <v>8.5166259499402464E-4</v>
          </cell>
          <cell r="FP292">
            <v>6.4071341780270661E-4</v>
          </cell>
          <cell r="FQ292">
            <v>6.4071444825156251E-4</v>
          </cell>
        </row>
        <row r="293">
          <cell r="DB293">
            <v>1</v>
          </cell>
          <cell r="EY293">
            <v>1.9187640848737167E-3</v>
          </cell>
          <cell r="EZ293">
            <v>0</v>
          </cell>
          <cell r="FA293">
            <v>0</v>
          </cell>
          <cell r="FB293">
            <v>0</v>
          </cell>
          <cell r="FE293">
            <v>0</v>
          </cell>
          <cell r="FF293">
            <v>0</v>
          </cell>
          <cell r="FG293">
            <v>0</v>
          </cell>
          <cell r="FJ293">
            <v>1.2952192010855259E-2</v>
          </cell>
          <cell r="FL293">
            <v>1.2624255378840097E-2</v>
          </cell>
          <cell r="FP293">
            <v>9.497388156294943E-3</v>
          </cell>
          <cell r="FQ293">
            <v>9.4974035230472823E-3</v>
          </cell>
        </row>
        <row r="294">
          <cell r="DB294">
            <v>1</v>
          </cell>
          <cell r="EY294">
            <v>1.2843011020675677E-4</v>
          </cell>
          <cell r="EZ294">
            <v>0</v>
          </cell>
          <cell r="FA294">
            <v>0</v>
          </cell>
          <cell r="FB294">
            <v>0</v>
          </cell>
          <cell r="FE294">
            <v>0</v>
          </cell>
          <cell r="FF294">
            <v>0</v>
          </cell>
          <cell r="FG294">
            <v>0</v>
          </cell>
          <cell r="FJ294">
            <v>8.6693606564580293E-4</v>
          </cell>
          <cell r="FL294">
            <v>8.4498909541565182E-4</v>
          </cell>
          <cell r="FP294">
            <v>6.3569381447051555E-4</v>
          </cell>
          <cell r="FQ294">
            <v>6.3569484237099893E-4</v>
          </cell>
        </row>
        <row r="295">
          <cell r="DB295">
            <v>1.5</v>
          </cell>
          <cell r="EY295">
            <v>4.714858407102029E-4</v>
          </cell>
          <cell r="EZ295">
            <v>0</v>
          </cell>
          <cell r="FA295">
            <v>0</v>
          </cell>
          <cell r="FB295">
            <v>0</v>
          </cell>
          <cell r="FE295">
            <v>0</v>
          </cell>
          <cell r="FF295">
            <v>0</v>
          </cell>
          <cell r="FG295">
            <v>0</v>
          </cell>
          <cell r="FJ295">
            <v>3.1826635076281314E-3</v>
          </cell>
          <cell r="FL295">
            <v>3.1020788342751913E-3</v>
          </cell>
          <cell r="FP295">
            <v>2.3337355325714526E-3</v>
          </cell>
          <cell r="FQ295">
            <v>2.3337393072345894E-3</v>
          </cell>
        </row>
        <row r="296">
          <cell r="DB296">
            <v>2</v>
          </cell>
          <cell r="EY296">
            <v>7.1871078891854432E-4</v>
          </cell>
          <cell r="EZ296">
            <v>0</v>
          </cell>
          <cell r="FA296">
            <v>0</v>
          </cell>
          <cell r="FB296">
            <v>0</v>
          </cell>
          <cell r="FE296">
            <v>0</v>
          </cell>
          <cell r="FF296">
            <v>0</v>
          </cell>
          <cell r="FG296">
            <v>0</v>
          </cell>
          <cell r="FJ296">
            <v>4.8514948975303031E-3</v>
          </cell>
          <cell r="FL296">
            <v>4.7286630213401329E-3</v>
          </cell>
          <cell r="FP296">
            <v>3.5574310676136458E-3</v>
          </cell>
          <cell r="FQ296">
            <v>3.5574368181942539E-3</v>
          </cell>
        </row>
        <row r="297">
          <cell r="DB297">
            <v>1.5</v>
          </cell>
          <cell r="EY297">
            <v>5.4559711825352525E-5</v>
          </cell>
          <cell r="EZ297">
            <v>0</v>
          </cell>
          <cell r="FA297">
            <v>0</v>
          </cell>
          <cell r="FB297">
            <v>0</v>
          </cell>
          <cell r="FE297">
            <v>0</v>
          </cell>
          <cell r="FF297">
            <v>0</v>
          </cell>
          <cell r="FG297">
            <v>0</v>
          </cell>
          <cell r="FJ297">
            <v>3.6829038019930879E-4</v>
          </cell>
          <cell r="FL297">
            <v>3.5896854340041834E-4</v>
          </cell>
          <cell r="FP297">
            <v>2.7005442409495375E-4</v>
          </cell>
          <cell r="FQ297">
            <v>2.7005485686938202E-4</v>
          </cell>
        </row>
        <row r="298">
          <cell r="M298">
            <v>1</v>
          </cell>
          <cell r="N298">
            <v>1</v>
          </cell>
          <cell r="O298">
            <v>1</v>
          </cell>
          <cell r="P298">
            <v>0.68730000000000002</v>
          </cell>
          <cell r="Q298">
            <v>1</v>
          </cell>
          <cell r="EY298">
            <v>3.4358362359987484E-6</v>
          </cell>
          <cell r="EZ298">
            <v>0</v>
          </cell>
          <cell r="FA298">
            <v>0</v>
          </cell>
          <cell r="FB298">
            <v>0</v>
          </cell>
          <cell r="FE298">
            <v>0</v>
          </cell>
          <cell r="FF298">
            <v>0</v>
          </cell>
          <cell r="FG298">
            <v>0</v>
          </cell>
          <cell r="FJ298">
            <v>4.5744358873249752E-6</v>
          </cell>
          <cell r="FL298">
            <v>4.4591069259537106E-6</v>
          </cell>
          <cell r="FP298">
            <v>3.3542758125991222E-6</v>
          </cell>
          <cell r="FQ298">
            <v>3.3542787968541247E-6</v>
          </cell>
        </row>
        <row r="299">
          <cell r="CZ299">
            <v>1</v>
          </cell>
          <cell r="EY299">
            <v>6.6769540814710108E-6</v>
          </cell>
          <cell r="EZ299">
            <v>0</v>
          </cell>
          <cell r="FA299">
            <v>0</v>
          </cell>
          <cell r="FB299">
            <v>0</v>
          </cell>
          <cell r="FE299">
            <v>0</v>
          </cell>
          <cell r="FF299">
            <v>0</v>
          </cell>
          <cell r="FG299">
            <v>0</v>
          </cell>
          <cell r="FJ299">
            <v>2.7333863091257786E-5</v>
          </cell>
          <cell r="FL299">
            <v>2.6638135188815303E-5</v>
          </cell>
          <cell r="FP299">
            <v>2.004296117070165E-5</v>
          </cell>
          <cell r="FQ299">
            <v>2.0042995211747009E-5</v>
          </cell>
        </row>
        <row r="300">
          <cell r="CZ300">
            <v>1</v>
          </cell>
          <cell r="EY300">
            <v>1.0534180007701918E-5</v>
          </cell>
          <cell r="EZ300">
            <v>0</v>
          </cell>
          <cell r="FA300">
            <v>0</v>
          </cell>
          <cell r="FB300">
            <v>0</v>
          </cell>
          <cell r="FE300">
            <v>0</v>
          </cell>
          <cell r="FF300">
            <v>0</v>
          </cell>
          <cell r="FG300">
            <v>0</v>
          </cell>
          <cell r="FJ300">
            <v>5.6697228681422854E-5</v>
          </cell>
          <cell r="FL300">
            <v>5.526426643642205E-5</v>
          </cell>
          <cell r="FP300">
            <v>4.1574092151477548E-5</v>
          </cell>
          <cell r="FQ300">
            <v>4.1574156901104094E-5</v>
          </cell>
        </row>
        <row r="301">
          <cell r="CZ301">
            <v>1</v>
          </cell>
          <cell r="EY301">
            <v>7.3028653464265889E-6</v>
          </cell>
          <cell r="EZ301">
            <v>0</v>
          </cell>
          <cell r="FA301">
            <v>0</v>
          </cell>
          <cell r="FB301">
            <v>0</v>
          </cell>
          <cell r="FE301">
            <v>0</v>
          </cell>
          <cell r="FF301">
            <v>0</v>
          </cell>
          <cell r="FG301">
            <v>0</v>
          </cell>
          <cell r="FJ301">
            <v>3.5242482218824034E-5</v>
          </cell>
          <cell r="FL301">
            <v>3.4345867863463024E-5</v>
          </cell>
          <cell r="FP301">
            <v>2.5842080568052668E-5</v>
          </cell>
          <cell r="FQ301">
            <v>2.5842118595861234E-5</v>
          </cell>
        </row>
        <row r="302">
          <cell r="CZ302">
            <v>1</v>
          </cell>
          <cell r="EY302">
            <v>1.9730835140651512E-5</v>
          </cell>
          <cell r="EZ302">
            <v>0</v>
          </cell>
          <cell r="FA302">
            <v>0</v>
          </cell>
          <cell r="FB302">
            <v>0</v>
          </cell>
          <cell r="FE302">
            <v>0</v>
          </cell>
          <cell r="FF302">
            <v>0</v>
          </cell>
          <cell r="FG302">
            <v>0</v>
          </cell>
          <cell r="FJ302">
            <v>1.1668031997064984E-4</v>
          </cell>
          <cell r="FL302">
            <v>1.1372091941160986E-4</v>
          </cell>
          <cell r="FP302">
            <v>8.5557583365258817E-5</v>
          </cell>
          <cell r="FQ302">
            <v>8.5557724720146559E-5</v>
          </cell>
        </row>
        <row r="303">
          <cell r="CZ303">
            <v>1</v>
          </cell>
          <cell r="EY303">
            <v>4.7229966224313671E-5</v>
          </cell>
          <cell r="EZ303">
            <v>0</v>
          </cell>
          <cell r="FA303">
            <v>0</v>
          </cell>
          <cell r="FB303">
            <v>0</v>
          </cell>
          <cell r="FE303">
            <v>0</v>
          </cell>
          <cell r="FF303">
            <v>0</v>
          </cell>
          <cell r="FG303">
            <v>0</v>
          </cell>
          <cell r="FJ303">
            <v>3.0036645573539044E-4</v>
          </cell>
          <cell r="FL303">
            <v>2.9276797821482456E-4</v>
          </cell>
          <cell r="FP303">
            <v>2.20248188892599E-4</v>
          </cell>
          <cell r="FQ303">
            <v>2.2024854401390921E-4</v>
          </cell>
        </row>
        <row r="304">
          <cell r="DQ304">
            <v>0.14545454545454545</v>
          </cell>
          <cell r="DR304">
            <v>0.25454545454545457</v>
          </cell>
          <cell r="DW304">
            <v>0.45454545454545459</v>
          </cell>
          <cell r="EM304">
            <v>0.14545454545454545</v>
          </cell>
          <cell r="EY304">
            <v>0</v>
          </cell>
          <cell r="EZ304">
            <v>0</v>
          </cell>
          <cell r="FA304">
            <v>0</v>
          </cell>
          <cell r="FB304">
            <v>0</v>
          </cell>
          <cell r="FE304">
            <v>0</v>
          </cell>
          <cell r="FF304">
            <v>0</v>
          </cell>
          <cell r="FG304">
            <v>0</v>
          </cell>
          <cell r="FJ304">
            <v>0</v>
          </cell>
          <cell r="FL304">
            <v>0</v>
          </cell>
          <cell r="FP304">
            <v>1.1812295611227668E-8</v>
          </cell>
          <cell r="FQ304">
            <v>0</v>
          </cell>
        </row>
        <row r="305">
          <cell r="EC305">
            <v>0.54285714285714282</v>
          </cell>
          <cell r="EM305">
            <v>0.45714285714285707</v>
          </cell>
          <cell r="EY305">
            <v>0</v>
          </cell>
          <cell r="EZ305">
            <v>0</v>
          </cell>
          <cell r="FA305">
            <v>0</v>
          </cell>
          <cell r="FB305">
            <v>0</v>
          </cell>
          <cell r="FE305">
            <v>0</v>
          </cell>
          <cell r="FF305">
            <v>0</v>
          </cell>
          <cell r="FG305">
            <v>0</v>
          </cell>
          <cell r="FJ305">
            <v>0</v>
          </cell>
          <cell r="FL305">
            <v>0</v>
          </cell>
          <cell r="FP305">
            <v>1.1812295611227668E-8</v>
          </cell>
          <cell r="FQ305">
            <v>0</v>
          </cell>
        </row>
        <row r="306">
          <cell r="EY306">
            <v>0</v>
          </cell>
          <cell r="EZ306">
            <v>0</v>
          </cell>
          <cell r="FA306">
            <v>0</v>
          </cell>
          <cell r="FB306">
            <v>0</v>
          </cell>
          <cell r="FE306">
            <v>0</v>
          </cell>
          <cell r="FF306">
            <v>0</v>
          </cell>
          <cell r="FG306">
            <v>0</v>
          </cell>
          <cell r="FJ306">
            <v>0</v>
          </cell>
          <cell r="FL306">
            <v>0</v>
          </cell>
          <cell r="FP306">
            <v>1.1812295611227668E-8</v>
          </cell>
          <cell r="FQ306">
            <v>0</v>
          </cell>
        </row>
        <row r="307">
          <cell r="DW307">
            <v>0.75757575757575757</v>
          </cell>
          <cell r="EM307">
            <v>0.2424242424242424</v>
          </cell>
          <cell r="EY307">
            <v>0</v>
          </cell>
          <cell r="EZ307">
            <v>0</v>
          </cell>
          <cell r="FA307">
            <v>0</v>
          </cell>
          <cell r="FB307">
            <v>0</v>
          </cell>
          <cell r="FE307">
            <v>0</v>
          </cell>
          <cell r="FF307">
            <v>0</v>
          </cell>
          <cell r="FG307">
            <v>0</v>
          </cell>
          <cell r="FJ307">
            <v>0</v>
          </cell>
          <cell r="FL307">
            <v>0</v>
          </cell>
          <cell r="FP307">
            <v>1.1812295611227668E-8</v>
          </cell>
          <cell r="FQ307">
            <v>0</v>
          </cell>
        </row>
        <row r="308">
          <cell r="DQ308">
            <v>0.12403100775193798</v>
          </cell>
          <cell r="DR308">
            <v>0.21705426356589147</v>
          </cell>
          <cell r="DW308">
            <v>0.38759689922480622</v>
          </cell>
          <cell r="EC308">
            <v>0.14728682170542637</v>
          </cell>
          <cell r="EM308">
            <v>0.12403100775193798</v>
          </cell>
          <cell r="EY308">
            <v>0</v>
          </cell>
          <cell r="EZ308">
            <v>0</v>
          </cell>
          <cell r="FA308">
            <v>0</v>
          </cell>
          <cell r="FB308">
            <v>0</v>
          </cell>
          <cell r="FE308">
            <v>0</v>
          </cell>
          <cell r="FF308">
            <v>0</v>
          </cell>
          <cell r="FG308">
            <v>0</v>
          </cell>
          <cell r="FJ308">
            <v>0</v>
          </cell>
          <cell r="FL308">
            <v>0</v>
          </cell>
          <cell r="FP308">
            <v>1.1812295611227668E-8</v>
          </cell>
          <cell r="FQ308">
            <v>0</v>
          </cell>
        </row>
        <row r="309">
          <cell r="M309">
            <v>1</v>
          </cell>
          <cell r="N309">
            <v>1</v>
          </cell>
          <cell r="O309">
            <v>1</v>
          </cell>
          <cell r="P309">
            <v>0.68730000000000002</v>
          </cell>
          <cell r="Q309">
            <v>1</v>
          </cell>
          <cell r="EY309">
            <v>1.9786798133321548E-6</v>
          </cell>
          <cell r="EZ309">
            <v>0</v>
          </cell>
          <cell r="FA309">
            <v>0</v>
          </cell>
          <cell r="FB309">
            <v>0</v>
          </cell>
          <cell r="FE309">
            <v>0</v>
          </cell>
          <cell r="FF309">
            <v>0</v>
          </cell>
          <cell r="FG309">
            <v>0</v>
          </cell>
          <cell r="FJ309">
            <v>4.4294713605100875E-6</v>
          </cell>
          <cell r="FL309">
            <v>0</v>
          </cell>
          <cell r="FP309">
            <v>3.2479766055198032E-6</v>
          </cell>
          <cell r="FQ309">
            <v>3.2479807660078456E-6</v>
          </cell>
        </row>
        <row r="310">
          <cell r="BG310">
            <v>1</v>
          </cell>
          <cell r="BI310">
            <v>1</v>
          </cell>
          <cell r="BJ310">
            <v>1.8</v>
          </cell>
          <cell r="CW310">
            <v>1</v>
          </cell>
          <cell r="CX310">
            <v>1</v>
          </cell>
          <cell r="EY310">
            <v>1.7742815595788152E-5</v>
          </cell>
          <cell r="EZ310">
            <v>0</v>
          </cell>
          <cell r="FA310">
            <v>0</v>
          </cell>
          <cell r="FB310">
            <v>0</v>
          </cell>
          <cell r="FE310">
            <v>0</v>
          </cell>
          <cell r="FF310">
            <v>0</v>
          </cell>
          <cell r="FG310">
            <v>0</v>
          </cell>
          <cell r="FJ310">
            <v>1.0237715507791652E-4</v>
          </cell>
          <cell r="FL310">
            <v>9.9786583409833948E-5</v>
          </cell>
          <cell r="FP310">
            <v>7.5069582005987643E-5</v>
          </cell>
          <cell r="FQ310">
            <v>7.5069697992470418E-5</v>
          </cell>
        </row>
        <row r="311">
          <cell r="BG311">
            <v>1</v>
          </cell>
          <cell r="BI311">
            <v>1</v>
          </cell>
          <cell r="BJ311">
            <v>1.8</v>
          </cell>
          <cell r="CW311">
            <v>1</v>
          </cell>
          <cell r="CX311">
            <v>1</v>
          </cell>
          <cell r="EY311">
            <v>1.9526992134582854E-6</v>
          </cell>
          <cell r="EZ311">
            <v>0</v>
          </cell>
          <cell r="FA311">
            <v>0</v>
          </cell>
          <cell r="FB311">
            <v>0</v>
          </cell>
          <cell r="FE311">
            <v>0</v>
          </cell>
          <cell r="FF311">
            <v>0</v>
          </cell>
          <cell r="FG311">
            <v>0</v>
          </cell>
          <cell r="FJ311">
            <v>3.511362690682462E-6</v>
          </cell>
          <cell r="FL311">
            <v>0</v>
          </cell>
          <cell r="FP311">
            <v>2.574759747439182E-6</v>
          </cell>
          <cell r="FQ311">
            <v>2.5747636749987061E-6</v>
          </cell>
        </row>
        <row r="312">
          <cell r="BG312">
            <v>1</v>
          </cell>
          <cell r="BI312">
            <v>1</v>
          </cell>
          <cell r="BJ312">
            <v>1.8</v>
          </cell>
          <cell r="CW312">
            <v>1</v>
          </cell>
          <cell r="CX312">
            <v>1</v>
          </cell>
          <cell r="EY312">
            <v>8.2747264530863481E-6</v>
          </cell>
          <cell r="EZ312">
            <v>0</v>
          </cell>
          <cell r="FA312">
            <v>0</v>
          </cell>
          <cell r="FB312">
            <v>0</v>
          </cell>
          <cell r="FE312">
            <v>0</v>
          </cell>
          <cell r="FF312">
            <v>0</v>
          </cell>
          <cell r="FG312">
            <v>0</v>
          </cell>
          <cell r="FJ312">
            <v>4.2506814268379275E-5</v>
          </cell>
          <cell r="FL312">
            <v>4.1423747221750843E-5</v>
          </cell>
          <cell r="FP312">
            <v>3.1168757772448743E-5</v>
          </cell>
          <cell r="FQ312">
            <v>3.1168807147381908E-5</v>
          </cell>
        </row>
        <row r="313">
          <cell r="BG313">
            <v>1</v>
          </cell>
          <cell r="BI313">
            <v>1</v>
          </cell>
          <cell r="BJ313">
            <v>1.8</v>
          </cell>
          <cell r="CW313">
            <v>1</v>
          </cell>
          <cell r="CX313">
            <v>1</v>
          </cell>
          <cell r="EY313">
            <v>6.6079583241589535E-5</v>
          </cell>
          <cell r="EZ313">
            <v>0</v>
          </cell>
          <cell r="FA313">
            <v>0</v>
          </cell>
          <cell r="FB313">
            <v>0</v>
          </cell>
          <cell r="FE313">
            <v>0</v>
          </cell>
          <cell r="FF313">
            <v>0</v>
          </cell>
          <cell r="FG313">
            <v>0</v>
          </cell>
          <cell r="FJ313">
            <v>4.2445607228241039E-4</v>
          </cell>
          <cell r="FL313">
            <v>4.1370945996159058E-4</v>
          </cell>
          <cell r="FP313">
            <v>3.1123875630494768E-4</v>
          </cell>
          <cell r="FQ313">
            <v>3.1123925472099895E-4</v>
          </cell>
        </row>
        <row r="314">
          <cell r="BG314">
            <v>1</v>
          </cell>
          <cell r="BI314">
            <v>1</v>
          </cell>
          <cell r="BJ314">
            <v>1.8</v>
          </cell>
          <cell r="CW314">
            <v>1</v>
          </cell>
          <cell r="CX314">
            <v>1</v>
          </cell>
          <cell r="EY314">
            <v>8.7387939422662787E-6</v>
          </cell>
          <cell r="EZ314">
            <v>0</v>
          </cell>
          <cell r="FA314">
            <v>0</v>
          </cell>
          <cell r="FB314">
            <v>0</v>
          </cell>
          <cell r="FE314">
            <v>0</v>
          </cell>
          <cell r="FF314">
            <v>0</v>
          </cell>
          <cell r="FG314">
            <v>0</v>
          </cell>
          <cell r="FJ314">
            <v>4.5985962911936595E-5</v>
          </cell>
          <cell r="FL314">
            <v>4.4819052946382249E-5</v>
          </cell>
          <cell r="FP314">
            <v>3.371989292866547E-5</v>
          </cell>
          <cell r="FQ314">
            <v>3.3719947979216935E-5</v>
          </cell>
        </row>
        <row r="315">
          <cell r="BG315">
            <v>1</v>
          </cell>
          <cell r="BI315">
            <v>1</v>
          </cell>
          <cell r="BJ315">
            <v>1.8</v>
          </cell>
          <cell r="CW315">
            <v>1</v>
          </cell>
          <cell r="CX315">
            <v>1</v>
          </cell>
          <cell r="EY315">
            <v>3.7471948575808591E-4</v>
          </cell>
          <cell r="EZ315">
            <v>0</v>
          </cell>
          <cell r="FA315">
            <v>0</v>
          </cell>
          <cell r="FB315">
            <v>0</v>
          </cell>
          <cell r="FE315">
            <v>0</v>
          </cell>
          <cell r="FF315">
            <v>0</v>
          </cell>
          <cell r="FG315">
            <v>0</v>
          </cell>
          <cell r="FJ315">
            <v>2.4813735509572762E-3</v>
          </cell>
          <cell r="FL315">
            <v>2.4185539099505545E-3</v>
          </cell>
          <cell r="FP315">
            <v>1.8195042018364315E-3</v>
          </cell>
          <cell r="FQ315">
            <v>1.8195071451655848E-3</v>
          </cell>
        </row>
        <row r="316">
          <cell r="BG316">
            <v>1</v>
          </cell>
          <cell r="BI316">
            <v>1</v>
          </cell>
          <cell r="BJ316">
            <v>1.8</v>
          </cell>
          <cell r="CW316">
            <v>1</v>
          </cell>
          <cell r="CX316">
            <v>1</v>
          </cell>
          <cell r="EY316">
            <v>3.0060853040728792E-4</v>
          </cell>
          <cell r="EZ316">
            <v>0</v>
          </cell>
          <cell r="FA316">
            <v>0</v>
          </cell>
          <cell r="FB316">
            <v>0</v>
          </cell>
          <cell r="FE316">
            <v>0</v>
          </cell>
          <cell r="FF316">
            <v>0</v>
          </cell>
          <cell r="FG316">
            <v>0</v>
          </cell>
          <cell r="FJ316">
            <v>1.9944377763826604E-3</v>
          </cell>
          <cell r="FL316">
            <v>1.9439415824520426E-3</v>
          </cell>
          <cell r="FP316">
            <v>1.4624512737485896E-3</v>
          </cell>
          <cell r="FQ316">
            <v>1.462453640998502E-3</v>
          </cell>
        </row>
        <row r="317">
          <cell r="BH317">
            <v>1</v>
          </cell>
          <cell r="BI317">
            <v>1</v>
          </cell>
          <cell r="BJ317">
            <v>1.8</v>
          </cell>
          <cell r="CW317">
            <v>1</v>
          </cell>
          <cell r="CX317">
            <v>1</v>
          </cell>
          <cell r="EY317">
            <v>1.7817389809487731E-4</v>
          </cell>
          <cell r="EZ317">
            <v>0</v>
          </cell>
          <cell r="FA317">
            <v>0</v>
          </cell>
          <cell r="FB317">
            <v>0</v>
          </cell>
          <cell r="FE317">
            <v>0</v>
          </cell>
          <cell r="FF317">
            <v>0</v>
          </cell>
          <cell r="FG317">
            <v>0</v>
          </cell>
          <cell r="FJ317">
            <v>1.1814768283324238E-3</v>
          </cell>
          <cell r="FL317">
            <v>1.1515610163678894E-3</v>
          </cell>
          <cell r="FP317">
            <v>8.6633552544653207E-4</v>
          </cell>
          <cell r="FQ317">
            <v>8.663369241216247E-4</v>
          </cell>
        </row>
        <row r="318">
          <cell r="BH318">
            <v>1</v>
          </cell>
          <cell r="BI318">
            <v>1</v>
          </cell>
          <cell r="BJ318">
            <v>1.8</v>
          </cell>
          <cell r="CW318">
            <v>1</v>
          </cell>
          <cell r="CX318">
            <v>1</v>
          </cell>
          <cell r="EY318">
            <v>6.4782942730110926E-5</v>
          </cell>
          <cell r="EZ318">
            <v>0</v>
          </cell>
          <cell r="FA318">
            <v>0</v>
          </cell>
          <cell r="FB318">
            <v>0</v>
          </cell>
          <cell r="FE318">
            <v>0</v>
          </cell>
          <cell r="FF318">
            <v>0</v>
          </cell>
          <cell r="FG318">
            <v>0</v>
          </cell>
          <cell r="FJ318">
            <v>4.232480354354542E-4</v>
          </cell>
          <cell r="FL318">
            <v>4.1252849844905981E-4</v>
          </cell>
          <cell r="FP318">
            <v>3.1035293721490119E-4</v>
          </cell>
          <cell r="FQ318">
            <v>3.1035344335456864E-4</v>
          </cell>
        </row>
        <row r="319">
          <cell r="BH319">
            <v>1</v>
          </cell>
          <cell r="BI319">
            <v>1</v>
          </cell>
          <cell r="BJ319">
            <v>1.8</v>
          </cell>
          <cell r="CW319">
            <v>1</v>
          </cell>
          <cell r="CX319">
            <v>1</v>
          </cell>
          <cell r="EY319">
            <v>9.0720368035386914E-5</v>
          </cell>
          <cell r="EZ319">
            <v>0</v>
          </cell>
          <cell r="FA319">
            <v>0</v>
          </cell>
          <cell r="FB319">
            <v>0</v>
          </cell>
          <cell r="FE319">
            <v>0</v>
          </cell>
          <cell r="FF319">
            <v>0</v>
          </cell>
          <cell r="FG319">
            <v>0</v>
          </cell>
          <cell r="FJ319">
            <v>5.9797858633779915E-4</v>
          </cell>
          <cell r="FL319">
            <v>5.8283863398396495E-4</v>
          </cell>
          <cell r="FP319">
            <v>4.3847672721095615E-4</v>
          </cell>
          <cell r="FQ319">
            <v>4.3847743437309592E-4</v>
          </cell>
        </row>
        <row r="320">
          <cell r="BH320">
            <v>1</v>
          </cell>
          <cell r="BI320">
            <v>1</v>
          </cell>
          <cell r="BJ320">
            <v>1.8</v>
          </cell>
          <cell r="CW320">
            <v>1</v>
          </cell>
          <cell r="CX320">
            <v>1</v>
          </cell>
          <cell r="EY320">
            <v>1.135234819318337E-4</v>
          </cell>
          <cell r="EZ320">
            <v>0</v>
          </cell>
          <cell r="FA320">
            <v>0</v>
          </cell>
          <cell r="FB320">
            <v>0</v>
          </cell>
          <cell r="FE320">
            <v>0</v>
          </cell>
          <cell r="FF320">
            <v>0</v>
          </cell>
          <cell r="FG320">
            <v>0</v>
          </cell>
          <cell r="FJ320">
            <v>7.5260739215131649E-4</v>
          </cell>
          <cell r="FL320">
            <v>7.3355246265398527E-4</v>
          </cell>
          <cell r="FP320">
            <v>5.518606010138686E-4</v>
          </cell>
          <cell r="FQ320">
            <v>5.5186149826992831E-4</v>
          </cell>
        </row>
        <row r="321">
          <cell r="BH321">
            <v>1</v>
          </cell>
          <cell r="BI321">
            <v>1</v>
          </cell>
          <cell r="BJ321">
            <v>1.8</v>
          </cell>
          <cell r="CW321">
            <v>1</v>
          </cell>
          <cell r="CX321">
            <v>1</v>
          </cell>
          <cell r="EY321">
            <v>2.7192535383324901E-4</v>
          </cell>
          <cell r="EZ321">
            <v>0</v>
          </cell>
          <cell r="FA321">
            <v>0</v>
          </cell>
          <cell r="FB321">
            <v>0</v>
          </cell>
          <cell r="FE321">
            <v>0</v>
          </cell>
          <cell r="FF321">
            <v>0</v>
          </cell>
          <cell r="FG321">
            <v>0</v>
          </cell>
          <cell r="FJ321">
            <v>1.8201099050136351E-3</v>
          </cell>
          <cell r="FL321">
            <v>1.774027359060243E-3</v>
          </cell>
          <cell r="FP321">
            <v>1.3346227644181646E-3</v>
          </cell>
          <cell r="FQ321">
            <v>1.3346249200385024E-3</v>
          </cell>
        </row>
        <row r="322">
          <cell r="DQ322">
            <v>0.14545454545454545</v>
          </cell>
          <cell r="DR322">
            <v>0.25454545454545457</v>
          </cell>
          <cell r="DW322">
            <v>0.45454545454545459</v>
          </cell>
          <cell r="EM322">
            <v>0.14545454545454545</v>
          </cell>
          <cell r="EY322">
            <v>0</v>
          </cell>
          <cell r="EZ322">
            <v>0</v>
          </cell>
          <cell r="FA322">
            <v>0</v>
          </cell>
          <cell r="FB322">
            <v>0</v>
          </cell>
          <cell r="FE322">
            <v>0</v>
          </cell>
          <cell r="FF322">
            <v>0</v>
          </cell>
          <cell r="FG322">
            <v>0</v>
          </cell>
          <cell r="FJ322">
            <v>0</v>
          </cell>
          <cell r="FL322">
            <v>0</v>
          </cell>
          <cell r="FP322">
            <v>1.1812295611227668E-8</v>
          </cell>
          <cell r="FQ322">
            <v>0</v>
          </cell>
        </row>
        <row r="323">
          <cell r="EC323">
            <v>0.54285714285714282</v>
          </cell>
          <cell r="EM323">
            <v>0.45714285714285707</v>
          </cell>
          <cell r="EY323">
            <v>0</v>
          </cell>
          <cell r="EZ323">
            <v>0</v>
          </cell>
          <cell r="FA323">
            <v>0</v>
          </cell>
          <cell r="FB323">
            <v>0</v>
          </cell>
          <cell r="FE323">
            <v>0</v>
          </cell>
          <cell r="FF323">
            <v>0</v>
          </cell>
          <cell r="FG323">
            <v>0</v>
          </cell>
          <cell r="FJ323">
            <v>0</v>
          </cell>
          <cell r="FL323">
            <v>0</v>
          </cell>
          <cell r="FP323">
            <v>1.1812295611227668E-8</v>
          </cell>
          <cell r="FQ323">
            <v>0</v>
          </cell>
        </row>
        <row r="324">
          <cell r="EY324">
            <v>0</v>
          </cell>
          <cell r="EZ324">
            <v>0</v>
          </cell>
          <cell r="FA324">
            <v>0</v>
          </cell>
          <cell r="FB324">
            <v>0</v>
          </cell>
          <cell r="FE324">
            <v>0</v>
          </cell>
          <cell r="FF324">
            <v>0</v>
          </cell>
          <cell r="FG324">
            <v>0</v>
          </cell>
          <cell r="FJ324">
            <v>0</v>
          </cell>
          <cell r="FL324">
            <v>0</v>
          </cell>
          <cell r="FP324">
            <v>1.1812295611227668E-8</v>
          </cell>
          <cell r="FQ324">
            <v>0</v>
          </cell>
        </row>
        <row r="325">
          <cell r="DW325">
            <v>0.75757575757575757</v>
          </cell>
          <cell r="EM325">
            <v>0.2424242424242424</v>
          </cell>
          <cell r="EY325">
            <v>0</v>
          </cell>
          <cell r="EZ325">
            <v>0</v>
          </cell>
          <cell r="FA325">
            <v>0</v>
          </cell>
          <cell r="FB325">
            <v>0</v>
          </cell>
          <cell r="FE325">
            <v>0</v>
          </cell>
          <cell r="FF325">
            <v>0</v>
          </cell>
          <cell r="FG325">
            <v>0</v>
          </cell>
          <cell r="FJ325">
            <v>0</v>
          </cell>
          <cell r="FL325">
            <v>0</v>
          </cell>
          <cell r="FP325">
            <v>1.1812295611227668E-8</v>
          </cell>
          <cell r="FQ325">
            <v>0</v>
          </cell>
        </row>
        <row r="326">
          <cell r="DQ326">
            <v>0.12403100775193798</v>
          </cell>
          <cell r="DR326">
            <v>0.21705426356589147</v>
          </cell>
          <cell r="DW326">
            <v>0.38759689922480622</v>
          </cell>
          <cell r="EC326">
            <v>0.14728682170542637</v>
          </cell>
          <cell r="EM326">
            <v>0.12403100775193798</v>
          </cell>
          <cell r="EY326">
            <v>0</v>
          </cell>
          <cell r="EZ326">
            <v>0</v>
          </cell>
          <cell r="FA326">
            <v>0</v>
          </cell>
          <cell r="FB326">
            <v>0</v>
          </cell>
          <cell r="FE326">
            <v>0</v>
          </cell>
          <cell r="FF326">
            <v>0</v>
          </cell>
          <cell r="FG326">
            <v>0</v>
          </cell>
          <cell r="FJ326">
            <v>0</v>
          </cell>
          <cell r="FL326">
            <v>0</v>
          </cell>
          <cell r="FP326">
            <v>1.1812295611227668E-8</v>
          </cell>
          <cell r="FQ326">
            <v>0</v>
          </cell>
        </row>
        <row r="327">
          <cell r="DI327">
            <v>1</v>
          </cell>
          <cell r="EY327">
            <v>0</v>
          </cell>
          <cell r="EZ327">
            <v>0</v>
          </cell>
          <cell r="FA327">
            <v>0</v>
          </cell>
          <cell r="FB327">
            <v>0</v>
          </cell>
          <cell r="FE327">
            <v>0</v>
          </cell>
          <cell r="FF327">
            <v>0</v>
          </cell>
          <cell r="FG327">
            <v>0</v>
          </cell>
          <cell r="FJ327">
            <v>0</v>
          </cell>
          <cell r="FL327">
            <v>0</v>
          </cell>
          <cell r="FP327">
            <v>0</v>
          </cell>
          <cell r="FQ327">
            <v>0</v>
          </cell>
        </row>
        <row r="328">
          <cell r="DI328">
            <v>1</v>
          </cell>
          <cell r="EY328">
            <v>0</v>
          </cell>
          <cell r="EZ328">
            <v>0</v>
          </cell>
          <cell r="FA328">
            <v>0</v>
          </cell>
          <cell r="FB328">
            <v>0</v>
          </cell>
          <cell r="FE328">
            <v>0</v>
          </cell>
          <cell r="FF328">
            <v>0</v>
          </cell>
          <cell r="FG328">
            <v>0</v>
          </cell>
          <cell r="FJ328">
            <v>0</v>
          </cell>
          <cell r="FL328">
            <v>0</v>
          </cell>
          <cell r="FP328">
            <v>0</v>
          </cell>
          <cell r="FQ328">
            <v>0</v>
          </cell>
        </row>
        <row r="329">
          <cell r="DI329">
            <v>1</v>
          </cell>
          <cell r="EY329">
            <v>0</v>
          </cell>
          <cell r="EZ329">
            <v>0</v>
          </cell>
          <cell r="FA329">
            <v>0</v>
          </cell>
          <cell r="FB329">
            <v>0</v>
          </cell>
          <cell r="FE329">
            <v>0</v>
          </cell>
          <cell r="FF329">
            <v>0</v>
          </cell>
          <cell r="FG329">
            <v>0</v>
          </cell>
          <cell r="FJ329">
            <v>0</v>
          </cell>
          <cell r="FL329">
            <v>0</v>
          </cell>
          <cell r="FP329">
            <v>0</v>
          </cell>
          <cell r="FQ329">
            <v>0</v>
          </cell>
        </row>
        <row r="330">
          <cell r="DI330">
            <v>1</v>
          </cell>
          <cell r="EY330">
            <v>0</v>
          </cell>
          <cell r="EZ330">
            <v>0</v>
          </cell>
          <cell r="FA330">
            <v>0</v>
          </cell>
          <cell r="FB330">
            <v>0</v>
          </cell>
          <cell r="FE330">
            <v>0</v>
          </cell>
          <cell r="FF330">
            <v>0</v>
          </cell>
          <cell r="FG330">
            <v>0</v>
          </cell>
          <cell r="FJ330">
            <v>0</v>
          </cell>
          <cell r="FL330">
            <v>0</v>
          </cell>
          <cell r="FP330">
            <v>0</v>
          </cell>
          <cell r="FQ330">
            <v>0</v>
          </cell>
        </row>
        <row r="331">
          <cell r="DI331">
            <v>1</v>
          </cell>
          <cell r="EY331">
            <v>0</v>
          </cell>
          <cell r="EZ331">
            <v>0</v>
          </cell>
          <cell r="FA331">
            <v>0</v>
          </cell>
          <cell r="FB331">
            <v>0</v>
          </cell>
          <cell r="FE331">
            <v>0</v>
          </cell>
          <cell r="FF331">
            <v>0</v>
          </cell>
          <cell r="FG331">
            <v>0</v>
          </cell>
          <cell r="FJ331">
            <v>0</v>
          </cell>
          <cell r="FL331">
            <v>0</v>
          </cell>
          <cell r="FP331">
            <v>0</v>
          </cell>
          <cell r="FQ331">
            <v>0</v>
          </cell>
        </row>
        <row r="332">
          <cell r="DJ332">
            <v>1</v>
          </cell>
          <cell r="DY332">
            <v>1</v>
          </cell>
          <cell r="EY332">
            <v>0</v>
          </cell>
          <cell r="EZ332">
            <v>0</v>
          </cell>
          <cell r="FA332">
            <v>0</v>
          </cell>
          <cell r="FB332">
            <v>0</v>
          </cell>
          <cell r="FE332">
            <v>0</v>
          </cell>
          <cell r="FF332">
            <v>0</v>
          </cell>
          <cell r="FG332">
            <v>0</v>
          </cell>
          <cell r="FJ332">
            <v>0</v>
          </cell>
          <cell r="FL332">
            <v>0</v>
          </cell>
          <cell r="FP332">
            <v>0</v>
          </cell>
          <cell r="FQ332">
            <v>0</v>
          </cell>
        </row>
        <row r="333">
          <cell r="DJ333">
            <v>1</v>
          </cell>
          <cell r="DY333">
            <v>1</v>
          </cell>
          <cell r="EY333">
            <v>0</v>
          </cell>
          <cell r="EZ333">
            <v>0</v>
          </cell>
          <cell r="FA333">
            <v>0</v>
          </cell>
          <cell r="FB333">
            <v>0</v>
          </cell>
          <cell r="FE333">
            <v>0</v>
          </cell>
          <cell r="FF333">
            <v>0</v>
          </cell>
          <cell r="FG333">
            <v>0</v>
          </cell>
          <cell r="FJ333">
            <v>0</v>
          </cell>
          <cell r="FL333">
            <v>0</v>
          </cell>
          <cell r="FP333">
            <v>0</v>
          </cell>
          <cell r="FQ333">
            <v>0</v>
          </cell>
        </row>
        <row r="334">
          <cell r="DJ334">
            <v>1</v>
          </cell>
          <cell r="DY334">
            <v>1</v>
          </cell>
          <cell r="EY334">
            <v>0</v>
          </cell>
          <cell r="EZ334">
            <v>0</v>
          </cell>
          <cell r="FA334">
            <v>0</v>
          </cell>
          <cell r="FB334">
            <v>0</v>
          </cell>
          <cell r="FE334">
            <v>0</v>
          </cell>
          <cell r="FF334">
            <v>0</v>
          </cell>
          <cell r="FG334">
            <v>0</v>
          </cell>
          <cell r="FJ334">
            <v>0</v>
          </cell>
          <cell r="FL334">
            <v>0</v>
          </cell>
          <cell r="FP334">
            <v>0</v>
          </cell>
          <cell r="FQ334">
            <v>0</v>
          </cell>
        </row>
        <row r="335">
          <cell r="DJ335">
            <v>1</v>
          </cell>
          <cell r="DY335">
            <v>1</v>
          </cell>
          <cell r="EY335">
            <v>0</v>
          </cell>
          <cell r="EZ335">
            <v>0</v>
          </cell>
          <cell r="FA335">
            <v>0</v>
          </cell>
          <cell r="FB335">
            <v>0</v>
          </cell>
          <cell r="FE335">
            <v>0</v>
          </cell>
          <cell r="FF335">
            <v>0</v>
          </cell>
          <cell r="FG335">
            <v>0</v>
          </cell>
          <cell r="FJ335">
            <v>0</v>
          </cell>
          <cell r="FL335">
            <v>0</v>
          </cell>
          <cell r="FP335">
            <v>0</v>
          </cell>
          <cell r="FQ335">
            <v>0</v>
          </cell>
        </row>
        <row r="336">
          <cell r="DJ336">
            <v>1</v>
          </cell>
          <cell r="DY336">
            <v>1</v>
          </cell>
          <cell r="EY336">
            <v>0</v>
          </cell>
          <cell r="EZ336">
            <v>0</v>
          </cell>
          <cell r="FA336">
            <v>0</v>
          </cell>
          <cell r="FB336">
            <v>0</v>
          </cell>
          <cell r="FE336">
            <v>0</v>
          </cell>
          <cell r="FF336">
            <v>0</v>
          </cell>
          <cell r="FG336">
            <v>0</v>
          </cell>
          <cell r="FJ336">
            <v>0</v>
          </cell>
          <cell r="FL336">
            <v>0</v>
          </cell>
          <cell r="FP336">
            <v>0</v>
          </cell>
          <cell r="FQ336">
            <v>0</v>
          </cell>
        </row>
        <row r="337">
          <cell r="DK337">
            <v>1</v>
          </cell>
          <cell r="EY337">
            <v>0</v>
          </cell>
          <cell r="EZ337">
            <v>0</v>
          </cell>
          <cell r="FA337">
            <v>0</v>
          </cell>
          <cell r="FB337">
            <v>0</v>
          </cell>
          <cell r="FE337">
            <v>0</v>
          </cell>
          <cell r="FF337">
            <v>0</v>
          </cell>
          <cell r="FG337">
            <v>0</v>
          </cell>
          <cell r="FJ337">
            <v>0</v>
          </cell>
          <cell r="FL337">
            <v>0</v>
          </cell>
          <cell r="FP337">
            <v>0</v>
          </cell>
          <cell r="FQ337">
            <v>0</v>
          </cell>
        </row>
        <row r="338">
          <cell r="DK338">
            <v>1</v>
          </cell>
          <cell r="EY338">
            <v>0</v>
          </cell>
          <cell r="EZ338">
            <v>0</v>
          </cell>
          <cell r="FA338">
            <v>0</v>
          </cell>
          <cell r="FB338">
            <v>0</v>
          </cell>
          <cell r="FE338">
            <v>0</v>
          </cell>
          <cell r="FF338">
            <v>0</v>
          </cell>
          <cell r="FG338">
            <v>0</v>
          </cell>
          <cell r="FJ338">
            <v>0</v>
          </cell>
          <cell r="FL338">
            <v>0</v>
          </cell>
          <cell r="FP338">
            <v>0</v>
          </cell>
          <cell r="FQ338">
            <v>0</v>
          </cell>
        </row>
        <row r="339">
          <cell r="DK339">
            <v>1</v>
          </cell>
          <cell r="EY339">
            <v>0</v>
          </cell>
          <cell r="EZ339">
            <v>0</v>
          </cell>
          <cell r="FA339">
            <v>0</v>
          </cell>
          <cell r="FB339">
            <v>0</v>
          </cell>
          <cell r="FE339">
            <v>0</v>
          </cell>
          <cell r="FF339">
            <v>0</v>
          </cell>
          <cell r="FG339">
            <v>0</v>
          </cell>
          <cell r="FJ339">
            <v>0</v>
          </cell>
          <cell r="FL339">
            <v>0</v>
          </cell>
          <cell r="FP339">
            <v>0</v>
          </cell>
          <cell r="FQ339">
            <v>0</v>
          </cell>
        </row>
        <row r="340">
          <cell r="DK340">
            <v>1</v>
          </cell>
          <cell r="EY340">
            <v>0</v>
          </cell>
          <cell r="EZ340">
            <v>0</v>
          </cell>
          <cell r="FA340">
            <v>0</v>
          </cell>
          <cell r="FB340">
            <v>0</v>
          </cell>
          <cell r="FE340">
            <v>0</v>
          </cell>
          <cell r="FF340">
            <v>0</v>
          </cell>
          <cell r="FG340">
            <v>0</v>
          </cell>
          <cell r="FJ340">
            <v>0</v>
          </cell>
          <cell r="FL340">
            <v>0</v>
          </cell>
          <cell r="FP340">
            <v>0</v>
          </cell>
          <cell r="FQ340">
            <v>0</v>
          </cell>
        </row>
        <row r="341">
          <cell r="DK341">
            <v>1</v>
          </cell>
          <cell r="EY341">
            <v>0</v>
          </cell>
          <cell r="EZ341">
            <v>0</v>
          </cell>
          <cell r="FA341">
            <v>0</v>
          </cell>
          <cell r="FB341">
            <v>0</v>
          </cell>
          <cell r="FE341">
            <v>0</v>
          </cell>
          <cell r="FF341">
            <v>0</v>
          </cell>
          <cell r="FG341">
            <v>0</v>
          </cell>
          <cell r="FJ341">
            <v>0</v>
          </cell>
          <cell r="FL341">
            <v>0</v>
          </cell>
          <cell r="FP341">
            <v>0</v>
          </cell>
          <cell r="FQ341">
            <v>0</v>
          </cell>
        </row>
        <row r="342">
          <cell r="DL342">
            <v>1</v>
          </cell>
          <cell r="EY342">
            <v>0</v>
          </cell>
          <cell r="EZ342">
            <v>0</v>
          </cell>
          <cell r="FA342">
            <v>0</v>
          </cell>
          <cell r="FB342">
            <v>0</v>
          </cell>
          <cell r="FE342">
            <v>0</v>
          </cell>
          <cell r="FF342">
            <v>0</v>
          </cell>
          <cell r="FG342">
            <v>0</v>
          </cell>
          <cell r="FJ342">
            <v>0</v>
          </cell>
          <cell r="FL342">
            <v>0</v>
          </cell>
          <cell r="FP342">
            <v>0</v>
          </cell>
          <cell r="FQ342">
            <v>0</v>
          </cell>
        </row>
        <row r="343">
          <cell r="DL343">
            <v>1</v>
          </cell>
          <cell r="EY343">
            <v>0</v>
          </cell>
          <cell r="EZ343">
            <v>0</v>
          </cell>
          <cell r="FA343">
            <v>0</v>
          </cell>
          <cell r="FB343">
            <v>0</v>
          </cell>
          <cell r="FE343">
            <v>0</v>
          </cell>
          <cell r="FF343">
            <v>0</v>
          </cell>
          <cell r="FG343">
            <v>0</v>
          </cell>
          <cell r="FJ343">
            <v>0</v>
          </cell>
          <cell r="FL343">
            <v>0</v>
          </cell>
          <cell r="FP343">
            <v>0</v>
          </cell>
          <cell r="FQ343">
            <v>0</v>
          </cell>
        </row>
        <row r="344">
          <cell r="DL344">
            <v>1</v>
          </cell>
          <cell r="EY344">
            <v>0</v>
          </cell>
          <cell r="EZ344">
            <v>0</v>
          </cell>
          <cell r="FA344">
            <v>0</v>
          </cell>
          <cell r="FB344">
            <v>0</v>
          </cell>
          <cell r="FE344">
            <v>0</v>
          </cell>
          <cell r="FF344">
            <v>0</v>
          </cell>
          <cell r="FG344">
            <v>0</v>
          </cell>
          <cell r="FJ344">
            <v>0</v>
          </cell>
          <cell r="FL344">
            <v>0</v>
          </cell>
          <cell r="FP344">
            <v>0</v>
          </cell>
          <cell r="FQ344">
            <v>0</v>
          </cell>
        </row>
        <row r="345">
          <cell r="DL345">
            <v>1</v>
          </cell>
          <cell r="EY345">
            <v>0</v>
          </cell>
          <cell r="EZ345">
            <v>0</v>
          </cell>
          <cell r="FA345">
            <v>0</v>
          </cell>
          <cell r="FB345">
            <v>0</v>
          </cell>
          <cell r="FE345">
            <v>0</v>
          </cell>
          <cell r="FF345">
            <v>0</v>
          </cell>
          <cell r="FG345">
            <v>0</v>
          </cell>
          <cell r="FJ345">
            <v>0</v>
          </cell>
          <cell r="FL345">
            <v>0</v>
          </cell>
          <cell r="FP345">
            <v>0</v>
          </cell>
          <cell r="FQ345">
            <v>0</v>
          </cell>
        </row>
        <row r="346">
          <cell r="DL346">
            <v>1</v>
          </cell>
          <cell r="EY346">
            <v>0</v>
          </cell>
          <cell r="EZ346">
            <v>0</v>
          </cell>
          <cell r="FA346">
            <v>0</v>
          </cell>
          <cell r="FB346">
            <v>0</v>
          </cell>
          <cell r="FE346">
            <v>0</v>
          </cell>
          <cell r="FF346">
            <v>0</v>
          </cell>
          <cell r="FG346">
            <v>0</v>
          </cell>
          <cell r="FJ346">
            <v>0</v>
          </cell>
          <cell r="FL346">
            <v>0</v>
          </cell>
          <cell r="FP346">
            <v>0</v>
          </cell>
          <cell r="FQ346">
            <v>0</v>
          </cell>
        </row>
        <row r="347">
          <cell r="DM347">
            <v>1</v>
          </cell>
          <cell r="EY347">
            <v>0</v>
          </cell>
          <cell r="EZ347">
            <v>0</v>
          </cell>
          <cell r="FA347">
            <v>0</v>
          </cell>
          <cell r="FB347">
            <v>0</v>
          </cell>
          <cell r="FE347">
            <v>0</v>
          </cell>
          <cell r="FF347">
            <v>0</v>
          </cell>
          <cell r="FG347">
            <v>0</v>
          </cell>
          <cell r="FJ347">
            <v>0</v>
          </cell>
          <cell r="FL347">
            <v>0</v>
          </cell>
          <cell r="FP347">
            <v>0</v>
          </cell>
          <cell r="FQ347">
            <v>0</v>
          </cell>
        </row>
        <row r="348">
          <cell r="DM348">
            <v>1</v>
          </cell>
          <cell r="EY348">
            <v>0</v>
          </cell>
          <cell r="EZ348">
            <v>0</v>
          </cell>
          <cell r="FA348">
            <v>0</v>
          </cell>
          <cell r="FB348">
            <v>0</v>
          </cell>
          <cell r="FE348">
            <v>0</v>
          </cell>
          <cell r="FF348">
            <v>0</v>
          </cell>
          <cell r="FG348">
            <v>0</v>
          </cell>
          <cell r="FJ348">
            <v>0</v>
          </cell>
          <cell r="FL348">
            <v>0</v>
          </cell>
          <cell r="FP348">
            <v>0</v>
          </cell>
          <cell r="FQ348">
            <v>0</v>
          </cell>
        </row>
        <row r="349">
          <cell r="DM349">
            <v>1</v>
          </cell>
          <cell r="EY349">
            <v>0</v>
          </cell>
          <cell r="EZ349">
            <v>0</v>
          </cell>
          <cell r="FA349">
            <v>0</v>
          </cell>
          <cell r="FB349">
            <v>0</v>
          </cell>
          <cell r="FE349">
            <v>0</v>
          </cell>
          <cell r="FF349">
            <v>0</v>
          </cell>
          <cell r="FG349">
            <v>0</v>
          </cell>
          <cell r="FJ349">
            <v>0</v>
          </cell>
          <cell r="FL349">
            <v>0</v>
          </cell>
          <cell r="FP349">
            <v>0</v>
          </cell>
          <cell r="FQ349">
            <v>0</v>
          </cell>
        </row>
        <row r="350">
          <cell r="DM350">
            <v>1</v>
          </cell>
          <cell r="EY350">
            <v>0</v>
          </cell>
          <cell r="EZ350">
            <v>0</v>
          </cell>
          <cell r="FA350">
            <v>0</v>
          </cell>
          <cell r="FB350">
            <v>0</v>
          </cell>
          <cell r="FE350">
            <v>0</v>
          </cell>
          <cell r="FF350">
            <v>0</v>
          </cell>
          <cell r="FG350">
            <v>0</v>
          </cell>
          <cell r="FJ350">
            <v>0</v>
          </cell>
          <cell r="FL350">
            <v>0</v>
          </cell>
          <cell r="FP350">
            <v>0</v>
          </cell>
          <cell r="FQ350">
            <v>0</v>
          </cell>
        </row>
        <row r="351">
          <cell r="DM351">
            <v>1</v>
          </cell>
          <cell r="EY351">
            <v>0</v>
          </cell>
          <cell r="EZ351">
            <v>0</v>
          </cell>
          <cell r="FA351">
            <v>0</v>
          </cell>
          <cell r="FB351">
            <v>0</v>
          </cell>
          <cell r="FE351">
            <v>0</v>
          </cell>
          <cell r="FF351">
            <v>0</v>
          </cell>
          <cell r="FG351">
            <v>0</v>
          </cell>
          <cell r="FJ351">
            <v>0</v>
          </cell>
          <cell r="FL351">
            <v>0</v>
          </cell>
          <cell r="FP351">
            <v>0</v>
          </cell>
          <cell r="FQ351">
            <v>0</v>
          </cell>
        </row>
        <row r="352">
          <cell r="DI352">
            <v>1</v>
          </cell>
          <cell r="EY352">
            <v>0</v>
          </cell>
          <cell r="EZ352">
            <v>0</v>
          </cell>
          <cell r="FA352">
            <v>0</v>
          </cell>
          <cell r="FB352">
            <v>0</v>
          </cell>
          <cell r="FE352">
            <v>0</v>
          </cell>
          <cell r="FF352">
            <v>0</v>
          </cell>
          <cell r="FG352">
            <v>0</v>
          </cell>
          <cell r="FJ352">
            <v>0</v>
          </cell>
          <cell r="FL352">
            <v>0</v>
          </cell>
          <cell r="FP352">
            <v>0</v>
          </cell>
          <cell r="FQ352">
            <v>0</v>
          </cell>
        </row>
        <row r="353">
          <cell r="DI353">
            <v>1</v>
          </cell>
          <cell r="EY353">
            <v>0</v>
          </cell>
          <cell r="EZ353">
            <v>0</v>
          </cell>
          <cell r="FA353">
            <v>0</v>
          </cell>
          <cell r="FB353">
            <v>0</v>
          </cell>
          <cell r="FE353">
            <v>0</v>
          </cell>
          <cell r="FF353">
            <v>0</v>
          </cell>
          <cell r="FG353">
            <v>0</v>
          </cell>
          <cell r="FJ353">
            <v>0</v>
          </cell>
          <cell r="FL353">
            <v>0</v>
          </cell>
          <cell r="FP353">
            <v>0</v>
          </cell>
          <cell r="FQ353">
            <v>0</v>
          </cell>
        </row>
        <row r="354">
          <cell r="DI354">
            <v>1</v>
          </cell>
          <cell r="EY354">
            <v>0</v>
          </cell>
          <cell r="EZ354">
            <v>0</v>
          </cell>
          <cell r="FA354">
            <v>0</v>
          </cell>
          <cell r="FB354">
            <v>0</v>
          </cell>
          <cell r="FE354">
            <v>0</v>
          </cell>
          <cell r="FF354">
            <v>0</v>
          </cell>
          <cell r="FG354">
            <v>0</v>
          </cell>
          <cell r="FJ354">
            <v>0</v>
          </cell>
          <cell r="FL354">
            <v>0</v>
          </cell>
          <cell r="FP354">
            <v>0</v>
          </cell>
          <cell r="FQ354">
            <v>0</v>
          </cell>
        </row>
        <row r="355">
          <cell r="DI355">
            <v>1</v>
          </cell>
          <cell r="EY355">
            <v>0</v>
          </cell>
          <cell r="EZ355">
            <v>0</v>
          </cell>
          <cell r="FA355">
            <v>0</v>
          </cell>
          <cell r="FB355">
            <v>0</v>
          </cell>
          <cell r="FE355">
            <v>0</v>
          </cell>
          <cell r="FF355">
            <v>0</v>
          </cell>
          <cell r="FG355">
            <v>0</v>
          </cell>
          <cell r="FJ355">
            <v>0</v>
          </cell>
          <cell r="FL355">
            <v>0</v>
          </cell>
          <cell r="FP355">
            <v>0</v>
          </cell>
          <cell r="FQ355">
            <v>0</v>
          </cell>
        </row>
        <row r="356">
          <cell r="DI356">
            <v>1</v>
          </cell>
          <cell r="EY356">
            <v>0</v>
          </cell>
          <cell r="EZ356">
            <v>0</v>
          </cell>
          <cell r="FA356">
            <v>0</v>
          </cell>
          <cell r="FB356">
            <v>0</v>
          </cell>
          <cell r="FE356">
            <v>0</v>
          </cell>
          <cell r="FF356">
            <v>0</v>
          </cell>
          <cell r="FG356">
            <v>0</v>
          </cell>
          <cell r="FJ356">
            <v>0</v>
          </cell>
          <cell r="FL356">
            <v>0</v>
          </cell>
          <cell r="FP356">
            <v>0</v>
          </cell>
          <cell r="FQ356">
            <v>0</v>
          </cell>
        </row>
        <row r="357">
          <cell r="DJ357">
            <v>1</v>
          </cell>
          <cell r="EY357">
            <v>0</v>
          </cell>
          <cell r="EZ357">
            <v>0</v>
          </cell>
          <cell r="FA357">
            <v>0</v>
          </cell>
          <cell r="FB357">
            <v>0</v>
          </cell>
          <cell r="FE357">
            <v>0</v>
          </cell>
          <cell r="FF357">
            <v>0</v>
          </cell>
          <cell r="FG357">
            <v>0</v>
          </cell>
          <cell r="FJ357">
            <v>0</v>
          </cell>
          <cell r="FL357">
            <v>0</v>
          </cell>
          <cell r="FP357">
            <v>0</v>
          </cell>
          <cell r="FQ357">
            <v>0</v>
          </cell>
        </row>
        <row r="358">
          <cell r="DJ358">
            <v>1</v>
          </cell>
          <cell r="EY358">
            <v>0</v>
          </cell>
          <cell r="EZ358">
            <v>0</v>
          </cell>
          <cell r="FA358">
            <v>0</v>
          </cell>
          <cell r="FB358">
            <v>0</v>
          </cell>
          <cell r="FE358">
            <v>0</v>
          </cell>
          <cell r="FF358">
            <v>0</v>
          </cell>
          <cell r="FG358">
            <v>0</v>
          </cell>
          <cell r="FJ358">
            <v>0</v>
          </cell>
          <cell r="FL358">
            <v>0</v>
          </cell>
          <cell r="FP358">
            <v>0</v>
          </cell>
          <cell r="FQ358">
            <v>0</v>
          </cell>
        </row>
        <row r="359">
          <cell r="DJ359">
            <v>1</v>
          </cell>
          <cell r="EY359">
            <v>0</v>
          </cell>
          <cell r="EZ359">
            <v>0</v>
          </cell>
          <cell r="FA359">
            <v>0</v>
          </cell>
          <cell r="FB359">
            <v>0</v>
          </cell>
          <cell r="FE359">
            <v>0</v>
          </cell>
          <cell r="FF359">
            <v>0</v>
          </cell>
          <cell r="FG359">
            <v>0</v>
          </cell>
          <cell r="FJ359">
            <v>0</v>
          </cell>
          <cell r="FL359">
            <v>0</v>
          </cell>
          <cell r="FP359">
            <v>0</v>
          </cell>
          <cell r="FQ359">
            <v>0</v>
          </cell>
        </row>
        <row r="360">
          <cell r="DJ360">
            <v>1</v>
          </cell>
          <cell r="EY360">
            <v>0</v>
          </cell>
          <cell r="EZ360">
            <v>0</v>
          </cell>
          <cell r="FA360">
            <v>0</v>
          </cell>
          <cell r="FB360">
            <v>0</v>
          </cell>
          <cell r="FE360">
            <v>0</v>
          </cell>
          <cell r="FF360">
            <v>0</v>
          </cell>
          <cell r="FG360">
            <v>0</v>
          </cell>
          <cell r="FJ360">
            <v>0</v>
          </cell>
          <cell r="FL360">
            <v>0</v>
          </cell>
          <cell r="FP360">
            <v>0</v>
          </cell>
          <cell r="FQ360">
            <v>0</v>
          </cell>
        </row>
        <row r="361">
          <cell r="DJ361">
            <v>1</v>
          </cell>
          <cell r="EY361">
            <v>0</v>
          </cell>
          <cell r="EZ361">
            <v>0</v>
          </cell>
          <cell r="FA361">
            <v>0</v>
          </cell>
          <cell r="FB361">
            <v>0</v>
          </cell>
          <cell r="FE361">
            <v>0</v>
          </cell>
          <cell r="FF361">
            <v>0</v>
          </cell>
          <cell r="FG361">
            <v>0</v>
          </cell>
          <cell r="FJ361">
            <v>0</v>
          </cell>
          <cell r="FL361">
            <v>0</v>
          </cell>
          <cell r="FP361">
            <v>0</v>
          </cell>
          <cell r="FQ361">
            <v>0</v>
          </cell>
        </row>
        <row r="362">
          <cell r="DK362">
            <v>1</v>
          </cell>
          <cell r="EY362">
            <v>0</v>
          </cell>
          <cell r="EZ362">
            <v>0</v>
          </cell>
          <cell r="FA362">
            <v>0</v>
          </cell>
          <cell r="FB362">
            <v>0</v>
          </cell>
          <cell r="FE362">
            <v>0</v>
          </cell>
          <cell r="FF362">
            <v>0</v>
          </cell>
          <cell r="FG362">
            <v>0</v>
          </cell>
          <cell r="FJ362">
            <v>0</v>
          </cell>
          <cell r="FL362">
            <v>0</v>
          </cell>
          <cell r="FP362">
            <v>0</v>
          </cell>
          <cell r="FQ362">
            <v>0</v>
          </cell>
        </row>
        <row r="363">
          <cell r="DK363">
            <v>1</v>
          </cell>
          <cell r="EY363">
            <v>0</v>
          </cell>
          <cell r="EZ363">
            <v>0</v>
          </cell>
          <cell r="FA363">
            <v>0</v>
          </cell>
          <cell r="FB363">
            <v>0</v>
          </cell>
          <cell r="FE363">
            <v>0</v>
          </cell>
          <cell r="FF363">
            <v>0</v>
          </cell>
          <cell r="FG363">
            <v>0</v>
          </cell>
          <cell r="FJ363">
            <v>0</v>
          </cell>
          <cell r="FL363">
            <v>0</v>
          </cell>
          <cell r="FP363">
            <v>0</v>
          </cell>
          <cell r="FQ363">
            <v>0</v>
          </cell>
        </row>
        <row r="364">
          <cell r="DK364">
            <v>1</v>
          </cell>
          <cell r="EY364">
            <v>0</v>
          </cell>
          <cell r="EZ364">
            <v>0</v>
          </cell>
          <cell r="FA364">
            <v>0</v>
          </cell>
          <cell r="FB364">
            <v>0</v>
          </cell>
          <cell r="FE364">
            <v>0</v>
          </cell>
          <cell r="FF364">
            <v>0</v>
          </cell>
          <cell r="FG364">
            <v>0</v>
          </cell>
          <cell r="FJ364">
            <v>0</v>
          </cell>
          <cell r="FL364">
            <v>0</v>
          </cell>
          <cell r="FP364">
            <v>0</v>
          </cell>
          <cell r="FQ364">
            <v>0</v>
          </cell>
        </row>
        <row r="365">
          <cell r="DK365">
            <v>1</v>
          </cell>
          <cell r="EY365">
            <v>0</v>
          </cell>
          <cell r="EZ365">
            <v>0</v>
          </cell>
          <cell r="FA365">
            <v>0</v>
          </cell>
          <cell r="FB365">
            <v>0</v>
          </cell>
          <cell r="FE365">
            <v>0</v>
          </cell>
          <cell r="FF365">
            <v>0</v>
          </cell>
          <cell r="FG365">
            <v>0</v>
          </cell>
          <cell r="FJ365">
            <v>0</v>
          </cell>
          <cell r="FL365">
            <v>0</v>
          </cell>
          <cell r="FP365">
            <v>0</v>
          </cell>
          <cell r="FQ365">
            <v>0</v>
          </cell>
        </row>
        <row r="366">
          <cell r="DK366">
            <v>1</v>
          </cell>
          <cell r="EY366">
            <v>0</v>
          </cell>
          <cell r="EZ366">
            <v>0</v>
          </cell>
          <cell r="FA366">
            <v>0</v>
          </cell>
          <cell r="FB366">
            <v>0</v>
          </cell>
          <cell r="FE366">
            <v>0</v>
          </cell>
          <cell r="FF366">
            <v>0</v>
          </cell>
          <cell r="FG366">
            <v>0</v>
          </cell>
          <cell r="FJ366">
            <v>0</v>
          </cell>
          <cell r="FL366">
            <v>0</v>
          </cell>
          <cell r="FP366">
            <v>0</v>
          </cell>
          <cell r="FQ366">
            <v>0</v>
          </cell>
        </row>
        <row r="367">
          <cell r="DL367">
            <v>1</v>
          </cell>
          <cell r="EY367">
            <v>0</v>
          </cell>
          <cell r="EZ367">
            <v>0</v>
          </cell>
          <cell r="FA367">
            <v>0</v>
          </cell>
          <cell r="FB367">
            <v>0</v>
          </cell>
          <cell r="FE367">
            <v>0</v>
          </cell>
          <cell r="FF367">
            <v>0</v>
          </cell>
          <cell r="FG367">
            <v>0</v>
          </cell>
          <cell r="FJ367">
            <v>0</v>
          </cell>
          <cell r="FL367">
            <v>0</v>
          </cell>
          <cell r="FP367">
            <v>0</v>
          </cell>
          <cell r="FQ367">
            <v>0</v>
          </cell>
        </row>
        <row r="368">
          <cell r="DL368">
            <v>1</v>
          </cell>
          <cell r="EY368">
            <v>0</v>
          </cell>
          <cell r="EZ368">
            <v>0</v>
          </cell>
          <cell r="FA368">
            <v>0</v>
          </cell>
          <cell r="FB368">
            <v>0</v>
          </cell>
          <cell r="FE368">
            <v>0</v>
          </cell>
          <cell r="FF368">
            <v>0</v>
          </cell>
          <cell r="FG368">
            <v>0</v>
          </cell>
          <cell r="FJ368">
            <v>0</v>
          </cell>
          <cell r="FL368">
            <v>0</v>
          </cell>
          <cell r="FP368">
            <v>0</v>
          </cell>
          <cell r="FQ368">
            <v>0</v>
          </cell>
        </row>
        <row r="369">
          <cell r="DL369">
            <v>1</v>
          </cell>
          <cell r="EY369">
            <v>0</v>
          </cell>
          <cell r="EZ369">
            <v>0</v>
          </cell>
          <cell r="FA369">
            <v>0</v>
          </cell>
          <cell r="FB369">
            <v>0</v>
          </cell>
          <cell r="FE369">
            <v>0</v>
          </cell>
          <cell r="FF369">
            <v>0</v>
          </cell>
          <cell r="FG369">
            <v>0</v>
          </cell>
          <cell r="FJ369">
            <v>0</v>
          </cell>
          <cell r="FL369">
            <v>0</v>
          </cell>
          <cell r="FP369">
            <v>0</v>
          </cell>
          <cell r="FQ369">
            <v>0</v>
          </cell>
        </row>
        <row r="370">
          <cell r="DL370">
            <v>1</v>
          </cell>
          <cell r="EY370">
            <v>0</v>
          </cell>
          <cell r="EZ370">
            <v>0</v>
          </cell>
          <cell r="FA370">
            <v>0</v>
          </cell>
          <cell r="FB370">
            <v>0</v>
          </cell>
          <cell r="FE370">
            <v>0</v>
          </cell>
          <cell r="FF370">
            <v>0</v>
          </cell>
          <cell r="FG370">
            <v>0</v>
          </cell>
          <cell r="FJ370">
            <v>0</v>
          </cell>
          <cell r="FL370">
            <v>0</v>
          </cell>
          <cell r="FP370">
            <v>0</v>
          </cell>
          <cell r="FQ370">
            <v>0</v>
          </cell>
        </row>
        <row r="371">
          <cell r="DL371">
            <v>1</v>
          </cell>
          <cell r="EY371">
            <v>0</v>
          </cell>
          <cell r="EZ371">
            <v>0</v>
          </cell>
          <cell r="FA371">
            <v>0</v>
          </cell>
          <cell r="FB371">
            <v>0</v>
          </cell>
          <cell r="FE371">
            <v>0</v>
          </cell>
          <cell r="FF371">
            <v>0</v>
          </cell>
          <cell r="FG371">
            <v>0</v>
          </cell>
          <cell r="FJ371">
            <v>0</v>
          </cell>
          <cell r="FL371">
            <v>0</v>
          </cell>
          <cell r="FP371">
            <v>0</v>
          </cell>
          <cell r="FQ371">
            <v>0</v>
          </cell>
        </row>
        <row r="372">
          <cell r="DM372">
            <v>1</v>
          </cell>
          <cell r="EY372">
            <v>0</v>
          </cell>
          <cell r="EZ372">
            <v>0</v>
          </cell>
          <cell r="FA372">
            <v>0</v>
          </cell>
          <cell r="FB372">
            <v>0</v>
          </cell>
          <cell r="FE372">
            <v>0</v>
          </cell>
          <cell r="FF372">
            <v>0</v>
          </cell>
          <cell r="FG372">
            <v>0</v>
          </cell>
          <cell r="FJ372">
            <v>0</v>
          </cell>
          <cell r="FL372">
            <v>0</v>
          </cell>
          <cell r="FP372">
            <v>0</v>
          </cell>
          <cell r="FQ372">
            <v>0</v>
          </cell>
        </row>
        <row r="373">
          <cell r="DM373">
            <v>1</v>
          </cell>
          <cell r="EY373">
            <v>0</v>
          </cell>
          <cell r="EZ373">
            <v>0</v>
          </cell>
          <cell r="FA373">
            <v>0</v>
          </cell>
          <cell r="FB373">
            <v>0</v>
          </cell>
          <cell r="FE373">
            <v>0</v>
          </cell>
          <cell r="FF373">
            <v>0</v>
          </cell>
          <cell r="FG373">
            <v>0</v>
          </cell>
          <cell r="FJ373">
            <v>0</v>
          </cell>
          <cell r="FL373">
            <v>0</v>
          </cell>
          <cell r="FP373">
            <v>0</v>
          </cell>
          <cell r="FQ373">
            <v>0</v>
          </cell>
        </row>
        <row r="374">
          <cell r="DM374">
            <v>1</v>
          </cell>
          <cell r="EY374">
            <v>0</v>
          </cell>
          <cell r="EZ374">
            <v>0</v>
          </cell>
          <cell r="FA374">
            <v>0</v>
          </cell>
          <cell r="FB374">
            <v>0</v>
          </cell>
          <cell r="FE374">
            <v>0</v>
          </cell>
          <cell r="FF374">
            <v>0</v>
          </cell>
          <cell r="FG374">
            <v>0</v>
          </cell>
          <cell r="FJ374">
            <v>0</v>
          </cell>
          <cell r="FL374">
            <v>0</v>
          </cell>
          <cell r="FP374">
            <v>0</v>
          </cell>
          <cell r="FQ374">
            <v>0</v>
          </cell>
        </row>
        <row r="375">
          <cell r="DM375">
            <v>1</v>
          </cell>
          <cell r="EY375">
            <v>0</v>
          </cell>
          <cell r="EZ375">
            <v>0</v>
          </cell>
          <cell r="FA375">
            <v>0</v>
          </cell>
          <cell r="FB375">
            <v>0</v>
          </cell>
          <cell r="FE375">
            <v>0</v>
          </cell>
          <cell r="FF375">
            <v>0</v>
          </cell>
          <cell r="FG375">
            <v>0</v>
          </cell>
          <cell r="FJ375">
            <v>0</v>
          </cell>
          <cell r="FL375">
            <v>0</v>
          </cell>
          <cell r="FP375">
            <v>0</v>
          </cell>
          <cell r="FQ375">
            <v>0</v>
          </cell>
        </row>
        <row r="376">
          <cell r="DM376">
            <v>1</v>
          </cell>
          <cell r="EY376">
            <v>0</v>
          </cell>
          <cell r="EZ376">
            <v>0</v>
          </cell>
          <cell r="FA376">
            <v>0</v>
          </cell>
          <cell r="FB376">
            <v>0</v>
          </cell>
          <cell r="FE376">
            <v>0</v>
          </cell>
          <cell r="FF376">
            <v>0</v>
          </cell>
          <cell r="FG376">
            <v>0</v>
          </cell>
          <cell r="FJ376">
            <v>0</v>
          </cell>
          <cell r="FL376">
            <v>0</v>
          </cell>
          <cell r="FP376">
            <v>0</v>
          </cell>
          <cell r="FQ376">
            <v>0</v>
          </cell>
        </row>
        <row r="377">
          <cell r="EY377">
            <v>0.550205709080967</v>
          </cell>
          <cell r="EZ377">
            <v>0</v>
          </cell>
          <cell r="FA377">
            <v>0</v>
          </cell>
          <cell r="FB377">
            <v>0</v>
          </cell>
          <cell r="FE377">
            <v>0</v>
          </cell>
          <cell r="FF377">
            <v>0</v>
          </cell>
          <cell r="FG377">
            <v>0</v>
          </cell>
          <cell r="FJ377">
            <v>9.2541152559320449E-3</v>
          </cell>
          <cell r="FL377">
            <v>5.295463867109643E-3</v>
          </cell>
          <cell r="FP377">
            <v>0</v>
          </cell>
          <cell r="FQ377">
            <v>0</v>
          </cell>
        </row>
        <row r="378">
          <cell r="AP378">
            <v>1</v>
          </cell>
          <cell r="AU378">
            <v>1</v>
          </cell>
          <cell r="AV378">
            <v>1</v>
          </cell>
          <cell r="AW378">
            <v>1</v>
          </cell>
          <cell r="EY378">
            <v>0</v>
          </cell>
          <cell r="EZ378">
            <v>0</v>
          </cell>
          <cell r="FA378">
            <v>0</v>
          </cell>
          <cell r="FB378">
            <v>0</v>
          </cell>
          <cell r="FE378">
            <v>0</v>
          </cell>
          <cell r="FF378">
            <v>0</v>
          </cell>
          <cell r="FG378">
            <v>0</v>
          </cell>
          <cell r="FJ378">
            <v>0</v>
          </cell>
          <cell r="FL378">
            <v>0</v>
          </cell>
          <cell r="FP378">
            <v>0</v>
          </cell>
          <cell r="FQ378">
            <v>0</v>
          </cell>
        </row>
        <row r="379">
          <cell r="DZ379">
            <v>1</v>
          </cell>
          <cell r="EY379">
            <v>0</v>
          </cell>
          <cell r="EZ379">
            <v>0</v>
          </cell>
          <cell r="FA379">
            <v>0</v>
          </cell>
          <cell r="FB379">
            <v>0</v>
          </cell>
          <cell r="FE379">
            <v>0</v>
          </cell>
          <cell r="FF379">
            <v>0</v>
          </cell>
          <cell r="FG379">
            <v>0</v>
          </cell>
          <cell r="FJ379">
            <v>0</v>
          </cell>
          <cell r="FL379">
            <v>0</v>
          </cell>
          <cell r="FP379">
            <v>0</v>
          </cell>
          <cell r="FQ379">
            <v>0</v>
          </cell>
        </row>
        <row r="380">
          <cell r="ES380">
            <v>2.61</v>
          </cell>
          <cell r="EY380">
            <v>0</v>
          </cell>
          <cell r="EZ380">
            <v>0</v>
          </cell>
          <cell r="FA380">
            <v>0</v>
          </cell>
          <cell r="FB380">
            <v>0</v>
          </cell>
          <cell r="FE380">
            <v>0</v>
          </cell>
          <cell r="FF380">
            <v>0</v>
          </cell>
          <cell r="FG380">
            <v>0</v>
          </cell>
          <cell r="FJ380">
            <v>0</v>
          </cell>
          <cell r="FL380">
            <v>0</v>
          </cell>
          <cell r="FP380">
            <v>0</v>
          </cell>
          <cell r="FQ380">
            <v>0</v>
          </cell>
          <cell r="FS380">
            <v>1</v>
          </cell>
        </row>
        <row r="381">
          <cell r="EY381">
            <v>0</v>
          </cell>
          <cell r="EZ381">
            <v>0</v>
          </cell>
          <cell r="FA381">
            <v>0</v>
          </cell>
          <cell r="FB381">
            <v>0</v>
          </cell>
          <cell r="FE381">
            <v>0</v>
          </cell>
          <cell r="FF381">
            <v>0</v>
          </cell>
          <cell r="FG381">
            <v>0</v>
          </cell>
          <cell r="FJ381">
            <v>0</v>
          </cell>
          <cell r="FL381">
            <v>0</v>
          </cell>
          <cell r="FP381">
            <v>0</v>
          </cell>
          <cell r="FQ381">
            <v>0</v>
          </cell>
          <cell r="FT381">
            <v>1</v>
          </cell>
        </row>
        <row r="382">
          <cell r="EO382">
            <v>1</v>
          </cell>
          <cell r="EP382">
            <v>2</v>
          </cell>
          <cell r="ES382">
            <v>2.61</v>
          </cell>
          <cell r="EV382">
            <v>50</v>
          </cell>
          <cell r="EY382">
            <v>0</v>
          </cell>
          <cell r="EZ382">
            <v>0</v>
          </cell>
          <cell r="FA382">
            <v>0</v>
          </cell>
          <cell r="FB382">
            <v>0</v>
          </cell>
          <cell r="FE382">
            <v>0</v>
          </cell>
          <cell r="FF382">
            <v>0</v>
          </cell>
          <cell r="FG382">
            <v>0</v>
          </cell>
          <cell r="FJ382">
            <v>0</v>
          </cell>
          <cell r="FL382">
            <v>0</v>
          </cell>
          <cell r="FP382">
            <v>0</v>
          </cell>
          <cell r="FQ382">
            <v>0</v>
          </cell>
          <cell r="FR382">
            <v>2</v>
          </cell>
        </row>
        <row r="383">
          <cell r="EO383">
            <v>1</v>
          </cell>
          <cell r="EP383">
            <v>1</v>
          </cell>
          <cell r="EQ383">
            <v>1</v>
          </cell>
          <cell r="ES383">
            <v>2.61</v>
          </cell>
          <cell r="EV383">
            <v>50</v>
          </cell>
          <cell r="EY383">
            <v>0</v>
          </cell>
          <cell r="EZ383">
            <v>0</v>
          </cell>
          <cell r="FA383">
            <v>0</v>
          </cell>
          <cell r="FB383">
            <v>0</v>
          </cell>
          <cell r="FE383">
            <v>0</v>
          </cell>
          <cell r="FF383">
            <v>0</v>
          </cell>
          <cell r="FG383">
            <v>0</v>
          </cell>
          <cell r="FJ383">
            <v>0</v>
          </cell>
          <cell r="FL383">
            <v>0</v>
          </cell>
          <cell r="FP383">
            <v>0</v>
          </cell>
          <cell r="FQ383">
            <v>0</v>
          </cell>
          <cell r="FR383">
            <v>2</v>
          </cell>
        </row>
        <row r="384">
          <cell r="EP384">
            <v>2</v>
          </cell>
          <cell r="EY384">
            <v>0</v>
          </cell>
          <cell r="EZ384">
            <v>0</v>
          </cell>
          <cell r="FA384">
            <v>0</v>
          </cell>
          <cell r="FB384">
            <v>0</v>
          </cell>
          <cell r="FE384">
            <v>0</v>
          </cell>
          <cell r="FF384">
            <v>0</v>
          </cell>
          <cell r="FG384">
            <v>0</v>
          </cell>
          <cell r="FJ384">
            <v>0</v>
          </cell>
          <cell r="FL384">
            <v>0</v>
          </cell>
          <cell r="FP384">
            <v>0</v>
          </cell>
          <cell r="FQ384">
            <v>0</v>
          </cell>
        </row>
        <row r="385">
          <cell r="EP385">
            <v>1</v>
          </cell>
          <cell r="EQ385">
            <v>1</v>
          </cell>
          <cell r="EY385">
            <v>0</v>
          </cell>
          <cell r="EZ385">
            <v>0</v>
          </cell>
          <cell r="FA385">
            <v>0</v>
          </cell>
          <cell r="FB385">
            <v>0</v>
          </cell>
          <cell r="FE385">
            <v>0</v>
          </cell>
          <cell r="FF385">
            <v>0</v>
          </cell>
          <cell r="FG385">
            <v>0</v>
          </cell>
          <cell r="FJ385">
            <v>0</v>
          </cell>
          <cell r="FL385">
            <v>0</v>
          </cell>
          <cell r="FP385">
            <v>0</v>
          </cell>
          <cell r="FQ385">
            <v>0</v>
          </cell>
        </row>
        <row r="386">
          <cell r="ER386">
            <v>1</v>
          </cell>
          <cell r="EY386">
            <v>0</v>
          </cell>
          <cell r="EZ386">
            <v>0</v>
          </cell>
          <cell r="FA386">
            <v>0</v>
          </cell>
          <cell r="FB386">
            <v>0</v>
          </cell>
          <cell r="FE386">
            <v>0</v>
          </cell>
          <cell r="FF386">
            <v>0</v>
          </cell>
          <cell r="FG386">
            <v>0</v>
          </cell>
          <cell r="FJ386">
            <v>0</v>
          </cell>
          <cell r="FL386">
            <v>0</v>
          </cell>
          <cell r="FP386">
            <v>0</v>
          </cell>
          <cell r="FQ386">
            <v>0</v>
          </cell>
        </row>
        <row r="387">
          <cell r="ES387">
            <v>1</v>
          </cell>
          <cell r="EY387">
            <v>0</v>
          </cell>
          <cell r="EZ387">
            <v>0</v>
          </cell>
          <cell r="FA387">
            <v>0</v>
          </cell>
          <cell r="FB387">
            <v>0</v>
          </cell>
          <cell r="FE387">
            <v>0</v>
          </cell>
          <cell r="FF387">
            <v>0</v>
          </cell>
          <cell r="FG387">
            <v>0</v>
          </cell>
          <cell r="FJ387">
            <v>0</v>
          </cell>
          <cell r="FL387">
            <v>0</v>
          </cell>
          <cell r="FP387">
            <v>0</v>
          </cell>
          <cell r="FQ387">
            <v>0</v>
          </cell>
        </row>
        <row r="388">
          <cell r="ES388">
            <v>0.36400476758045291</v>
          </cell>
          <cell r="EU388">
            <v>1</v>
          </cell>
          <cell r="EY388">
            <v>0</v>
          </cell>
          <cell r="EZ388">
            <v>0</v>
          </cell>
          <cell r="FA388">
            <v>0</v>
          </cell>
          <cell r="FB388">
            <v>0</v>
          </cell>
          <cell r="FE388">
            <v>0</v>
          </cell>
          <cell r="FF388">
            <v>0</v>
          </cell>
          <cell r="FG388">
            <v>0</v>
          </cell>
          <cell r="FJ388">
            <v>0</v>
          </cell>
          <cell r="FL388">
            <v>0</v>
          </cell>
          <cell r="FP388">
            <v>0</v>
          </cell>
          <cell r="FQ388">
            <v>0</v>
          </cell>
        </row>
        <row r="389">
          <cell r="ET389">
            <v>1</v>
          </cell>
          <cell r="EY389">
            <v>0</v>
          </cell>
          <cell r="EZ389">
            <v>0</v>
          </cell>
          <cell r="FA389">
            <v>0</v>
          </cell>
          <cell r="FB389">
            <v>0</v>
          </cell>
          <cell r="FE389">
            <v>0</v>
          </cell>
          <cell r="FF389">
            <v>0</v>
          </cell>
          <cell r="FG389">
            <v>0</v>
          </cell>
          <cell r="FJ389">
            <v>0</v>
          </cell>
          <cell r="FL389">
            <v>0</v>
          </cell>
          <cell r="FP389">
            <v>0</v>
          </cell>
          <cell r="FQ389">
            <v>0</v>
          </cell>
        </row>
        <row r="390">
          <cell r="EW390">
            <v>1</v>
          </cell>
          <cell r="EY390">
            <v>0</v>
          </cell>
          <cell r="EZ390">
            <v>0</v>
          </cell>
          <cell r="FA390">
            <v>0</v>
          </cell>
          <cell r="FB390">
            <v>0</v>
          </cell>
          <cell r="FE390">
            <v>0</v>
          </cell>
          <cell r="FF390">
            <v>0</v>
          </cell>
          <cell r="FG390">
            <v>0</v>
          </cell>
          <cell r="FJ390">
            <v>0</v>
          </cell>
          <cell r="FL390">
            <v>0</v>
          </cell>
          <cell r="FP390">
            <v>0</v>
          </cell>
          <cell r="FQ390">
            <v>0</v>
          </cell>
        </row>
        <row r="391">
          <cell r="BX391">
            <v>1</v>
          </cell>
          <cell r="EY391">
            <v>0</v>
          </cell>
          <cell r="EZ391">
            <v>0</v>
          </cell>
          <cell r="FA391">
            <v>0</v>
          </cell>
          <cell r="FB391">
            <v>0</v>
          </cell>
          <cell r="FE391">
            <v>0</v>
          </cell>
          <cell r="FF391">
            <v>0</v>
          </cell>
          <cell r="FG391">
            <v>0</v>
          </cell>
          <cell r="FJ391">
            <v>0</v>
          </cell>
          <cell r="FL391">
            <v>0</v>
          </cell>
          <cell r="FP391">
            <v>0</v>
          </cell>
          <cell r="FQ391">
            <v>0</v>
          </cell>
        </row>
        <row r="392">
          <cell r="BS392">
            <v>1</v>
          </cell>
          <cell r="BW392">
            <v>1</v>
          </cell>
          <cell r="EY392">
            <v>0</v>
          </cell>
          <cell r="EZ392">
            <v>0</v>
          </cell>
          <cell r="FA392">
            <v>0</v>
          </cell>
          <cell r="FB392">
            <v>0</v>
          </cell>
          <cell r="FE392">
            <v>0</v>
          </cell>
          <cell r="FF392">
            <v>0</v>
          </cell>
          <cell r="FG392">
            <v>0</v>
          </cell>
          <cell r="FJ392">
            <v>0</v>
          </cell>
          <cell r="FL392">
            <v>0</v>
          </cell>
          <cell r="FP392">
            <v>0</v>
          </cell>
          <cell r="FQ392">
            <v>0</v>
          </cell>
        </row>
        <row r="393">
          <cell r="AA393">
            <v>1</v>
          </cell>
          <cell r="AB393">
            <v>0.75977253486023277</v>
          </cell>
          <cell r="AC393">
            <v>0.75977253486023277</v>
          </cell>
          <cell r="AD393">
            <v>0.48831912168945668</v>
          </cell>
          <cell r="AE393">
            <v>0.48831912168945668</v>
          </cell>
          <cell r="AF393">
            <v>0.51286856716063578</v>
          </cell>
          <cell r="AG393">
            <v>0.51286856716063578</v>
          </cell>
          <cell r="BZ393">
            <v>2.51016286142728E-2</v>
          </cell>
          <cell r="CC393">
            <v>0.48776693854636283</v>
          </cell>
          <cell r="CD393">
            <v>0.24636217850995501</v>
          </cell>
          <cell r="CE393">
            <v>1.7294780397343545E-3</v>
          </cell>
          <cell r="EY393">
            <v>0</v>
          </cell>
          <cell r="EZ393">
            <v>0</v>
          </cell>
          <cell r="FA393">
            <v>0</v>
          </cell>
          <cell r="FB393">
            <v>0</v>
          </cell>
          <cell r="FE393">
            <v>0</v>
          </cell>
          <cell r="FF393">
            <v>0</v>
          </cell>
          <cell r="FG393">
            <v>0</v>
          </cell>
          <cell r="FJ393">
            <v>0</v>
          </cell>
          <cell r="FL393">
            <v>0</v>
          </cell>
          <cell r="FP393">
            <v>0</v>
          </cell>
          <cell r="FQ393">
            <v>0</v>
          </cell>
        </row>
        <row r="394">
          <cell r="AB394">
            <v>0.5</v>
          </cell>
          <cell r="AC394">
            <v>0.5</v>
          </cell>
          <cell r="AD394">
            <v>0.5</v>
          </cell>
          <cell r="AE394">
            <v>0.5</v>
          </cell>
          <cell r="AF394">
            <v>1</v>
          </cell>
          <cell r="AG394">
            <v>1</v>
          </cell>
          <cell r="AN394">
            <v>1</v>
          </cell>
          <cell r="BY394">
            <v>0.5</v>
          </cell>
          <cell r="CC394">
            <v>0.5</v>
          </cell>
          <cell r="EY394">
            <v>0</v>
          </cell>
          <cell r="EZ394">
            <v>0</v>
          </cell>
          <cell r="FA394">
            <v>0</v>
          </cell>
          <cell r="FB394">
            <v>0</v>
          </cell>
          <cell r="FE394">
            <v>0</v>
          </cell>
          <cell r="FF394">
            <v>0</v>
          </cell>
          <cell r="FG394">
            <v>0</v>
          </cell>
          <cell r="FJ394">
            <v>0</v>
          </cell>
          <cell r="FL394">
            <v>0</v>
          </cell>
          <cell r="FP394">
            <v>0</v>
          </cell>
          <cell r="FQ394">
            <v>0</v>
          </cell>
        </row>
        <row r="395">
          <cell r="AB395">
            <v>0.5</v>
          </cell>
          <cell r="AC395">
            <v>0.5</v>
          </cell>
          <cell r="AD395">
            <v>0.5</v>
          </cell>
          <cell r="AE395">
            <v>0.5</v>
          </cell>
          <cell r="AF395">
            <v>1</v>
          </cell>
          <cell r="AG395">
            <v>1</v>
          </cell>
          <cell r="AN395">
            <v>1</v>
          </cell>
          <cell r="BY395">
            <v>0.5</v>
          </cell>
          <cell r="CC395">
            <v>0.5</v>
          </cell>
          <cell r="EY395">
            <v>0</v>
          </cell>
          <cell r="EZ395">
            <v>0</v>
          </cell>
          <cell r="FA395">
            <v>0</v>
          </cell>
          <cell r="FB395">
            <v>0</v>
          </cell>
          <cell r="FE395">
            <v>0</v>
          </cell>
          <cell r="FF395">
            <v>0</v>
          </cell>
          <cell r="FG395">
            <v>0</v>
          </cell>
          <cell r="FJ395">
            <v>0</v>
          </cell>
          <cell r="FL395">
            <v>0</v>
          </cell>
          <cell r="FP395">
            <v>0</v>
          </cell>
          <cell r="FQ395">
            <v>0</v>
          </cell>
        </row>
        <row r="396">
          <cell r="AB396">
            <v>0.5</v>
          </cell>
          <cell r="AC396">
            <v>0.5</v>
          </cell>
          <cell r="AD396">
            <v>0.5</v>
          </cell>
          <cell r="AE396">
            <v>0.5</v>
          </cell>
          <cell r="AF396">
            <v>1</v>
          </cell>
          <cell r="AG396">
            <v>1</v>
          </cell>
          <cell r="AO396">
            <v>1</v>
          </cell>
          <cell r="BY396">
            <v>0.5</v>
          </cell>
          <cell r="CC396">
            <v>0.5</v>
          </cell>
          <cell r="EY396">
            <v>0</v>
          </cell>
          <cell r="EZ396">
            <v>0</v>
          </cell>
          <cell r="FA396">
            <v>0</v>
          </cell>
          <cell r="FB396">
            <v>0</v>
          </cell>
          <cell r="FE396">
            <v>0</v>
          </cell>
          <cell r="FF396">
            <v>0</v>
          </cell>
          <cell r="FG396">
            <v>0</v>
          </cell>
          <cell r="FJ396">
            <v>0</v>
          </cell>
          <cell r="FL396">
            <v>0</v>
          </cell>
          <cell r="FP396">
            <v>0</v>
          </cell>
          <cell r="FQ396">
            <v>0</v>
          </cell>
        </row>
        <row r="397">
          <cell r="M397">
            <v>1</v>
          </cell>
          <cell r="N397">
            <v>1</v>
          </cell>
          <cell r="O397">
            <v>1</v>
          </cell>
          <cell r="P397">
            <v>0.68730000000000002</v>
          </cell>
          <cell r="Q397">
            <v>1</v>
          </cell>
          <cell r="FU397">
            <v>1</v>
          </cell>
        </row>
        <row r="398">
          <cell r="AT398">
            <v>1</v>
          </cell>
          <cell r="AU398">
            <v>1</v>
          </cell>
          <cell r="AV398">
            <v>1</v>
          </cell>
          <cell r="AW398">
            <v>1</v>
          </cell>
          <cell r="AX398">
            <v>1</v>
          </cell>
          <cell r="AY398">
            <v>1</v>
          </cell>
          <cell r="AZ398">
            <v>1</v>
          </cell>
          <cell r="BA398">
            <v>1</v>
          </cell>
          <cell r="BC398">
            <v>1</v>
          </cell>
          <cell r="BD398">
            <v>1</v>
          </cell>
          <cell r="BE398">
            <v>1</v>
          </cell>
          <cell r="BF398">
            <v>1</v>
          </cell>
          <cell r="BK398">
            <v>1</v>
          </cell>
          <cell r="BL398">
            <v>1</v>
          </cell>
          <cell r="BM398">
            <v>1</v>
          </cell>
          <cell r="CY398">
            <v>1</v>
          </cell>
          <cell r="DS398">
            <v>52.292682926829286</v>
          </cell>
          <cell r="DX398">
            <v>411.80487804878021</v>
          </cell>
          <cell r="ED398">
            <v>205.90243902439042</v>
          </cell>
          <cell r="EY398">
            <v>1.4343453235760456E-3</v>
          </cell>
          <cell r="EZ398">
            <v>0</v>
          </cell>
          <cell r="FA398">
            <v>0</v>
          </cell>
          <cell r="FB398">
            <v>0</v>
          </cell>
          <cell r="FE398">
            <v>0</v>
          </cell>
          <cell r="FF398">
            <v>0</v>
          </cell>
          <cell r="FG398">
            <v>0</v>
          </cell>
          <cell r="FJ398">
            <v>9.6691325291391808E-3</v>
          </cell>
          <cell r="FL398">
            <v>9.799268742522035E-3</v>
          </cell>
          <cell r="FP398">
            <v>7.0900357784585517E-3</v>
          </cell>
          <cell r="FQ398">
            <v>7.0900472488422388E-3</v>
          </cell>
        </row>
        <row r="399">
          <cell r="AT399">
            <v>1</v>
          </cell>
          <cell r="AU399">
            <v>1</v>
          </cell>
          <cell r="AV399">
            <v>1</v>
          </cell>
          <cell r="AW399">
            <v>1</v>
          </cell>
          <cell r="AX399">
            <v>1</v>
          </cell>
          <cell r="AY399">
            <v>1</v>
          </cell>
          <cell r="AZ399">
            <v>1</v>
          </cell>
          <cell r="BA399">
            <v>1</v>
          </cell>
          <cell r="BC399">
            <v>1</v>
          </cell>
          <cell r="BD399">
            <v>1</v>
          </cell>
          <cell r="BE399">
            <v>1</v>
          </cell>
          <cell r="BF399">
            <v>1</v>
          </cell>
          <cell r="BK399">
            <v>1</v>
          </cell>
          <cell r="BL399">
            <v>1</v>
          </cell>
          <cell r="BM399">
            <v>1</v>
          </cell>
          <cell r="CY399">
            <v>1</v>
          </cell>
          <cell r="DS399">
            <v>52.292682926829286</v>
          </cell>
          <cell r="DX399">
            <v>411.80487804878021</v>
          </cell>
          <cell r="ED399">
            <v>205.90243902439042</v>
          </cell>
          <cell r="EY399">
            <v>1.4343453235760456E-3</v>
          </cell>
          <cell r="EZ399">
            <v>0</v>
          </cell>
          <cell r="FA399">
            <v>0</v>
          </cell>
          <cell r="FB399">
            <v>0</v>
          </cell>
          <cell r="FE399">
            <v>0</v>
          </cell>
          <cell r="FF399">
            <v>0</v>
          </cell>
          <cell r="FG399">
            <v>0</v>
          </cell>
          <cell r="FJ399">
            <v>9.6691325291391808E-3</v>
          </cell>
          <cell r="FL399">
            <v>9.799268742522035E-3</v>
          </cell>
          <cell r="FP399">
            <v>7.0900357784585517E-3</v>
          </cell>
          <cell r="FQ399">
            <v>7.0900472488422388E-3</v>
          </cell>
        </row>
        <row r="400">
          <cell r="AT400">
            <v>1</v>
          </cell>
          <cell r="AU400">
            <v>1</v>
          </cell>
          <cell r="AV400">
            <v>1</v>
          </cell>
          <cell r="AW400">
            <v>1</v>
          </cell>
          <cell r="AX400">
            <v>1</v>
          </cell>
          <cell r="AY400">
            <v>1</v>
          </cell>
          <cell r="AZ400">
            <v>1</v>
          </cell>
          <cell r="BA400">
            <v>1</v>
          </cell>
          <cell r="BC400">
            <v>1</v>
          </cell>
          <cell r="BD400">
            <v>1</v>
          </cell>
          <cell r="BE400">
            <v>1</v>
          </cell>
          <cell r="BF400">
            <v>1</v>
          </cell>
          <cell r="BK400">
            <v>1</v>
          </cell>
          <cell r="BL400">
            <v>1</v>
          </cell>
          <cell r="BM400">
            <v>1</v>
          </cell>
          <cell r="CY400">
            <v>1</v>
          </cell>
          <cell r="DS400">
            <v>52.292682926829286</v>
          </cell>
          <cell r="DX400">
            <v>411.80487804878021</v>
          </cell>
          <cell r="ED400">
            <v>205.90243902439042</v>
          </cell>
          <cell r="EY400">
            <v>1.4343453235760456E-3</v>
          </cell>
          <cell r="EZ400">
            <v>0</v>
          </cell>
          <cell r="FA400">
            <v>0</v>
          </cell>
          <cell r="FB400">
            <v>0</v>
          </cell>
          <cell r="FE400">
            <v>0</v>
          </cell>
          <cell r="FF400">
            <v>0</v>
          </cell>
          <cell r="FG400">
            <v>0</v>
          </cell>
          <cell r="FJ400">
            <v>9.6691325291391808E-3</v>
          </cell>
          <cell r="FL400">
            <v>9.799268742522035E-3</v>
          </cell>
          <cell r="FP400">
            <v>7.0900357784585517E-3</v>
          </cell>
          <cell r="FQ400">
            <v>7.0900472488422388E-3</v>
          </cell>
        </row>
        <row r="401">
          <cell r="AT401">
            <v>1</v>
          </cell>
          <cell r="AU401">
            <v>1</v>
          </cell>
          <cell r="AV401">
            <v>1</v>
          </cell>
          <cell r="AW401">
            <v>1</v>
          </cell>
          <cell r="AX401">
            <v>1</v>
          </cell>
          <cell r="AY401">
            <v>1</v>
          </cell>
          <cell r="AZ401">
            <v>1</v>
          </cell>
          <cell r="BA401">
            <v>1</v>
          </cell>
          <cell r="BC401">
            <v>1</v>
          </cell>
          <cell r="BD401">
            <v>1</v>
          </cell>
          <cell r="BE401">
            <v>1</v>
          </cell>
          <cell r="BF401">
            <v>1</v>
          </cell>
          <cell r="BK401">
            <v>1</v>
          </cell>
          <cell r="BL401">
            <v>1</v>
          </cell>
          <cell r="BM401">
            <v>1</v>
          </cell>
          <cell r="CY401">
            <v>1</v>
          </cell>
          <cell r="DS401">
            <v>52.292682926829286</v>
          </cell>
          <cell r="DX401">
            <v>411.80487804878021</v>
          </cell>
          <cell r="ED401">
            <v>205.90243902439042</v>
          </cell>
          <cell r="EY401">
            <v>1.4343453235760456E-3</v>
          </cell>
          <cell r="EZ401">
            <v>0</v>
          </cell>
          <cell r="FA401">
            <v>0</v>
          </cell>
          <cell r="FB401">
            <v>0</v>
          </cell>
          <cell r="FE401">
            <v>0</v>
          </cell>
          <cell r="FF401">
            <v>0</v>
          </cell>
          <cell r="FG401">
            <v>0</v>
          </cell>
          <cell r="FJ401">
            <v>9.6691325291391808E-3</v>
          </cell>
          <cell r="FL401">
            <v>9.799268742522035E-3</v>
          </cell>
          <cell r="FP401">
            <v>7.0900357784585517E-3</v>
          </cell>
          <cell r="FQ401">
            <v>7.0900472488422388E-3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Version History"/>
      <sheetName val="INPUT PANEL"/>
      <sheetName val="TELRIC breakdown"/>
      <sheetName val="Output Summary"/>
      <sheetName val="c_service"/>
      <sheetName val="Chart data"/>
      <sheetName val="Linked inputs"/>
      <sheetName val="Summarised RF"/>
      <sheetName val="Network loading"/>
      <sheetName val="Weighting Factors"/>
      <sheetName val="Service param"/>
      <sheetName val="Network param"/>
      <sheetName val="Network design - Access"/>
      <sheetName val="Network design-switch"/>
      <sheetName val="Network design-trans"/>
      <sheetName val="Network design - data"/>
      <sheetName val="Network design - internet"/>
      <sheetName val="Network design - intl"/>
      <sheetName val="Network design - IC"/>
      <sheetName val="Network design - others"/>
      <sheetName val="Capex"/>
      <sheetName val="Opex"/>
      <sheetName val="Expenditure"/>
      <sheetName val="Asset Alloc"/>
      <sheetName val="Asset Alloc-Trans"/>
      <sheetName val="Map NE"/>
      <sheetName val="TELRIC"/>
      <sheetName val="NE Cost"/>
      <sheetName val="Service costs"/>
      <sheetName val="Outpayments"/>
      <sheetName val="Erlang Table"/>
      <sheetName val="List"/>
      <sheetName val="Style Guidelines"/>
    </sheetNames>
    <sheetDataSet>
      <sheetData sheetId="0"/>
      <sheetData sheetId="1"/>
      <sheetData sheetId="2">
        <row r="10">
          <cell r="D10" t="str">
            <v xml:space="preserve">UFUQ Connections Internet Traffic - POP Sohar </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P_SRD 2024 New"/>
      <sheetName val="Tasks 2024 New"/>
      <sheetName val="xxListxx"/>
    </sheetNames>
    <sheetDataSet>
      <sheetData sheetId="0"/>
      <sheetData sheetId="1"/>
      <sheetData sheetId="2">
        <row r="3">
          <cell r="I3">
            <v>45302</v>
          </cell>
        </row>
        <row r="4">
          <cell r="I4">
            <v>45329</v>
          </cell>
        </row>
        <row r="5">
          <cell r="I5">
            <v>45391</v>
          </cell>
        </row>
        <row r="6">
          <cell r="I6">
            <v>45392</v>
          </cell>
        </row>
        <row r="7">
          <cell r="I7">
            <v>45393</v>
          </cell>
        </row>
        <row r="8">
          <cell r="I8">
            <v>45394</v>
          </cell>
        </row>
        <row r="9">
          <cell r="I9">
            <v>45410</v>
          </cell>
        </row>
        <row r="10">
          <cell r="I10">
            <v>45411</v>
          </cell>
        </row>
        <row r="11">
          <cell r="I11">
            <v>45412</v>
          </cell>
        </row>
        <row r="12">
          <cell r="I12">
            <v>45413</v>
          </cell>
        </row>
        <row r="13">
          <cell r="I13">
            <v>45414</v>
          </cell>
        </row>
        <row r="14">
          <cell r="I14">
            <v>45415</v>
          </cell>
        </row>
        <row r="15">
          <cell r="I15">
            <v>45416</v>
          </cell>
        </row>
        <row r="16">
          <cell r="I16">
            <v>45417</v>
          </cell>
        </row>
        <row r="17">
          <cell r="I17">
            <v>45418</v>
          </cell>
        </row>
        <row r="18">
          <cell r="I18">
            <v>45419</v>
          </cell>
        </row>
        <row r="19">
          <cell r="I19">
            <v>45420</v>
          </cell>
        </row>
        <row r="20">
          <cell r="I20">
            <v>45421</v>
          </cell>
        </row>
        <row r="21">
          <cell r="I21">
            <v>45422</v>
          </cell>
        </row>
        <row r="22">
          <cell r="I22">
            <v>45459</v>
          </cell>
        </row>
        <row r="23">
          <cell r="I23">
            <v>45460</v>
          </cell>
        </row>
        <row r="24">
          <cell r="I24">
            <v>45461</v>
          </cell>
        </row>
        <row r="25">
          <cell r="I25">
            <v>45462</v>
          </cell>
        </row>
        <row r="26">
          <cell r="I26">
            <v>45463</v>
          </cell>
        </row>
        <row r="27">
          <cell r="I27">
            <v>45464</v>
          </cell>
        </row>
        <row r="28">
          <cell r="I28">
            <v>45481</v>
          </cell>
        </row>
        <row r="29">
          <cell r="I29">
            <v>45551</v>
          </cell>
        </row>
        <row r="30">
          <cell r="I30">
            <v>45614</v>
          </cell>
        </row>
        <row r="31">
          <cell r="I31">
            <v>45615</v>
          </cell>
        </row>
        <row r="32">
          <cell r="I32"/>
        </row>
        <row r="33">
          <cell r="I33"/>
        </row>
        <row r="34">
          <cell r="I34"/>
        </row>
        <row r="35">
          <cell r="I35"/>
        </row>
        <row r="36">
          <cell r="I36"/>
        </row>
        <row r="37">
          <cell r="I37"/>
        </row>
        <row r="38">
          <cell r="I38"/>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67712-DB5F-47A2-8E56-E54D2C280AEE}">
  <sheetPr>
    <tabColor theme="1"/>
  </sheetPr>
  <dimension ref="A1:G50"/>
  <sheetViews>
    <sheetView tabSelected="1" zoomScaleNormal="100" workbookViewId="0">
      <selection activeCell="B16" sqref="B16:C16"/>
    </sheetView>
  </sheetViews>
  <sheetFormatPr defaultRowHeight="15"/>
  <cols>
    <col min="1" max="1" width="47" style="159" bestFit="1" customWidth="1"/>
    <col min="2" max="2" width="44.28515625" style="159" bestFit="1" customWidth="1"/>
    <col min="3" max="3" width="42.42578125" style="159" bestFit="1" customWidth="1"/>
    <col min="4" max="4" width="25.7109375" style="159" bestFit="1" customWidth="1"/>
    <col min="5" max="5" width="31.7109375" style="159" bestFit="1" customWidth="1"/>
    <col min="6" max="6" width="25.7109375" style="159" bestFit="1" customWidth="1"/>
    <col min="7" max="7" width="22.140625" style="159" bestFit="1" customWidth="1"/>
    <col min="8" max="16384" width="9.140625" style="159"/>
  </cols>
  <sheetData>
    <row r="1" spans="1:7" ht="27" thickBot="1">
      <c r="A1" s="351" t="s">
        <v>345</v>
      </c>
      <c r="B1" s="351"/>
      <c r="C1" s="351"/>
      <c r="D1" s="351"/>
      <c r="E1" s="351"/>
      <c r="F1" s="351"/>
      <c r="G1"/>
    </row>
    <row r="2" spans="1:7" ht="15" customHeight="1">
      <c r="A2" s="304" t="s">
        <v>66</v>
      </c>
      <c r="B2" s="354" t="s">
        <v>7415</v>
      </c>
      <c r="C2" s="355"/>
      <c r="D2" s="356"/>
      <c r="E2" s="307" t="s">
        <v>7391</v>
      </c>
      <c r="F2" s="311" t="s">
        <v>7371</v>
      </c>
      <c r="G2" s="312" t="s">
        <v>348</v>
      </c>
    </row>
    <row r="3" spans="1:7" ht="15" customHeight="1">
      <c r="A3" s="304" t="s">
        <v>7392</v>
      </c>
      <c r="B3" s="354">
        <v>1311</v>
      </c>
      <c r="C3" s="355"/>
      <c r="D3" s="356"/>
      <c r="E3" s="310" t="s">
        <v>7367</v>
      </c>
      <c r="F3" s="308" t="s">
        <v>7370</v>
      </c>
      <c r="G3" s="312" t="s">
        <v>350</v>
      </c>
    </row>
    <row r="4" spans="1:7" ht="15" customHeight="1">
      <c r="A4" s="304" t="s">
        <v>67</v>
      </c>
      <c r="B4" s="354" t="s">
        <v>7416</v>
      </c>
      <c r="C4" s="355"/>
      <c r="D4" s="356"/>
      <c r="E4" s="310" t="s">
        <v>7368</v>
      </c>
      <c r="F4" s="308" t="s">
        <v>7370</v>
      </c>
      <c r="G4" s="312" t="s">
        <v>349</v>
      </c>
    </row>
    <row r="5" spans="1:7" ht="15.75">
      <c r="A5" s="304" t="s">
        <v>346</v>
      </c>
      <c r="B5" s="354" t="s">
        <v>7417</v>
      </c>
      <c r="C5" s="355"/>
      <c r="D5" s="356"/>
      <c r="E5" s="310" t="s">
        <v>7369</v>
      </c>
      <c r="F5" s="308" t="s">
        <v>7370</v>
      </c>
    </row>
    <row r="6" spans="1:7" ht="15.75">
      <c r="A6" s="305" t="s">
        <v>90</v>
      </c>
      <c r="B6" s="354" t="s">
        <v>7423</v>
      </c>
      <c r="C6" s="355"/>
      <c r="D6" s="356"/>
      <c r="E6" s="310" t="s">
        <v>442</v>
      </c>
      <c r="F6" s="308" t="s">
        <v>7370</v>
      </c>
    </row>
    <row r="7" spans="1:7" ht="21" customHeight="1">
      <c r="A7" s="305" t="s">
        <v>336</v>
      </c>
      <c r="B7" s="301" t="s">
        <v>7409</v>
      </c>
      <c r="C7" s="301"/>
      <c r="D7" s="306"/>
      <c r="E7" s="310" t="s">
        <v>7372</v>
      </c>
      <c r="F7" s="308" t="s">
        <v>7370</v>
      </c>
    </row>
    <row r="8" spans="1:7" ht="21" customHeight="1">
      <c r="A8" s="305" t="s">
        <v>347</v>
      </c>
      <c r="B8" s="302">
        <v>45805</v>
      </c>
      <c r="C8" s="347"/>
      <c r="D8" s="348"/>
      <c r="E8" s="310" t="s">
        <v>7373</v>
      </c>
      <c r="F8" s="308" t="s">
        <v>7370</v>
      </c>
    </row>
    <row r="9" spans="1:7" ht="21" customHeight="1">
      <c r="A9" s="305" t="s">
        <v>334</v>
      </c>
      <c r="B9" s="302">
        <v>45832</v>
      </c>
      <c r="C9" s="349"/>
      <c r="D9" s="350"/>
      <c r="E9" s="310" t="s">
        <v>7374</v>
      </c>
      <c r="F9" s="308" t="s">
        <v>7370</v>
      </c>
    </row>
    <row r="10" spans="1:7" ht="21" customHeight="1">
      <c r="A10" s="305" t="s">
        <v>7390</v>
      </c>
      <c r="B10" s="316">
        <f>NETWORKDAYS.INTL(B8+1, B9,7, [9]xxListxx!$I$3:$I$38)</f>
        <v>19</v>
      </c>
      <c r="C10" s="349"/>
      <c r="D10" s="350"/>
      <c r="E10" s="310" t="s">
        <v>7375</v>
      </c>
      <c r="F10" s="308" t="s">
        <v>7370</v>
      </c>
    </row>
    <row r="11" spans="1:7" ht="21" customHeight="1" thickBot="1">
      <c r="A11" s="305" t="s">
        <v>70</v>
      </c>
      <c r="B11" s="346"/>
      <c r="C11" s="346"/>
      <c r="D11" s="346"/>
      <c r="E11" s="315" t="s">
        <v>7376</v>
      </c>
      <c r="F11" s="309" t="s">
        <v>7370</v>
      </c>
    </row>
    <row r="12" spans="1:7" ht="10.5" customHeight="1" thickBot="1">
      <c r="A12" s="303"/>
      <c r="B12" s="33"/>
      <c r="C12" s="33"/>
      <c r="D12" s="33"/>
      <c r="E12" s="33"/>
      <c r="F12" s="34"/>
      <c r="G12" s="200"/>
    </row>
    <row r="13" spans="1:7" ht="82.5" customHeight="1" thickBot="1">
      <c r="A13" s="344" t="s">
        <v>63</v>
      </c>
      <c r="B13" s="300" t="s">
        <v>348</v>
      </c>
      <c r="C13" s="300" t="s">
        <v>349</v>
      </c>
      <c r="D13" s="326" t="str">
        <f>'Mobile Cost'!F1</f>
        <v>IBS Active Lampsite 2G+4G All Operators. For 5G support only OmanTel &amp; Ooredoo. 5G Vodfone not supported.</v>
      </c>
      <c r="E13" s="394" t="str">
        <f>'Mobile Cost'!J1</f>
        <v>IBS Active Lampsite 2G+4G All Operators. 5G support OmanTel &amp; Ooredoo &amp; Vodfone.</v>
      </c>
      <c r="F13" s="297" t="str">
        <f>'Mobile Cost'!N1</f>
        <v>Describe Option-3 (…….......</v>
      </c>
      <c r="G13" s="332" t="s">
        <v>63</v>
      </c>
    </row>
    <row r="14" spans="1:7" ht="15.75" thickTop="1">
      <c r="A14" s="345"/>
      <c r="B14" s="338" t="s">
        <v>69</v>
      </c>
      <c r="C14" s="339"/>
      <c r="D14" s="171" t="s">
        <v>71</v>
      </c>
      <c r="E14" s="196" t="s">
        <v>72</v>
      </c>
      <c r="F14" s="314" t="s">
        <v>73</v>
      </c>
      <c r="G14" s="333"/>
    </row>
    <row r="15" spans="1:7" ht="36" customHeight="1">
      <c r="A15" s="35" t="s">
        <v>0</v>
      </c>
      <c r="B15" s="395" t="s">
        <v>7424</v>
      </c>
      <c r="C15" s="396"/>
      <c r="D15" s="325">
        <f>'Mobile Cost'!I4</f>
        <v>1681267.76</v>
      </c>
      <c r="E15" s="325">
        <f>'Mobile Cost'!M4</f>
        <v>2144764.2799999998</v>
      </c>
      <c r="F15" s="184">
        <f>'Mobile Cost'!Q4</f>
        <v>0</v>
      </c>
      <c r="G15" s="333"/>
    </row>
    <row r="16" spans="1:7">
      <c r="A16" s="35" t="s">
        <v>18</v>
      </c>
      <c r="B16" s="327"/>
      <c r="C16" s="328"/>
      <c r="D16" s="150">
        <f>'Mobile Cost'!I19</f>
        <v>0</v>
      </c>
      <c r="E16" s="150">
        <f>'Mobile Cost'!M19</f>
        <v>0</v>
      </c>
      <c r="F16" s="184">
        <f>'Mobile Cost'!Q19</f>
        <v>0</v>
      </c>
      <c r="G16" s="333"/>
    </row>
    <row r="17" spans="1:7">
      <c r="A17" s="35" t="s">
        <v>26</v>
      </c>
      <c r="B17" s="352" t="s">
        <v>7419</v>
      </c>
      <c r="C17" s="353"/>
      <c r="D17" s="150">
        <f>'Mobile Cost'!I37</f>
        <v>0</v>
      </c>
      <c r="E17" s="150">
        <f>'Mobile Cost'!M37</f>
        <v>0</v>
      </c>
      <c r="F17" s="184">
        <f>'Mobile Cost'!Q37</f>
        <v>0</v>
      </c>
      <c r="G17" s="333"/>
    </row>
    <row r="18" spans="1:7">
      <c r="A18" s="35" t="s">
        <v>4</v>
      </c>
      <c r="B18" s="352" t="s">
        <v>7418</v>
      </c>
      <c r="C18" s="353"/>
      <c r="D18" s="150">
        <f>'Mobile Cost'!I46</f>
        <v>0</v>
      </c>
      <c r="E18" s="150">
        <f>'Mobile Cost'!M46</f>
        <v>0</v>
      </c>
      <c r="F18" s="184">
        <f>'Mobile Cost'!Q46</f>
        <v>0</v>
      </c>
      <c r="G18" s="333"/>
    </row>
    <row r="19" spans="1:7">
      <c r="A19" s="35" t="s">
        <v>14</v>
      </c>
      <c r="B19" s="327"/>
      <c r="C19" s="328"/>
      <c r="D19" s="150">
        <f>'Mobile Cost'!I53</f>
        <v>0</v>
      </c>
      <c r="E19" s="150">
        <f>'Mobile Cost'!M53</f>
        <v>0</v>
      </c>
      <c r="F19" s="184">
        <f>'Mobile Cost'!Q53</f>
        <v>0</v>
      </c>
      <c r="G19" s="333"/>
    </row>
    <row r="20" spans="1:7">
      <c r="A20" s="35" t="s">
        <v>15</v>
      </c>
      <c r="B20" s="327"/>
      <c r="C20" s="328"/>
      <c r="D20" s="9"/>
      <c r="E20" s="9"/>
      <c r="F20" s="185"/>
      <c r="G20" s="333"/>
    </row>
    <row r="21" spans="1:7">
      <c r="A21" s="35" t="s">
        <v>15</v>
      </c>
      <c r="B21" s="183"/>
      <c r="C21" s="180"/>
      <c r="D21" s="9"/>
      <c r="E21" s="9"/>
      <c r="F21" s="185"/>
      <c r="G21" s="333"/>
    </row>
    <row r="22" spans="1:7" ht="15.75">
      <c r="A22" s="335" t="s">
        <v>340</v>
      </c>
      <c r="B22" s="336"/>
      <c r="C22" s="337"/>
      <c r="D22" s="179">
        <f>SUM(D15:D21)</f>
        <v>1681267.76</v>
      </c>
      <c r="E22" s="179">
        <f t="shared" ref="E22:F22" si="0">SUM(E15:E21)</f>
        <v>2144764.2799999998</v>
      </c>
      <c r="F22" s="186">
        <f t="shared" si="0"/>
        <v>0</v>
      </c>
      <c r="G22" s="333"/>
    </row>
    <row r="23" spans="1:7">
      <c r="A23" s="193" t="s">
        <v>47</v>
      </c>
      <c r="B23" s="194" t="s">
        <v>353</v>
      </c>
      <c r="C23" s="195" t="s">
        <v>344</v>
      </c>
      <c r="D23" s="194" t="s">
        <v>358</v>
      </c>
      <c r="E23" s="194" t="s">
        <v>359</v>
      </c>
      <c r="F23" s="195" t="s">
        <v>360</v>
      </c>
      <c r="G23" s="333"/>
    </row>
    <row r="24" spans="1:7">
      <c r="A24" s="35" t="s">
        <v>361</v>
      </c>
      <c r="B24" s="8" t="s">
        <v>364</v>
      </c>
      <c r="C24" s="8"/>
      <c r="D24" s="9">
        <v>0</v>
      </c>
      <c r="E24" s="9">
        <v>0</v>
      </c>
      <c r="F24" s="185">
        <v>0</v>
      </c>
      <c r="G24" s="333"/>
    </row>
    <row r="25" spans="1:7">
      <c r="A25" s="35" t="s">
        <v>362</v>
      </c>
      <c r="B25" s="8" t="s">
        <v>364</v>
      </c>
      <c r="C25" s="8"/>
      <c r="D25" s="9">
        <v>0</v>
      </c>
      <c r="E25" s="9">
        <v>0</v>
      </c>
      <c r="F25" s="185">
        <v>0</v>
      </c>
      <c r="G25" s="333"/>
    </row>
    <row r="26" spans="1:7">
      <c r="A26" s="35" t="s">
        <v>363</v>
      </c>
      <c r="B26" s="8" t="s">
        <v>364</v>
      </c>
      <c r="C26" s="8"/>
      <c r="D26" s="9">
        <v>0</v>
      </c>
      <c r="E26" s="9">
        <v>0</v>
      </c>
      <c r="F26" s="185">
        <v>0</v>
      </c>
      <c r="G26" s="333"/>
    </row>
    <row r="27" spans="1:7">
      <c r="A27" s="35" t="s">
        <v>343</v>
      </c>
      <c r="B27" s="8" t="s">
        <v>364</v>
      </c>
      <c r="C27" s="8"/>
      <c r="D27" s="9">
        <v>0</v>
      </c>
      <c r="E27" s="9">
        <v>0</v>
      </c>
      <c r="F27" s="185">
        <v>0</v>
      </c>
      <c r="G27" s="333"/>
    </row>
    <row r="28" spans="1:7">
      <c r="A28" s="35" t="s">
        <v>285</v>
      </c>
      <c r="B28" s="8" t="s">
        <v>364</v>
      </c>
      <c r="C28" s="8"/>
      <c r="D28" s="9">
        <v>0</v>
      </c>
      <c r="E28" s="9">
        <v>0</v>
      </c>
      <c r="F28" s="185">
        <v>0</v>
      </c>
      <c r="G28" s="333"/>
    </row>
    <row r="29" spans="1:7">
      <c r="A29" s="35" t="s">
        <v>339</v>
      </c>
      <c r="B29" s="8" t="s">
        <v>364</v>
      </c>
      <c r="C29" s="8"/>
      <c r="D29" s="9">
        <v>0</v>
      </c>
      <c r="E29" s="9">
        <v>0</v>
      </c>
      <c r="F29" s="185">
        <v>0</v>
      </c>
      <c r="G29" s="333"/>
    </row>
    <row r="30" spans="1:7" ht="15.75" thickBot="1">
      <c r="A30" s="197" t="s">
        <v>338</v>
      </c>
      <c r="B30" s="198" t="s">
        <v>364</v>
      </c>
      <c r="C30" s="198"/>
      <c r="D30" s="199">
        <v>0</v>
      </c>
      <c r="E30" s="199">
        <v>0</v>
      </c>
      <c r="F30" s="313">
        <v>0</v>
      </c>
      <c r="G30" s="334"/>
    </row>
    <row r="31" spans="1:7" ht="10.5" customHeight="1" thickBot="1">
      <c r="A31" s="5"/>
      <c r="B31" s="5"/>
      <c r="C31" s="5"/>
      <c r="D31" s="5"/>
      <c r="E31" s="33"/>
      <c r="F31" s="34"/>
      <c r="G31" s="34"/>
    </row>
    <row r="32" spans="1:7" ht="48.75" customHeight="1" thickBot="1">
      <c r="A32" s="342" t="s">
        <v>64</v>
      </c>
      <c r="B32" s="300" t="s">
        <v>350</v>
      </c>
      <c r="C32" s="300" t="s">
        <v>349</v>
      </c>
      <c r="D32" s="296" t="str">
        <f>'Fixed Cost'!F1</f>
        <v>Describe Option-1 (…….........</v>
      </c>
      <c r="E32" s="296" t="str">
        <f>'Fixed Cost'!J1</f>
        <v>Describe Option-2 (…….........</v>
      </c>
      <c r="F32" s="297" t="str">
        <f>'Fixed Cost'!N1</f>
        <v>Describe Option-3 (……........</v>
      </c>
      <c r="G32" s="329" t="s">
        <v>64</v>
      </c>
    </row>
    <row r="33" spans="1:7" ht="15.75" thickTop="1">
      <c r="A33" s="343"/>
      <c r="B33" s="340" t="s">
        <v>69</v>
      </c>
      <c r="C33" s="341"/>
      <c r="D33" s="181" t="s">
        <v>71</v>
      </c>
      <c r="E33" s="181" t="s">
        <v>72</v>
      </c>
      <c r="F33" s="187" t="s">
        <v>73</v>
      </c>
      <c r="G33" s="330"/>
    </row>
    <row r="34" spans="1:7">
      <c r="A34" s="35" t="s">
        <v>68</v>
      </c>
      <c r="B34" s="327"/>
      <c r="C34" s="328"/>
      <c r="D34" s="150">
        <f>'Fixed Cost'!I4</f>
        <v>0</v>
      </c>
      <c r="E34" s="150">
        <f>'Fixed Cost'!M4</f>
        <v>0</v>
      </c>
      <c r="F34" s="184">
        <f>'Fixed Cost'!Q4</f>
        <v>0</v>
      </c>
      <c r="G34" s="330"/>
    </row>
    <row r="35" spans="1:7">
      <c r="A35" s="35" t="s">
        <v>18</v>
      </c>
      <c r="B35" s="327"/>
      <c r="C35" s="328"/>
      <c r="D35" s="150">
        <f>'Fixed Cost'!I15</f>
        <v>0</v>
      </c>
      <c r="E35" s="150">
        <f>'Fixed Cost'!M15</f>
        <v>0</v>
      </c>
      <c r="F35" s="184">
        <f>'Fixed Cost'!Q15</f>
        <v>0</v>
      </c>
      <c r="G35" s="330"/>
    </row>
    <row r="36" spans="1:7">
      <c r="A36" s="35" t="s">
        <v>26</v>
      </c>
      <c r="B36" s="327"/>
      <c r="C36" s="328"/>
      <c r="D36" s="150">
        <f>'Fixed Cost'!I33</f>
        <v>0</v>
      </c>
      <c r="E36" s="150">
        <f>'Fixed Cost'!M33</f>
        <v>0</v>
      </c>
      <c r="F36" s="184">
        <f>'Fixed Cost'!Q33</f>
        <v>0</v>
      </c>
      <c r="G36" s="330"/>
    </row>
    <row r="37" spans="1:7">
      <c r="A37" s="35" t="s">
        <v>4</v>
      </c>
      <c r="B37" s="327"/>
      <c r="C37" s="328"/>
      <c r="D37" s="150">
        <f>'Fixed Cost'!I41</f>
        <v>0</v>
      </c>
      <c r="E37" s="150">
        <f>'Fixed Cost'!M41</f>
        <v>0</v>
      </c>
      <c r="F37" s="184">
        <f>'Fixed Cost'!Q41</f>
        <v>0</v>
      </c>
      <c r="G37" s="330"/>
    </row>
    <row r="38" spans="1:7">
      <c r="A38" s="35" t="s">
        <v>14</v>
      </c>
      <c r="B38" s="327"/>
      <c r="C38" s="328"/>
      <c r="D38" s="150">
        <f>'Fixed Cost'!I48</f>
        <v>0</v>
      </c>
      <c r="E38" s="150">
        <f>'Fixed Cost'!M48</f>
        <v>0</v>
      </c>
      <c r="F38" s="184">
        <f>'Fixed Cost'!Q48</f>
        <v>0</v>
      </c>
      <c r="G38" s="330"/>
    </row>
    <row r="39" spans="1:7">
      <c r="A39" s="149" t="s">
        <v>286</v>
      </c>
      <c r="B39" s="327"/>
      <c r="C39" s="328"/>
      <c r="D39" s="150">
        <f>'Fixed Cost'!I58</f>
        <v>0</v>
      </c>
      <c r="E39" s="150">
        <f>'Fixed Cost'!M58</f>
        <v>0</v>
      </c>
      <c r="F39" s="184">
        <f>'Fixed Cost'!Q58</f>
        <v>0</v>
      </c>
      <c r="G39" s="330"/>
    </row>
    <row r="40" spans="1:7">
      <c r="A40" s="35" t="s">
        <v>16</v>
      </c>
      <c r="B40" s="327"/>
      <c r="C40" s="328"/>
      <c r="D40" s="150">
        <f>'Fixed Cost'!I64</f>
        <v>0</v>
      </c>
      <c r="E40" s="150">
        <f>'Fixed Cost'!M64</f>
        <v>0</v>
      </c>
      <c r="F40" s="184">
        <f>'Fixed Cost'!Q64</f>
        <v>0</v>
      </c>
      <c r="G40" s="330"/>
    </row>
    <row r="41" spans="1:7">
      <c r="A41" s="35" t="s">
        <v>15</v>
      </c>
      <c r="B41" s="327"/>
      <c r="C41" s="328"/>
      <c r="D41" s="9"/>
      <c r="E41" s="9"/>
      <c r="F41" s="185"/>
      <c r="G41" s="330"/>
    </row>
    <row r="42" spans="1:7">
      <c r="A42" s="35" t="s">
        <v>15</v>
      </c>
      <c r="B42" s="327"/>
      <c r="C42" s="328"/>
      <c r="D42" s="9"/>
      <c r="E42" s="9"/>
      <c r="F42" s="185"/>
      <c r="G42" s="330"/>
    </row>
    <row r="43" spans="1:7" ht="15.75">
      <c r="A43" s="335" t="s">
        <v>341</v>
      </c>
      <c r="B43" s="336"/>
      <c r="C43" s="337"/>
      <c r="D43" s="179">
        <f>SUM(D34:D42)</f>
        <v>0</v>
      </c>
      <c r="E43" s="179">
        <f>SUM(E34:E42)</f>
        <v>0</v>
      </c>
      <c r="F43" s="186">
        <f>SUM(F34:F42)</f>
        <v>0</v>
      </c>
      <c r="G43" s="330"/>
    </row>
    <row r="44" spans="1:7">
      <c r="A44" s="193" t="s">
        <v>47</v>
      </c>
      <c r="B44" s="194" t="s">
        <v>353</v>
      </c>
      <c r="C44" s="195" t="s">
        <v>344</v>
      </c>
      <c r="D44" s="194" t="s">
        <v>358</v>
      </c>
      <c r="E44" s="194" t="s">
        <v>359</v>
      </c>
      <c r="F44" s="195" t="s">
        <v>360</v>
      </c>
      <c r="G44" s="330"/>
    </row>
    <row r="45" spans="1:7">
      <c r="A45" s="35" t="s">
        <v>361</v>
      </c>
      <c r="B45" s="8" t="s">
        <v>364</v>
      </c>
      <c r="C45" s="8"/>
      <c r="D45" s="9">
        <v>0</v>
      </c>
      <c r="E45" s="9">
        <v>0</v>
      </c>
      <c r="F45" s="185">
        <v>0</v>
      </c>
      <c r="G45" s="330"/>
    </row>
    <row r="46" spans="1:7">
      <c r="A46" s="35" t="s">
        <v>362</v>
      </c>
      <c r="B46" s="8" t="s">
        <v>364</v>
      </c>
      <c r="C46" s="8"/>
      <c r="D46" s="9">
        <v>0</v>
      </c>
      <c r="E46" s="9">
        <v>0</v>
      </c>
      <c r="F46" s="185">
        <v>0</v>
      </c>
      <c r="G46" s="330"/>
    </row>
    <row r="47" spans="1:7">
      <c r="A47" s="35" t="s">
        <v>363</v>
      </c>
      <c r="B47" s="8" t="s">
        <v>364</v>
      </c>
      <c r="C47" s="8"/>
      <c r="D47" s="9">
        <v>0</v>
      </c>
      <c r="E47" s="9">
        <v>0</v>
      </c>
      <c r="F47" s="185">
        <v>0</v>
      </c>
      <c r="G47" s="330"/>
    </row>
    <row r="48" spans="1:7">
      <c r="A48" s="35" t="s">
        <v>343</v>
      </c>
      <c r="B48" s="8" t="s">
        <v>364</v>
      </c>
      <c r="C48" s="8"/>
      <c r="D48" s="9">
        <v>0</v>
      </c>
      <c r="E48" s="9">
        <v>0</v>
      </c>
      <c r="F48" s="185">
        <v>0</v>
      </c>
      <c r="G48" s="330"/>
    </row>
    <row r="49" spans="1:7" ht="15.75" thickBot="1">
      <c r="A49" s="197" t="s">
        <v>285</v>
      </c>
      <c r="B49" s="198" t="s">
        <v>364</v>
      </c>
      <c r="C49" s="198"/>
      <c r="D49" s="199">
        <v>0</v>
      </c>
      <c r="E49" s="199">
        <v>0</v>
      </c>
      <c r="F49" s="313">
        <v>0</v>
      </c>
      <c r="G49" s="331"/>
    </row>
    <row r="50" spans="1:7" ht="9.75" customHeight="1">
      <c r="A50" s="5"/>
      <c r="B50" s="5"/>
      <c r="C50" s="5"/>
      <c r="D50" s="5"/>
      <c r="E50" s="33"/>
      <c r="F50" s="34"/>
      <c r="G50" s="34"/>
    </row>
  </sheetData>
  <mergeCells count="31">
    <mergeCell ref="A32:A33"/>
    <mergeCell ref="A13:A14"/>
    <mergeCell ref="B11:D11"/>
    <mergeCell ref="C8:D10"/>
    <mergeCell ref="A1:F1"/>
    <mergeCell ref="B15:C15"/>
    <mergeCell ref="B16:C16"/>
    <mergeCell ref="B17:C17"/>
    <mergeCell ref="B18:C18"/>
    <mergeCell ref="A22:C22"/>
    <mergeCell ref="B2:D2"/>
    <mergeCell ref="B3:D3"/>
    <mergeCell ref="B4:D4"/>
    <mergeCell ref="B5:D5"/>
    <mergeCell ref="B6:D6"/>
    <mergeCell ref="B41:C41"/>
    <mergeCell ref="B42:C42"/>
    <mergeCell ref="G32:G49"/>
    <mergeCell ref="G13:G30"/>
    <mergeCell ref="A43:C43"/>
    <mergeCell ref="B35:C35"/>
    <mergeCell ref="B36:C36"/>
    <mergeCell ref="B37:C37"/>
    <mergeCell ref="B38:C38"/>
    <mergeCell ref="B39:C39"/>
    <mergeCell ref="B40:C40"/>
    <mergeCell ref="B19:C19"/>
    <mergeCell ref="B20:C20"/>
    <mergeCell ref="B14:C14"/>
    <mergeCell ref="B33:C33"/>
    <mergeCell ref="B34:C34"/>
  </mergeCells>
  <phoneticPr fontId="7" type="noConversion"/>
  <conditionalFormatting sqref="D15:F22 D34:F43">
    <cfRule type="cellIs" dxfId="6" priority="4" operator="greaterThan">
      <formula>0</formula>
    </cfRule>
  </conditionalFormatting>
  <conditionalFormatting sqref="D22:F22">
    <cfRule type="cellIs" dxfId="5" priority="8" operator="greaterThan">
      <formula>0</formula>
    </cfRule>
  </conditionalFormatting>
  <hyperlinks>
    <hyperlink ref="B13" location="'Mobile Cost'!A1" display="Click Mobile Sheet" xr:uid="{6302E5E8-AA15-4EA6-BB2D-F0BCCFE3C9BD}"/>
    <hyperlink ref="C13" location="'Design &amp; BoQ'!A1" display="Click Design/BoQ Sheet" xr:uid="{F005C70F-346F-4E22-A927-958C1104AF0E}"/>
    <hyperlink ref="B32" location="'Fixed Cost'!A1" display="Click Fixed Sheet" xr:uid="{675925FC-852D-499C-90BD-5A8A1B948F05}"/>
    <hyperlink ref="C32" location="'Design &amp; BoQ'!A1" display="Click Design/BoQ Sheet" xr:uid="{15D0CDBC-2E61-4F15-A329-26C4FF9A046C}"/>
    <hyperlink ref="G2" location="'Mobile Cost'!A1" display="Click Mobile Sheet" xr:uid="{CECBF78C-ED0F-4C9E-8A0E-C2741F41164A}"/>
    <hyperlink ref="G3" location="'Fixed Cost'!A1" display="Click Fixed Sheet" xr:uid="{27479867-74E8-407B-9542-737721FB1C88}"/>
    <hyperlink ref="G4" location="'Design &amp; BoQ'!A1" display="Click Design/BoQ Sheet" xr:uid="{D4BCEEAB-4AC1-44A7-917B-88CD463CE903}"/>
  </hyperlinks>
  <pageMargins left="0.7" right="0.7" top="0.75" bottom="0.75" header="0.3" footer="0.3"/>
  <headerFooter>
    <oddFooter>&amp;L_x000D_&amp;1#&amp;"Calibri"&amp;10&amp;K000000 Omantel - Concealed</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7BBB8806-592B-42F1-85A7-C3DA44612A25}">
          <x14:formula1>
            <xm:f>'"DropdownList"'!$B$29:$B$394</xm:f>
          </x14:formula1>
          <xm:sqref>B8:B9</xm:sqref>
        </x14:dataValidation>
        <x14:dataValidation type="list" allowBlank="1" showInputMessage="1" showErrorMessage="1" xr:uid="{8FD33AC8-F4F5-4189-AE1C-FDA6F6B69E6F}">
          <x14:formula1>
            <xm:f>'"DropdownList"'!$B$8:$B$15</xm:f>
          </x14:formula1>
          <xm:sqref>B24:B30 B45:B49</xm:sqref>
        </x14:dataValidation>
        <x14:dataValidation type="list" allowBlank="1" showErrorMessage="1" xr:uid="{935A9D2A-64E9-445D-9B2A-262AA3612773}">
          <x14:formula1>
            <xm:f>'"DropdownList"'!$E$28:$E$37</xm:f>
          </x14:formula1>
          <xm:sqref>B7:D7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A78D0-E648-4F80-AA19-32FD19DFA147}">
  <dimension ref="A1:S47"/>
  <sheetViews>
    <sheetView workbookViewId="0">
      <selection activeCell="B8" sqref="B8"/>
    </sheetView>
  </sheetViews>
  <sheetFormatPr defaultRowHeight="15"/>
  <cols>
    <col min="1" max="1" width="28.42578125" bestFit="1" customWidth="1"/>
    <col min="2" max="2" width="30.85546875" bestFit="1" customWidth="1"/>
    <col min="3" max="3" width="27.140625" style="2" bestFit="1" customWidth="1"/>
    <col min="4" max="4" width="7.42578125" style="2" bestFit="1" customWidth="1"/>
    <col min="5" max="5" width="12.5703125" style="2" bestFit="1" customWidth="1"/>
    <col min="6" max="6" width="13.140625" style="2" bestFit="1" customWidth="1"/>
    <col min="7" max="7" width="11.140625" bestFit="1" customWidth="1"/>
    <col min="8" max="8" width="13.140625" bestFit="1" customWidth="1"/>
    <col min="9" max="9" width="12.5703125" bestFit="1" customWidth="1"/>
    <col min="10" max="10" width="13.140625" bestFit="1" customWidth="1"/>
    <col min="12" max="12" width="16.5703125" bestFit="1" customWidth="1"/>
    <col min="13" max="13" width="5.140625" bestFit="1" customWidth="1"/>
    <col min="14" max="14" width="12.5703125" bestFit="1" customWidth="1"/>
    <col min="15" max="15" width="13.140625" bestFit="1" customWidth="1"/>
    <col min="17" max="17" width="13.140625" bestFit="1" customWidth="1"/>
    <col min="18" max="18" width="12.5703125" bestFit="1" customWidth="1"/>
    <col min="19" max="19" width="13.140625" bestFit="1" customWidth="1"/>
  </cols>
  <sheetData>
    <row r="1" spans="1:19" ht="18.75">
      <c r="A1" s="182" t="s">
        <v>436</v>
      </c>
    </row>
    <row r="2" spans="1:19">
      <c r="A2" s="7"/>
      <c r="B2" s="223" t="s">
        <v>437</v>
      </c>
      <c r="C2" s="223" t="s">
        <v>438</v>
      </c>
      <c r="D2" s="223" t="s">
        <v>443</v>
      </c>
      <c r="E2" s="223" t="s">
        <v>453</v>
      </c>
      <c r="F2" s="223" t="s">
        <v>312</v>
      </c>
      <c r="G2" s="223" t="s">
        <v>441</v>
      </c>
      <c r="H2" s="223" t="s">
        <v>442</v>
      </c>
      <c r="I2" s="7"/>
      <c r="J2" s="223" t="s">
        <v>415</v>
      </c>
    </row>
    <row r="3" spans="1:19">
      <c r="A3" s="226" t="s">
        <v>457</v>
      </c>
      <c r="B3" s="7" t="s">
        <v>445</v>
      </c>
      <c r="C3" s="8" t="s">
        <v>439</v>
      </c>
      <c r="D3" s="8">
        <v>3</v>
      </c>
      <c r="E3" s="224" t="s">
        <v>454</v>
      </c>
      <c r="F3" s="8"/>
      <c r="G3" s="8"/>
      <c r="H3" s="7"/>
      <c r="I3" s="7"/>
      <c r="J3" s="8">
        <f>F3+G3+H3</f>
        <v>0</v>
      </c>
    </row>
    <row r="4" spans="1:19">
      <c r="A4" s="226"/>
      <c r="B4" s="7"/>
      <c r="C4" s="8"/>
      <c r="D4" s="8"/>
      <c r="E4" s="225" t="s">
        <v>455</v>
      </c>
      <c r="F4" s="8"/>
      <c r="G4" s="8"/>
      <c r="H4" s="7"/>
      <c r="I4" s="7"/>
      <c r="J4" s="8">
        <f t="shared" ref="J4:J10" si="0">F4+G4+H4</f>
        <v>0</v>
      </c>
    </row>
    <row r="5" spans="1:19">
      <c r="A5" s="226" t="s">
        <v>444</v>
      </c>
      <c r="B5" s="7" t="s">
        <v>447</v>
      </c>
      <c r="C5" s="8" t="s">
        <v>446</v>
      </c>
      <c r="D5" s="8">
        <v>3</v>
      </c>
      <c r="E5" s="224" t="s">
        <v>454</v>
      </c>
      <c r="F5" s="8"/>
      <c r="G5" s="8"/>
      <c r="H5" s="7"/>
      <c r="I5" s="7"/>
      <c r="J5" s="8">
        <f t="shared" si="0"/>
        <v>0</v>
      </c>
    </row>
    <row r="6" spans="1:19">
      <c r="A6" s="226"/>
      <c r="B6" s="7"/>
      <c r="C6" s="8"/>
      <c r="D6" s="8"/>
      <c r="E6" s="225" t="s">
        <v>455</v>
      </c>
      <c r="F6" s="8"/>
      <c r="G6" s="8"/>
      <c r="H6" s="7"/>
      <c r="I6" s="7"/>
      <c r="J6" s="8">
        <f t="shared" si="0"/>
        <v>0</v>
      </c>
    </row>
    <row r="7" spans="1:19">
      <c r="A7" s="226" t="s">
        <v>456</v>
      </c>
      <c r="B7" s="7" t="s">
        <v>448</v>
      </c>
      <c r="C7" s="8" t="s">
        <v>451</v>
      </c>
      <c r="D7" s="8">
        <v>3</v>
      </c>
      <c r="E7" s="224" t="s">
        <v>454</v>
      </c>
      <c r="F7" s="8"/>
      <c r="G7" s="8"/>
      <c r="H7" s="7"/>
      <c r="I7" s="7"/>
      <c r="J7" s="8">
        <f t="shared" si="0"/>
        <v>0</v>
      </c>
    </row>
    <row r="8" spans="1:19">
      <c r="A8" s="226"/>
      <c r="B8" s="7"/>
      <c r="C8" s="8"/>
      <c r="D8" s="8"/>
      <c r="E8" s="225" t="s">
        <v>455</v>
      </c>
      <c r="F8" s="8"/>
      <c r="G8" s="8"/>
      <c r="H8" s="7"/>
      <c r="I8" s="7"/>
      <c r="J8" s="8">
        <f t="shared" si="0"/>
        <v>0</v>
      </c>
    </row>
    <row r="9" spans="1:19">
      <c r="A9" s="226" t="s">
        <v>450</v>
      </c>
      <c r="B9" s="7" t="s">
        <v>449</v>
      </c>
      <c r="C9" s="8" t="s">
        <v>452</v>
      </c>
      <c r="D9" s="8">
        <v>3</v>
      </c>
      <c r="E9" s="224" t="s">
        <v>454</v>
      </c>
      <c r="F9" s="8"/>
      <c r="G9" s="8"/>
      <c r="H9" s="7"/>
      <c r="I9" s="7"/>
      <c r="J9" s="8">
        <f t="shared" si="0"/>
        <v>0</v>
      </c>
    </row>
    <row r="10" spans="1:19">
      <c r="A10" s="7"/>
      <c r="B10" s="7"/>
      <c r="C10" s="8"/>
      <c r="D10" s="8"/>
      <c r="E10" s="225" t="s">
        <v>455</v>
      </c>
      <c r="F10" s="8"/>
      <c r="G10" s="7"/>
      <c r="H10" s="7"/>
      <c r="I10" s="7"/>
      <c r="J10" s="8">
        <f t="shared" si="0"/>
        <v>0</v>
      </c>
    </row>
    <row r="14" spans="1:19" ht="18.75">
      <c r="A14" s="182" t="s">
        <v>440</v>
      </c>
      <c r="B14" s="169"/>
      <c r="C14" s="170" t="s">
        <v>320</v>
      </c>
      <c r="D14" s="170" t="s">
        <v>322</v>
      </c>
      <c r="E14" s="3" t="s">
        <v>328</v>
      </c>
      <c r="F14" s="3" t="s">
        <v>327</v>
      </c>
      <c r="G14" s="1"/>
      <c r="H14" s="170" t="s">
        <v>323</v>
      </c>
      <c r="I14" s="3" t="s">
        <v>328</v>
      </c>
      <c r="J14" s="3" t="s">
        <v>327</v>
      </c>
      <c r="L14" s="170" t="s">
        <v>321</v>
      </c>
      <c r="M14" s="170" t="s">
        <v>322</v>
      </c>
      <c r="N14" s="3" t="s">
        <v>328</v>
      </c>
      <c r="O14" s="3" t="s">
        <v>327</v>
      </c>
      <c r="P14" s="1"/>
      <c r="Q14" s="170" t="s">
        <v>323</v>
      </c>
      <c r="R14" s="3" t="s">
        <v>328</v>
      </c>
      <c r="S14" s="3" t="s">
        <v>327</v>
      </c>
    </row>
    <row r="15" spans="1:19">
      <c r="B15" s="388" t="s">
        <v>324</v>
      </c>
      <c r="C15" s="2" t="s">
        <v>54</v>
      </c>
      <c r="D15" s="168" t="s">
        <v>322</v>
      </c>
      <c r="H15" s="168" t="s">
        <v>323</v>
      </c>
      <c r="L15" s="2" t="s">
        <v>54</v>
      </c>
      <c r="M15" s="168" t="s">
        <v>322</v>
      </c>
      <c r="N15" s="2"/>
      <c r="O15" s="2"/>
      <c r="Q15" s="168" t="s">
        <v>323</v>
      </c>
    </row>
    <row r="16" spans="1:19">
      <c r="B16" s="388"/>
      <c r="C16" s="2" t="s">
        <v>313</v>
      </c>
      <c r="D16" s="168" t="s">
        <v>322</v>
      </c>
      <c r="H16" s="168" t="s">
        <v>323</v>
      </c>
      <c r="L16" s="2" t="s">
        <v>313</v>
      </c>
      <c r="M16" s="168" t="s">
        <v>322</v>
      </c>
      <c r="N16" s="2"/>
      <c r="O16" s="2"/>
      <c r="Q16" s="168" t="s">
        <v>323</v>
      </c>
    </row>
    <row r="17" spans="2:19">
      <c r="B17" s="388"/>
      <c r="C17" s="2" t="s">
        <v>317</v>
      </c>
      <c r="D17" s="168" t="s">
        <v>322</v>
      </c>
      <c r="H17" s="168" t="s">
        <v>323</v>
      </c>
      <c r="L17" s="2" t="s">
        <v>317</v>
      </c>
      <c r="M17" s="168" t="s">
        <v>322</v>
      </c>
      <c r="N17" s="2"/>
      <c r="O17" s="2"/>
      <c r="Q17" s="168" t="s">
        <v>323</v>
      </c>
    </row>
    <row r="18" spans="2:19">
      <c r="B18" s="388"/>
      <c r="C18" s="2" t="s">
        <v>315</v>
      </c>
      <c r="D18" s="168" t="s">
        <v>322</v>
      </c>
      <c r="H18" s="168" t="s">
        <v>323</v>
      </c>
      <c r="L18" s="2" t="s">
        <v>315</v>
      </c>
      <c r="M18" s="168" t="s">
        <v>322</v>
      </c>
      <c r="N18" s="2"/>
      <c r="O18" s="2"/>
      <c r="Q18" s="168" t="s">
        <v>323</v>
      </c>
    </row>
    <row r="19" spans="2:19">
      <c r="B19" s="388"/>
      <c r="C19" s="2" t="s">
        <v>316</v>
      </c>
      <c r="D19" s="168" t="s">
        <v>322</v>
      </c>
      <c r="H19" s="168" t="s">
        <v>323</v>
      </c>
      <c r="L19" s="2" t="s">
        <v>316</v>
      </c>
      <c r="M19" s="168" t="s">
        <v>322</v>
      </c>
      <c r="N19" s="2"/>
      <c r="O19" s="2"/>
      <c r="Q19" s="168" t="s">
        <v>323</v>
      </c>
    </row>
    <row r="20" spans="2:19">
      <c r="B20" s="388"/>
      <c r="C20" s="2" t="s">
        <v>314</v>
      </c>
      <c r="D20" s="168" t="s">
        <v>322</v>
      </c>
      <c r="H20" s="168" t="s">
        <v>323</v>
      </c>
      <c r="L20" s="2" t="s">
        <v>314</v>
      </c>
      <c r="M20" s="168" t="s">
        <v>322</v>
      </c>
      <c r="N20" s="2"/>
      <c r="O20" s="2"/>
      <c r="Q20" s="168" t="s">
        <v>323</v>
      </c>
    </row>
    <row r="21" spans="2:19">
      <c r="B21" s="388"/>
      <c r="C21" s="2" t="s">
        <v>318</v>
      </c>
      <c r="D21" s="168" t="s">
        <v>322</v>
      </c>
      <c r="H21" s="168" t="s">
        <v>323</v>
      </c>
      <c r="L21" s="2" t="s">
        <v>318</v>
      </c>
      <c r="M21" s="168" t="s">
        <v>322</v>
      </c>
      <c r="N21" s="2"/>
      <c r="O21" s="2"/>
      <c r="Q21" s="168" t="s">
        <v>323</v>
      </c>
    </row>
    <row r="22" spans="2:19">
      <c r="B22" s="388"/>
      <c r="C22" s="2" t="s">
        <v>319</v>
      </c>
      <c r="D22" s="168" t="s">
        <v>322</v>
      </c>
      <c r="H22" s="168" t="s">
        <v>323</v>
      </c>
      <c r="L22" s="2" t="s">
        <v>319</v>
      </c>
      <c r="M22" s="168" t="s">
        <v>322</v>
      </c>
      <c r="N22" s="2"/>
      <c r="O22" s="2"/>
      <c r="Q22" s="168" t="s">
        <v>323</v>
      </c>
    </row>
    <row r="23" spans="2:19">
      <c r="B23" s="388"/>
      <c r="C23" s="2" t="s">
        <v>312</v>
      </c>
      <c r="D23" s="168" t="s">
        <v>322</v>
      </c>
      <c r="H23" s="168" t="s">
        <v>323</v>
      </c>
      <c r="L23" s="2" t="s">
        <v>312</v>
      </c>
      <c r="M23" s="168" t="s">
        <v>322</v>
      </c>
      <c r="N23" s="2"/>
      <c r="O23" s="2"/>
      <c r="Q23" s="168" t="s">
        <v>323</v>
      </c>
    </row>
    <row r="26" spans="2:19">
      <c r="B26" s="169"/>
      <c r="C26" s="170" t="s">
        <v>320</v>
      </c>
      <c r="D26" s="170" t="s">
        <v>322</v>
      </c>
      <c r="E26" s="3" t="s">
        <v>328</v>
      </c>
      <c r="F26" s="3" t="s">
        <v>327</v>
      </c>
      <c r="G26" s="1"/>
      <c r="H26" s="170" t="s">
        <v>323</v>
      </c>
      <c r="I26" s="3" t="s">
        <v>328</v>
      </c>
      <c r="J26" s="3" t="s">
        <v>327</v>
      </c>
      <c r="L26" s="170" t="s">
        <v>321</v>
      </c>
      <c r="M26" s="170" t="s">
        <v>322</v>
      </c>
      <c r="N26" s="3" t="s">
        <v>328</v>
      </c>
      <c r="O26" s="3" t="s">
        <v>327</v>
      </c>
      <c r="P26" s="1"/>
      <c r="Q26" s="170" t="s">
        <v>323</v>
      </c>
      <c r="R26" s="3" t="s">
        <v>328</v>
      </c>
      <c r="S26" s="3" t="s">
        <v>327</v>
      </c>
    </row>
    <row r="27" spans="2:19">
      <c r="B27" s="388" t="s">
        <v>325</v>
      </c>
      <c r="C27" s="2" t="s">
        <v>54</v>
      </c>
      <c r="D27" s="168" t="s">
        <v>322</v>
      </c>
      <c r="H27" s="168" t="s">
        <v>323</v>
      </c>
      <c r="L27" s="2" t="s">
        <v>54</v>
      </c>
      <c r="M27" s="168" t="s">
        <v>322</v>
      </c>
      <c r="N27" s="2"/>
      <c r="O27" s="2"/>
      <c r="Q27" s="168" t="s">
        <v>323</v>
      </c>
    </row>
    <row r="28" spans="2:19">
      <c r="B28" s="388"/>
      <c r="C28" s="2" t="s">
        <v>313</v>
      </c>
      <c r="D28" s="168" t="s">
        <v>322</v>
      </c>
      <c r="H28" s="168" t="s">
        <v>323</v>
      </c>
      <c r="L28" s="2" t="s">
        <v>313</v>
      </c>
      <c r="M28" s="168" t="s">
        <v>322</v>
      </c>
      <c r="N28" s="2"/>
      <c r="O28" s="2"/>
      <c r="Q28" s="168" t="s">
        <v>323</v>
      </c>
    </row>
    <row r="29" spans="2:19">
      <c r="B29" s="388"/>
      <c r="C29" s="2" t="s">
        <v>317</v>
      </c>
      <c r="D29" s="168" t="s">
        <v>322</v>
      </c>
      <c r="H29" s="168" t="s">
        <v>323</v>
      </c>
      <c r="L29" s="2" t="s">
        <v>317</v>
      </c>
      <c r="M29" s="168" t="s">
        <v>322</v>
      </c>
      <c r="N29" s="2"/>
      <c r="O29" s="2"/>
      <c r="Q29" s="168" t="s">
        <v>323</v>
      </c>
    </row>
    <row r="30" spans="2:19">
      <c r="B30" s="388"/>
      <c r="C30" s="2" t="s">
        <v>315</v>
      </c>
      <c r="D30" s="168" t="s">
        <v>322</v>
      </c>
      <c r="H30" s="168" t="s">
        <v>323</v>
      </c>
      <c r="L30" s="2" t="s">
        <v>315</v>
      </c>
      <c r="M30" s="168" t="s">
        <v>322</v>
      </c>
      <c r="N30" s="2"/>
      <c r="O30" s="2"/>
      <c r="Q30" s="168" t="s">
        <v>323</v>
      </c>
    </row>
    <row r="31" spans="2:19">
      <c r="B31" s="388"/>
      <c r="C31" s="2" t="s">
        <v>316</v>
      </c>
      <c r="D31" s="168" t="s">
        <v>322</v>
      </c>
      <c r="H31" s="168" t="s">
        <v>323</v>
      </c>
      <c r="L31" s="2" t="s">
        <v>316</v>
      </c>
      <c r="M31" s="168" t="s">
        <v>322</v>
      </c>
      <c r="N31" s="2"/>
      <c r="O31" s="2"/>
      <c r="Q31" s="168" t="s">
        <v>323</v>
      </c>
    </row>
    <row r="32" spans="2:19">
      <c r="B32" s="388"/>
      <c r="C32" s="2" t="s">
        <v>314</v>
      </c>
      <c r="D32" s="168" t="s">
        <v>322</v>
      </c>
      <c r="H32" s="168" t="s">
        <v>323</v>
      </c>
      <c r="L32" s="2" t="s">
        <v>314</v>
      </c>
      <c r="M32" s="168" t="s">
        <v>322</v>
      </c>
      <c r="N32" s="2"/>
      <c r="O32" s="2"/>
      <c r="Q32" s="168" t="s">
        <v>323</v>
      </c>
    </row>
    <row r="33" spans="2:19">
      <c r="B33" s="388"/>
      <c r="C33" s="2" t="s">
        <v>318</v>
      </c>
      <c r="D33" s="168" t="s">
        <v>322</v>
      </c>
      <c r="H33" s="168" t="s">
        <v>323</v>
      </c>
      <c r="L33" s="2" t="s">
        <v>318</v>
      </c>
      <c r="M33" s="168" t="s">
        <v>322</v>
      </c>
      <c r="N33" s="2"/>
      <c r="O33" s="2"/>
      <c r="Q33" s="168" t="s">
        <v>323</v>
      </c>
    </row>
    <row r="34" spans="2:19">
      <c r="B34" s="388"/>
      <c r="C34" s="2" t="s">
        <v>319</v>
      </c>
      <c r="D34" s="168" t="s">
        <v>322</v>
      </c>
      <c r="H34" s="168" t="s">
        <v>323</v>
      </c>
      <c r="L34" s="2" t="s">
        <v>319</v>
      </c>
      <c r="M34" s="168" t="s">
        <v>322</v>
      </c>
      <c r="N34" s="2"/>
      <c r="O34" s="2"/>
      <c r="Q34" s="168" t="s">
        <v>323</v>
      </c>
    </row>
    <row r="35" spans="2:19">
      <c r="B35" s="388"/>
      <c r="C35" s="2" t="s">
        <v>312</v>
      </c>
      <c r="D35" s="168" t="s">
        <v>322</v>
      </c>
      <c r="H35" s="168" t="s">
        <v>323</v>
      </c>
      <c r="L35" s="2" t="s">
        <v>312</v>
      </c>
      <c r="M35" s="168" t="s">
        <v>322</v>
      </c>
      <c r="N35" s="2"/>
      <c r="O35" s="2"/>
      <c r="Q35" s="168" t="s">
        <v>323</v>
      </c>
    </row>
    <row r="38" spans="2:19">
      <c r="B38" s="169"/>
      <c r="C38" s="170" t="s">
        <v>320</v>
      </c>
      <c r="D38" s="170" t="s">
        <v>322</v>
      </c>
      <c r="E38" s="3" t="s">
        <v>328</v>
      </c>
      <c r="F38" s="3" t="s">
        <v>327</v>
      </c>
      <c r="G38" s="1"/>
      <c r="H38" s="170" t="s">
        <v>323</v>
      </c>
      <c r="I38" s="3" t="s">
        <v>328</v>
      </c>
      <c r="J38" s="3" t="s">
        <v>327</v>
      </c>
      <c r="L38" s="170" t="s">
        <v>321</v>
      </c>
      <c r="M38" s="170" t="s">
        <v>322</v>
      </c>
      <c r="N38" s="3" t="s">
        <v>328</v>
      </c>
      <c r="O38" s="3" t="s">
        <v>327</v>
      </c>
      <c r="P38" s="1"/>
      <c r="Q38" s="170" t="s">
        <v>323</v>
      </c>
      <c r="R38" s="3" t="s">
        <v>328</v>
      </c>
      <c r="S38" s="3" t="s">
        <v>327</v>
      </c>
    </row>
    <row r="39" spans="2:19">
      <c r="B39" s="388" t="s">
        <v>326</v>
      </c>
      <c r="C39" s="2" t="s">
        <v>54</v>
      </c>
      <c r="D39" s="168" t="s">
        <v>322</v>
      </c>
      <c r="H39" s="168" t="s">
        <v>323</v>
      </c>
      <c r="L39" s="2" t="s">
        <v>54</v>
      </c>
      <c r="M39" s="168" t="s">
        <v>322</v>
      </c>
      <c r="N39" s="2"/>
      <c r="O39" s="2"/>
      <c r="Q39" s="168" t="s">
        <v>323</v>
      </c>
    </row>
    <row r="40" spans="2:19">
      <c r="B40" s="388"/>
      <c r="C40" s="2" t="s">
        <v>313</v>
      </c>
      <c r="D40" s="168" t="s">
        <v>322</v>
      </c>
      <c r="H40" s="168" t="s">
        <v>323</v>
      </c>
      <c r="L40" s="2" t="s">
        <v>313</v>
      </c>
      <c r="M40" s="168" t="s">
        <v>322</v>
      </c>
      <c r="N40" s="2"/>
      <c r="O40" s="2"/>
      <c r="Q40" s="168" t="s">
        <v>323</v>
      </c>
    </row>
    <row r="41" spans="2:19">
      <c r="B41" s="388"/>
      <c r="C41" s="2" t="s">
        <v>317</v>
      </c>
      <c r="D41" s="168" t="s">
        <v>322</v>
      </c>
      <c r="H41" s="168" t="s">
        <v>323</v>
      </c>
      <c r="L41" s="2" t="s">
        <v>317</v>
      </c>
      <c r="M41" s="168" t="s">
        <v>322</v>
      </c>
      <c r="N41" s="2"/>
      <c r="O41" s="2"/>
      <c r="Q41" s="168" t="s">
        <v>323</v>
      </c>
    </row>
    <row r="42" spans="2:19">
      <c r="B42" s="388"/>
      <c r="C42" s="2" t="s">
        <v>315</v>
      </c>
      <c r="D42" s="168" t="s">
        <v>322</v>
      </c>
      <c r="H42" s="168" t="s">
        <v>323</v>
      </c>
      <c r="L42" s="2" t="s">
        <v>315</v>
      </c>
      <c r="M42" s="168" t="s">
        <v>322</v>
      </c>
      <c r="N42" s="2"/>
      <c r="O42" s="2"/>
      <c r="Q42" s="168" t="s">
        <v>323</v>
      </c>
    </row>
    <row r="43" spans="2:19">
      <c r="B43" s="388"/>
      <c r="C43" s="2" t="s">
        <v>316</v>
      </c>
      <c r="D43" s="168" t="s">
        <v>322</v>
      </c>
      <c r="H43" s="168" t="s">
        <v>323</v>
      </c>
      <c r="L43" s="2" t="s">
        <v>316</v>
      </c>
      <c r="M43" s="168" t="s">
        <v>322</v>
      </c>
      <c r="N43" s="2"/>
      <c r="O43" s="2"/>
      <c r="Q43" s="168" t="s">
        <v>323</v>
      </c>
    </row>
    <row r="44" spans="2:19">
      <c r="B44" s="388"/>
      <c r="C44" s="2" t="s">
        <v>314</v>
      </c>
      <c r="D44" s="168" t="s">
        <v>322</v>
      </c>
      <c r="H44" s="168" t="s">
        <v>323</v>
      </c>
      <c r="L44" s="2" t="s">
        <v>314</v>
      </c>
      <c r="M44" s="168" t="s">
        <v>322</v>
      </c>
      <c r="N44" s="2"/>
      <c r="O44" s="2"/>
      <c r="Q44" s="168" t="s">
        <v>323</v>
      </c>
    </row>
    <row r="45" spans="2:19">
      <c r="B45" s="388"/>
      <c r="C45" s="2" t="s">
        <v>318</v>
      </c>
      <c r="D45" s="168" t="s">
        <v>322</v>
      </c>
      <c r="H45" s="168" t="s">
        <v>323</v>
      </c>
      <c r="L45" s="2" t="s">
        <v>318</v>
      </c>
      <c r="M45" s="168" t="s">
        <v>322</v>
      </c>
      <c r="N45" s="2"/>
      <c r="O45" s="2"/>
      <c r="Q45" s="168" t="s">
        <v>323</v>
      </c>
    </row>
    <row r="46" spans="2:19">
      <c r="B46" s="388"/>
      <c r="C46" s="2" t="s">
        <v>319</v>
      </c>
      <c r="D46" s="168" t="s">
        <v>322</v>
      </c>
      <c r="H46" s="168" t="s">
        <v>323</v>
      </c>
      <c r="L46" s="2" t="s">
        <v>319</v>
      </c>
      <c r="M46" s="168" t="s">
        <v>322</v>
      </c>
      <c r="N46" s="2"/>
      <c r="O46" s="2"/>
      <c r="Q46" s="168" t="s">
        <v>323</v>
      </c>
    </row>
    <row r="47" spans="2:19">
      <c r="B47" s="388"/>
      <c r="C47" s="2" t="s">
        <v>312</v>
      </c>
      <c r="D47" s="168" t="s">
        <v>322</v>
      </c>
      <c r="H47" s="168" t="s">
        <v>323</v>
      </c>
      <c r="L47" s="2" t="s">
        <v>312</v>
      </c>
      <c r="M47" s="168" t="s">
        <v>322</v>
      </c>
      <c r="N47" s="2"/>
      <c r="O47" s="2"/>
      <c r="Q47" s="168" t="s">
        <v>323</v>
      </c>
    </row>
  </sheetData>
  <mergeCells count="3">
    <mergeCell ref="B15:B23"/>
    <mergeCell ref="B27:B35"/>
    <mergeCell ref="B39:B47"/>
  </mergeCells>
  <phoneticPr fontId="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19914-5EC1-4DC5-AF91-BB3940DAD464}">
  <dimension ref="A1:AF56"/>
  <sheetViews>
    <sheetView topLeftCell="P1" zoomScale="85" zoomScaleNormal="85" workbookViewId="0">
      <selection activeCell="Y3" sqref="Y3:AF15"/>
    </sheetView>
  </sheetViews>
  <sheetFormatPr defaultColWidth="140.85546875" defaultRowHeight="15"/>
  <cols>
    <col min="1" max="1" width="64.140625" customWidth="1"/>
    <col min="2" max="2" width="4.7109375" bestFit="1" customWidth="1"/>
    <col min="3" max="3" width="49.42578125" bestFit="1" customWidth="1"/>
    <col min="4" max="4" width="23.85546875" bestFit="1" customWidth="1"/>
    <col min="5" max="5" width="22.140625" bestFit="1" customWidth="1"/>
    <col min="6" max="6" width="22.85546875" bestFit="1" customWidth="1"/>
    <col min="7" max="7" width="9.7109375" bestFit="1" customWidth="1"/>
    <col min="8" max="8" width="13.5703125" bestFit="1" customWidth="1"/>
    <col min="9" max="9" width="20.42578125" bestFit="1" customWidth="1"/>
    <col min="10" max="10" width="15.42578125" bestFit="1" customWidth="1"/>
    <col min="11" max="11" width="9.85546875" bestFit="1" customWidth="1"/>
    <col min="12" max="12" width="14.140625" customWidth="1"/>
    <col min="13" max="13" width="4" bestFit="1" customWidth="1"/>
    <col min="14" max="14" width="14.140625" bestFit="1" customWidth="1"/>
    <col min="15" max="15" width="107.140625" customWidth="1"/>
    <col min="16" max="16" width="58.28515625" bestFit="1" customWidth="1"/>
    <col min="17" max="17" width="9.5703125" bestFit="1" customWidth="1"/>
    <col min="18" max="18" width="10.28515625" bestFit="1" customWidth="1"/>
    <col min="19" max="19" width="9.5703125" bestFit="1" customWidth="1"/>
    <col min="20" max="20" width="13.42578125" bestFit="1" customWidth="1"/>
    <col min="21" max="21" width="18.140625" bestFit="1" customWidth="1"/>
    <col min="22" max="22" width="16.28515625" bestFit="1" customWidth="1"/>
    <col min="23" max="23" width="12.85546875" bestFit="1" customWidth="1"/>
    <col min="24" max="24" width="12.5703125" customWidth="1"/>
    <col min="25" max="25" width="3.140625" bestFit="1" customWidth="1"/>
    <col min="26" max="26" width="9" bestFit="1" customWidth="1"/>
    <col min="27" max="27" width="13.7109375" bestFit="1" customWidth="1"/>
    <col min="28" max="29" width="8.85546875" bestFit="1" customWidth="1"/>
    <col min="30" max="30" width="14.5703125" bestFit="1" customWidth="1"/>
    <col min="31" max="31" width="23.7109375" bestFit="1" customWidth="1"/>
    <col min="32" max="32" width="10.42578125" bestFit="1" customWidth="1"/>
  </cols>
  <sheetData>
    <row r="1" spans="1:32">
      <c r="A1" s="206"/>
      <c r="B1" s="201" t="s">
        <v>366</v>
      </c>
      <c r="C1" s="206" t="s">
        <v>93</v>
      </c>
      <c r="D1" s="206"/>
      <c r="E1" s="206"/>
      <c r="F1" s="206"/>
      <c r="G1" s="389" t="s">
        <v>367</v>
      </c>
      <c r="H1" s="389"/>
      <c r="I1" s="389"/>
      <c r="J1" s="389"/>
    </row>
    <row r="2" spans="1:32">
      <c r="A2" s="202" t="s">
        <v>369</v>
      </c>
      <c r="B2" s="201" t="s">
        <v>366</v>
      </c>
      <c r="C2" s="202" t="s">
        <v>368</v>
      </c>
      <c r="D2" s="202" t="s">
        <v>369</v>
      </c>
      <c r="E2" s="202" t="s">
        <v>370</v>
      </c>
      <c r="F2" s="202" t="s">
        <v>371</v>
      </c>
      <c r="G2" s="202" t="s">
        <v>372</v>
      </c>
      <c r="H2" s="202" t="s">
        <v>373</v>
      </c>
      <c r="I2" s="202" t="s">
        <v>374</v>
      </c>
      <c r="J2" s="202" t="s">
        <v>375</v>
      </c>
      <c r="K2" s="203" t="s">
        <v>415</v>
      </c>
    </row>
    <row r="3" spans="1:32">
      <c r="A3" t="s">
        <v>7397</v>
      </c>
      <c r="B3" s="216"/>
      <c r="C3" s="217"/>
      <c r="D3" s="217"/>
      <c r="E3" s="217"/>
      <c r="F3" s="217"/>
      <c r="G3" s="217"/>
      <c r="H3" s="217"/>
      <c r="I3" s="217"/>
      <c r="J3" s="217"/>
      <c r="K3" s="218">
        <v>0</v>
      </c>
      <c r="M3" s="209" t="s">
        <v>91</v>
      </c>
      <c r="N3" s="209" t="s">
        <v>417</v>
      </c>
      <c r="O3" s="204" t="s">
        <v>429</v>
      </c>
      <c r="P3" s="209" t="s">
        <v>430</v>
      </c>
      <c r="Q3" s="209" t="s">
        <v>418</v>
      </c>
      <c r="R3" s="209" t="s">
        <v>419</v>
      </c>
      <c r="S3" s="209" t="s">
        <v>431</v>
      </c>
      <c r="T3" s="209" t="s">
        <v>432</v>
      </c>
      <c r="U3" s="209" t="s">
        <v>433</v>
      </c>
      <c r="V3" s="209" t="s">
        <v>375</v>
      </c>
      <c r="W3" s="204" t="s">
        <v>434</v>
      </c>
      <c r="Y3" s="276" t="s">
        <v>7339</v>
      </c>
      <c r="Z3" s="276" t="s">
        <v>7340</v>
      </c>
      <c r="AA3" s="276" t="s">
        <v>7341</v>
      </c>
      <c r="AB3" s="276" t="s">
        <v>7342</v>
      </c>
      <c r="AC3" s="276" t="s">
        <v>7343</v>
      </c>
      <c r="AD3" s="276" t="s">
        <v>7344</v>
      </c>
      <c r="AE3" t="s">
        <v>7397</v>
      </c>
      <c r="AF3" s="280">
        <v>0</v>
      </c>
    </row>
    <row r="4" spans="1:32">
      <c r="A4" s="214" t="s">
        <v>458</v>
      </c>
      <c r="B4" s="219">
        <v>1</v>
      </c>
      <c r="C4" s="219" t="s">
        <v>376</v>
      </c>
      <c r="D4" s="219" t="s">
        <v>377</v>
      </c>
      <c r="E4" s="219" t="s">
        <v>378</v>
      </c>
      <c r="F4" s="219" t="s">
        <v>379</v>
      </c>
      <c r="G4" s="220">
        <v>509</v>
      </c>
      <c r="H4" s="220">
        <v>277.77999999999997</v>
      </c>
      <c r="I4" s="220"/>
      <c r="J4" s="220">
        <v>27.67</v>
      </c>
      <c r="K4" s="221">
        <f>SUM(G4:J4)</f>
        <v>814.44999999999993</v>
      </c>
      <c r="O4" t="s">
        <v>7397</v>
      </c>
      <c r="W4">
        <v>0</v>
      </c>
      <c r="Y4" s="277">
        <v>1</v>
      </c>
      <c r="Z4" s="278" t="s">
        <v>7349</v>
      </c>
      <c r="AA4" s="278" t="s">
        <v>7346</v>
      </c>
      <c r="AB4" s="278" t="s">
        <v>7350</v>
      </c>
      <c r="AC4" s="278" t="s">
        <v>7345</v>
      </c>
      <c r="AD4" s="278" t="s">
        <v>7347</v>
      </c>
      <c r="AE4" s="278" t="str">
        <f>Z4&amp;"_"&amp;AD4</f>
        <v>4g/LTE_up to 25Mbps</v>
      </c>
      <c r="AF4" s="279">
        <v>857</v>
      </c>
    </row>
    <row r="5" spans="1:32">
      <c r="A5" s="214" t="s">
        <v>459</v>
      </c>
      <c r="B5" s="219">
        <v>2</v>
      </c>
      <c r="C5" s="219" t="s">
        <v>380</v>
      </c>
      <c r="D5" s="219" t="s">
        <v>377</v>
      </c>
      <c r="E5" s="219" t="s">
        <v>381</v>
      </c>
      <c r="F5" s="219" t="s">
        <v>379</v>
      </c>
      <c r="G5" s="220">
        <v>509</v>
      </c>
      <c r="H5" s="220">
        <v>316.67</v>
      </c>
      <c r="I5" s="220"/>
      <c r="J5" s="220">
        <v>27.67</v>
      </c>
      <c r="K5" s="221">
        <f t="shared" ref="K5:K27" si="0">SUM(G5:J5)</f>
        <v>853.34</v>
      </c>
      <c r="M5" s="212">
        <v>1</v>
      </c>
      <c r="N5" s="210" t="s">
        <v>420</v>
      </c>
      <c r="O5" s="214" t="s">
        <v>482</v>
      </c>
      <c r="P5" s="210" t="s">
        <v>422</v>
      </c>
      <c r="Q5" s="211" t="s">
        <v>421</v>
      </c>
      <c r="R5" s="211" t="s">
        <v>386</v>
      </c>
      <c r="S5" s="213">
        <v>228</v>
      </c>
      <c r="T5" s="213">
        <v>180.46</v>
      </c>
      <c r="U5" s="213">
        <v>408.46</v>
      </c>
      <c r="V5" s="213">
        <v>70</v>
      </c>
      <c r="W5" s="215">
        <v>478.46</v>
      </c>
      <c r="Y5" s="277">
        <v>2</v>
      </c>
      <c r="Z5" s="278" t="s">
        <v>7349</v>
      </c>
      <c r="AA5" s="278" t="s">
        <v>7346</v>
      </c>
      <c r="AB5" s="278" t="s">
        <v>7350</v>
      </c>
      <c r="AC5" s="278" t="s">
        <v>7345</v>
      </c>
      <c r="AD5" s="278" t="s">
        <v>7352</v>
      </c>
      <c r="AE5" s="278" t="str">
        <f t="shared" ref="AE5:AE15" si="1">Z5&amp;"_"&amp;AD5</f>
        <v>4g/LTE_up to 50Mbps</v>
      </c>
      <c r="AF5" s="279">
        <v>985.279</v>
      </c>
    </row>
    <row r="6" spans="1:32">
      <c r="A6" s="214" t="s">
        <v>460</v>
      </c>
      <c r="B6" s="219">
        <v>3</v>
      </c>
      <c r="C6" s="219" t="s">
        <v>382</v>
      </c>
      <c r="D6" s="219" t="s">
        <v>377</v>
      </c>
      <c r="E6" s="219" t="s">
        <v>383</v>
      </c>
      <c r="F6" s="219" t="s">
        <v>379</v>
      </c>
      <c r="G6" s="220">
        <v>509</v>
      </c>
      <c r="H6" s="220">
        <v>388.89</v>
      </c>
      <c r="I6" s="220"/>
      <c r="J6" s="220">
        <v>27.67</v>
      </c>
      <c r="K6" s="221">
        <f t="shared" si="0"/>
        <v>925.56</v>
      </c>
      <c r="M6" s="212">
        <v>2</v>
      </c>
      <c r="N6" s="210" t="s">
        <v>420</v>
      </c>
      <c r="O6" s="214" t="s">
        <v>483</v>
      </c>
      <c r="P6" s="210" t="s">
        <v>423</v>
      </c>
      <c r="Q6" s="211" t="s">
        <v>421</v>
      </c>
      <c r="R6" s="211" t="s">
        <v>386</v>
      </c>
      <c r="S6" s="213">
        <v>228</v>
      </c>
      <c r="T6" s="213">
        <v>300.75</v>
      </c>
      <c r="U6" s="213">
        <v>528.75</v>
      </c>
      <c r="V6" s="213">
        <v>70</v>
      </c>
      <c r="W6" s="215">
        <v>598.75</v>
      </c>
      <c r="Y6" s="277">
        <v>3</v>
      </c>
      <c r="Z6" s="278" t="s">
        <v>7349</v>
      </c>
      <c r="AA6" s="278" t="s">
        <v>7346</v>
      </c>
      <c r="AB6" s="278" t="s">
        <v>7350</v>
      </c>
      <c r="AC6" s="278" t="s">
        <v>7345</v>
      </c>
      <c r="AD6" s="278" t="s">
        <v>7353</v>
      </c>
      <c r="AE6" s="278" t="str">
        <f t="shared" si="1"/>
        <v>4g/LTE_up to 500Mbps</v>
      </c>
      <c r="AF6" s="279">
        <v>1091.93</v>
      </c>
    </row>
    <row r="7" spans="1:32">
      <c r="A7" s="214" t="s">
        <v>461</v>
      </c>
      <c r="B7" s="219">
        <v>4</v>
      </c>
      <c r="C7" s="219" t="s">
        <v>384</v>
      </c>
      <c r="D7" s="219" t="s">
        <v>377</v>
      </c>
      <c r="E7" s="219" t="s">
        <v>385</v>
      </c>
      <c r="F7" s="219" t="s">
        <v>379</v>
      </c>
      <c r="G7" s="220">
        <v>509</v>
      </c>
      <c r="H7" s="220">
        <v>538.89</v>
      </c>
      <c r="I7" s="220"/>
      <c r="J7" s="220">
        <v>27.67</v>
      </c>
      <c r="K7" s="221">
        <f t="shared" si="0"/>
        <v>1075.56</v>
      </c>
      <c r="M7" s="212">
        <v>3</v>
      </c>
      <c r="N7" s="210" t="s">
        <v>420</v>
      </c>
      <c r="O7" s="214" t="s">
        <v>484</v>
      </c>
      <c r="P7" s="210" t="s">
        <v>424</v>
      </c>
      <c r="Q7" s="211" t="s">
        <v>421</v>
      </c>
      <c r="R7" s="211" t="s">
        <v>386</v>
      </c>
      <c r="S7" s="213">
        <v>228</v>
      </c>
      <c r="T7" s="213">
        <v>589.75</v>
      </c>
      <c r="U7" s="213">
        <v>817.75</v>
      </c>
      <c r="V7" s="213">
        <v>70</v>
      </c>
      <c r="W7" s="215">
        <v>887.75</v>
      </c>
      <c r="Y7" s="277">
        <v>4</v>
      </c>
      <c r="Z7" s="278" t="s">
        <v>7345</v>
      </c>
      <c r="AA7" s="278" t="s">
        <v>7346</v>
      </c>
      <c r="AB7" s="278" t="s">
        <v>7345</v>
      </c>
      <c r="AC7" s="278" t="s">
        <v>7345</v>
      </c>
      <c r="AD7" s="278" t="s">
        <v>7347</v>
      </c>
      <c r="AE7" s="278" t="str">
        <f t="shared" si="1"/>
        <v>Ethernet_up to 25Mbps</v>
      </c>
      <c r="AF7" s="279">
        <v>418</v>
      </c>
    </row>
    <row r="8" spans="1:32">
      <c r="A8" s="214" t="s">
        <v>462</v>
      </c>
      <c r="B8" s="219">
        <v>5</v>
      </c>
      <c r="C8" s="219" t="s">
        <v>386</v>
      </c>
      <c r="D8" s="219" t="s">
        <v>377</v>
      </c>
      <c r="E8" s="219" t="s">
        <v>387</v>
      </c>
      <c r="F8" s="219" t="s">
        <v>379</v>
      </c>
      <c r="G8" s="220">
        <v>509</v>
      </c>
      <c r="H8" s="220">
        <v>1011.12</v>
      </c>
      <c r="I8" s="220"/>
      <c r="J8" s="220">
        <v>27.67</v>
      </c>
      <c r="K8" s="221">
        <f t="shared" si="0"/>
        <v>1547.79</v>
      </c>
      <c r="M8" s="212">
        <v>4</v>
      </c>
      <c r="N8" s="210" t="s">
        <v>425</v>
      </c>
      <c r="O8" s="214" t="s">
        <v>485</v>
      </c>
      <c r="P8" s="210" t="s">
        <v>428</v>
      </c>
      <c r="Q8" s="211" t="s">
        <v>426</v>
      </c>
      <c r="R8" s="211" t="s">
        <v>427</v>
      </c>
      <c r="S8" s="213">
        <v>1313.64</v>
      </c>
      <c r="T8" s="213">
        <v>180.46</v>
      </c>
      <c r="U8" s="213">
        <v>1494.1</v>
      </c>
      <c r="V8" s="213">
        <v>70</v>
      </c>
      <c r="W8" s="215">
        <v>1564.1</v>
      </c>
      <c r="Y8" s="277">
        <v>5</v>
      </c>
      <c r="Z8" s="278" t="s">
        <v>7345</v>
      </c>
      <c r="AA8" s="278" t="s">
        <v>7346</v>
      </c>
      <c r="AB8" s="278" t="s">
        <v>7345</v>
      </c>
      <c r="AC8" s="278" t="s">
        <v>7345</v>
      </c>
      <c r="AD8" s="278" t="s">
        <v>7352</v>
      </c>
      <c r="AE8" s="278" t="str">
        <f t="shared" si="1"/>
        <v>Ethernet_up to 50Mbps</v>
      </c>
      <c r="AF8" s="279">
        <v>546.279</v>
      </c>
    </row>
    <row r="9" spans="1:32">
      <c r="A9" s="214" t="s">
        <v>463</v>
      </c>
      <c r="B9" s="219">
        <v>6</v>
      </c>
      <c r="C9" s="219" t="s">
        <v>388</v>
      </c>
      <c r="D9" s="219" t="s">
        <v>389</v>
      </c>
      <c r="E9" s="219" t="s">
        <v>390</v>
      </c>
      <c r="F9" s="219" t="s">
        <v>379</v>
      </c>
      <c r="G9" s="220">
        <v>771</v>
      </c>
      <c r="H9" s="220">
        <v>1750</v>
      </c>
      <c r="I9" s="220"/>
      <c r="J9" s="220">
        <v>27.67</v>
      </c>
      <c r="K9" s="221">
        <f t="shared" si="0"/>
        <v>2548.67</v>
      </c>
      <c r="M9" s="212">
        <v>5</v>
      </c>
      <c r="N9" s="210" t="s">
        <v>425</v>
      </c>
      <c r="O9" s="214" t="s">
        <v>486</v>
      </c>
      <c r="P9" s="210" t="s">
        <v>423</v>
      </c>
      <c r="Q9" s="211" t="s">
        <v>426</v>
      </c>
      <c r="R9" s="211" t="s">
        <v>427</v>
      </c>
      <c r="S9" s="213">
        <v>1313.64</v>
      </c>
      <c r="T9" s="213">
        <v>300.75</v>
      </c>
      <c r="U9" s="213">
        <v>1614.39</v>
      </c>
      <c r="V9" s="213">
        <v>70</v>
      </c>
      <c r="W9" s="215">
        <v>1684.39</v>
      </c>
      <c r="Y9" s="277">
        <v>6</v>
      </c>
      <c r="Z9" s="278" t="s">
        <v>7345</v>
      </c>
      <c r="AA9" s="278" t="s">
        <v>7346</v>
      </c>
      <c r="AB9" s="278" t="s">
        <v>7345</v>
      </c>
      <c r="AC9" s="278" t="s">
        <v>7345</v>
      </c>
      <c r="AD9" s="278" t="s">
        <v>7353</v>
      </c>
      <c r="AE9" s="278" t="str">
        <f t="shared" si="1"/>
        <v>Ethernet_up to 500Mbps</v>
      </c>
      <c r="AF9" s="279">
        <v>652.92999999999995</v>
      </c>
    </row>
    <row r="10" spans="1:32">
      <c r="A10" s="214" t="s">
        <v>464</v>
      </c>
      <c r="B10" s="219">
        <v>7</v>
      </c>
      <c r="C10" s="219" t="s">
        <v>376</v>
      </c>
      <c r="D10" s="219" t="s">
        <v>391</v>
      </c>
      <c r="E10" s="219" t="s">
        <v>392</v>
      </c>
      <c r="F10" s="219" t="s">
        <v>379</v>
      </c>
      <c r="G10" s="220">
        <v>562</v>
      </c>
      <c r="H10" s="220">
        <v>411.12</v>
      </c>
      <c r="I10" s="220"/>
      <c r="J10" s="220">
        <v>27.67</v>
      </c>
      <c r="K10" s="221">
        <f t="shared" si="0"/>
        <v>1000.79</v>
      </c>
      <c r="M10" s="212">
        <v>6</v>
      </c>
      <c r="N10" s="210" t="s">
        <v>425</v>
      </c>
      <c r="O10" s="214" t="s">
        <v>487</v>
      </c>
      <c r="P10" s="210" t="s">
        <v>424</v>
      </c>
      <c r="Q10" s="211" t="s">
        <v>426</v>
      </c>
      <c r="R10" s="211" t="s">
        <v>427</v>
      </c>
      <c r="S10" s="213">
        <v>1313.64</v>
      </c>
      <c r="T10" s="213">
        <v>589.75</v>
      </c>
      <c r="U10" s="213">
        <v>1903.39</v>
      </c>
      <c r="V10" s="213">
        <v>70</v>
      </c>
      <c r="W10" s="215">
        <v>1973.39</v>
      </c>
      <c r="Y10" s="277">
        <v>7</v>
      </c>
      <c r="Z10" s="278" t="s">
        <v>7348</v>
      </c>
      <c r="AA10" s="278" t="s">
        <v>7346</v>
      </c>
      <c r="AB10" s="278" t="s">
        <v>7348</v>
      </c>
      <c r="AC10" s="278" t="s">
        <v>7345</v>
      </c>
      <c r="AD10" s="278" t="s">
        <v>7347</v>
      </c>
      <c r="AE10" s="278" t="str">
        <f t="shared" si="1"/>
        <v>Fiber_up to 25Mbps</v>
      </c>
      <c r="AF10" s="279">
        <v>652.56500000000005</v>
      </c>
    </row>
    <row r="11" spans="1:32">
      <c r="A11" s="214" t="s">
        <v>465</v>
      </c>
      <c r="B11" s="219">
        <v>8</v>
      </c>
      <c r="C11" s="219" t="s">
        <v>380</v>
      </c>
      <c r="D11" s="219" t="s">
        <v>391</v>
      </c>
      <c r="E11" s="219" t="s">
        <v>393</v>
      </c>
      <c r="F11" s="219" t="s">
        <v>379</v>
      </c>
      <c r="G11" s="220">
        <v>562</v>
      </c>
      <c r="H11" s="220">
        <v>466.67</v>
      </c>
      <c r="I11" s="220"/>
      <c r="J11" s="220">
        <v>27.67</v>
      </c>
      <c r="K11" s="221">
        <f t="shared" si="0"/>
        <v>1056.3400000000001</v>
      </c>
      <c r="Y11" s="277">
        <v>8</v>
      </c>
      <c r="Z11" s="278" t="s">
        <v>7348</v>
      </c>
      <c r="AA11" s="278" t="s">
        <v>7346</v>
      </c>
      <c r="AB11" s="278" t="s">
        <v>7348</v>
      </c>
      <c r="AC11" s="278" t="s">
        <v>7345</v>
      </c>
      <c r="AD11" s="278" t="s">
        <v>7352</v>
      </c>
      <c r="AE11" s="278" t="str">
        <f t="shared" si="1"/>
        <v>Fiber_up to 50Mbps</v>
      </c>
      <c r="AF11" s="279">
        <v>780.84400000000005</v>
      </c>
    </row>
    <row r="12" spans="1:32">
      <c r="A12" s="214" t="s">
        <v>466</v>
      </c>
      <c r="B12" s="219">
        <v>9</v>
      </c>
      <c r="C12" s="219" t="s">
        <v>382</v>
      </c>
      <c r="D12" s="219" t="s">
        <v>391</v>
      </c>
      <c r="E12" s="219" t="s">
        <v>394</v>
      </c>
      <c r="F12" s="219" t="s">
        <v>379</v>
      </c>
      <c r="G12" s="220">
        <v>562</v>
      </c>
      <c r="H12" s="220">
        <v>572.23</v>
      </c>
      <c r="I12" s="220"/>
      <c r="J12" s="220">
        <v>27.67</v>
      </c>
      <c r="K12" s="221">
        <f t="shared" si="0"/>
        <v>1161.9000000000001</v>
      </c>
      <c r="Y12" s="277">
        <v>9</v>
      </c>
      <c r="Z12" s="278" t="s">
        <v>7348</v>
      </c>
      <c r="AA12" s="278" t="s">
        <v>7346</v>
      </c>
      <c r="AB12" s="278" t="s">
        <v>7348</v>
      </c>
      <c r="AC12" s="278" t="s">
        <v>7345</v>
      </c>
      <c r="AD12" s="278" t="s">
        <v>7353</v>
      </c>
      <c r="AE12" s="278" t="str">
        <f t="shared" si="1"/>
        <v>Fiber_up to 500Mbps</v>
      </c>
      <c r="AF12" s="279">
        <v>887.495</v>
      </c>
    </row>
    <row r="13" spans="1:32">
      <c r="A13" s="214" t="s">
        <v>467</v>
      </c>
      <c r="B13" s="219">
        <v>10</v>
      </c>
      <c r="C13" s="219" t="s">
        <v>384</v>
      </c>
      <c r="D13" s="219" t="s">
        <v>391</v>
      </c>
      <c r="E13" s="219" t="s">
        <v>395</v>
      </c>
      <c r="F13" s="219" t="s">
        <v>379</v>
      </c>
      <c r="G13" s="220">
        <v>562</v>
      </c>
      <c r="H13" s="220">
        <v>788.89</v>
      </c>
      <c r="I13" s="220"/>
      <c r="J13" s="220">
        <v>27.67</v>
      </c>
      <c r="K13" s="221">
        <f t="shared" si="0"/>
        <v>1378.56</v>
      </c>
      <c r="Y13" s="277">
        <v>10</v>
      </c>
      <c r="Z13" s="278" t="s">
        <v>7351</v>
      </c>
      <c r="AA13" s="278" t="s">
        <v>7346</v>
      </c>
      <c r="AB13" s="278" t="s">
        <v>7351</v>
      </c>
      <c r="AC13" s="278" t="s">
        <v>7345</v>
      </c>
      <c r="AD13" s="278" t="s">
        <v>7347</v>
      </c>
      <c r="AE13" s="278" t="str">
        <f t="shared" si="1"/>
        <v>MSAN_up to 25Mbps</v>
      </c>
      <c r="AF13" s="279">
        <v>562</v>
      </c>
    </row>
    <row r="14" spans="1:32">
      <c r="A14" s="214" t="s">
        <v>468</v>
      </c>
      <c r="B14" s="219">
        <v>11</v>
      </c>
      <c r="C14" s="219" t="s">
        <v>386</v>
      </c>
      <c r="D14" s="219" t="s">
        <v>391</v>
      </c>
      <c r="E14" s="219" t="s">
        <v>396</v>
      </c>
      <c r="F14" s="219" t="s">
        <v>379</v>
      </c>
      <c r="G14" s="220">
        <v>562</v>
      </c>
      <c r="H14" s="220">
        <v>1488.89</v>
      </c>
      <c r="I14" s="220"/>
      <c r="J14" s="220">
        <v>27.67</v>
      </c>
      <c r="K14" s="221">
        <f t="shared" si="0"/>
        <v>2078.5600000000004</v>
      </c>
      <c r="Y14" s="277">
        <v>11</v>
      </c>
      <c r="Z14" s="278" t="s">
        <v>7351</v>
      </c>
      <c r="AA14" s="278" t="s">
        <v>7346</v>
      </c>
      <c r="AB14" s="278" t="s">
        <v>7351</v>
      </c>
      <c r="AC14" s="278" t="s">
        <v>7345</v>
      </c>
      <c r="AD14" s="278" t="s">
        <v>7352</v>
      </c>
      <c r="AE14" s="278" t="str">
        <f t="shared" si="1"/>
        <v>MSAN_up to 50Mbps</v>
      </c>
      <c r="AF14" s="279">
        <v>690.279</v>
      </c>
    </row>
    <row r="15" spans="1:32">
      <c r="A15" s="214" t="s">
        <v>469</v>
      </c>
      <c r="B15" s="219">
        <v>12</v>
      </c>
      <c r="C15" s="219" t="s">
        <v>388</v>
      </c>
      <c r="D15" s="219" t="s">
        <v>397</v>
      </c>
      <c r="E15" s="219" t="s">
        <v>398</v>
      </c>
      <c r="F15" s="219" t="s">
        <v>379</v>
      </c>
      <c r="G15" s="220">
        <v>796</v>
      </c>
      <c r="H15" s="220">
        <v>2566.67</v>
      </c>
      <c r="I15" s="220"/>
      <c r="J15" s="220">
        <v>27.67</v>
      </c>
      <c r="K15" s="221">
        <f t="shared" si="0"/>
        <v>3390.34</v>
      </c>
      <c r="Y15" s="277">
        <v>12</v>
      </c>
      <c r="Z15" s="278" t="s">
        <v>7351</v>
      </c>
      <c r="AA15" s="278" t="s">
        <v>7346</v>
      </c>
      <c r="AB15" s="278" t="s">
        <v>7351</v>
      </c>
      <c r="AC15" s="278" t="s">
        <v>7345</v>
      </c>
      <c r="AD15" s="278" t="s">
        <v>7353</v>
      </c>
      <c r="AE15" s="278" t="str">
        <f t="shared" si="1"/>
        <v>MSAN_up to 500Mbps</v>
      </c>
      <c r="AF15" s="279">
        <v>796.93</v>
      </c>
    </row>
    <row r="16" spans="1:32">
      <c r="A16" s="214" t="s">
        <v>470</v>
      </c>
      <c r="B16" s="219">
        <v>13</v>
      </c>
      <c r="C16" s="219" t="s">
        <v>376</v>
      </c>
      <c r="D16" s="219" t="s">
        <v>377</v>
      </c>
      <c r="E16" s="219" t="s">
        <v>378</v>
      </c>
      <c r="F16" s="219" t="s">
        <v>399</v>
      </c>
      <c r="G16" s="220">
        <v>509</v>
      </c>
      <c r="H16" s="220">
        <v>277.77999999999997</v>
      </c>
      <c r="I16" s="220">
        <v>77.78</v>
      </c>
      <c r="J16" s="220">
        <v>27.67</v>
      </c>
      <c r="K16" s="221">
        <f t="shared" si="0"/>
        <v>892.2299999999999</v>
      </c>
    </row>
    <row r="17" spans="1:17">
      <c r="A17" s="214" t="s">
        <v>471</v>
      </c>
      <c r="B17" s="219">
        <v>14</v>
      </c>
      <c r="C17" s="219" t="s">
        <v>380</v>
      </c>
      <c r="D17" s="219" t="s">
        <v>377</v>
      </c>
      <c r="E17" s="219" t="s">
        <v>381</v>
      </c>
      <c r="F17" s="219" t="s">
        <v>400</v>
      </c>
      <c r="G17" s="220">
        <v>509</v>
      </c>
      <c r="H17" s="220">
        <v>316.67</v>
      </c>
      <c r="I17" s="220">
        <v>88.89</v>
      </c>
      <c r="J17" s="220">
        <v>27.67</v>
      </c>
      <c r="K17" s="221">
        <f t="shared" si="0"/>
        <v>942.23</v>
      </c>
      <c r="M17" s="208"/>
    </row>
    <row r="18" spans="1:17">
      <c r="A18" s="214" t="s">
        <v>472</v>
      </c>
      <c r="B18" s="219">
        <v>15</v>
      </c>
      <c r="C18" s="219" t="s">
        <v>382</v>
      </c>
      <c r="D18" s="219" t="s">
        <v>389</v>
      </c>
      <c r="E18" s="219" t="s">
        <v>383</v>
      </c>
      <c r="F18" s="219" t="s">
        <v>401</v>
      </c>
      <c r="G18" s="220">
        <v>771</v>
      </c>
      <c r="H18" s="220">
        <v>388.89</v>
      </c>
      <c r="I18" s="220">
        <v>105.56</v>
      </c>
      <c r="J18" s="220">
        <v>27.67</v>
      </c>
      <c r="K18" s="221">
        <f t="shared" si="0"/>
        <v>1293.1199999999999</v>
      </c>
    </row>
    <row r="19" spans="1:17">
      <c r="A19" s="214" t="s">
        <v>473</v>
      </c>
      <c r="B19" s="219">
        <v>16</v>
      </c>
      <c r="C19" s="219" t="s">
        <v>384</v>
      </c>
      <c r="D19" s="219" t="s">
        <v>389</v>
      </c>
      <c r="E19" s="219" t="s">
        <v>385</v>
      </c>
      <c r="F19" s="219" t="s">
        <v>402</v>
      </c>
      <c r="G19" s="220">
        <v>771</v>
      </c>
      <c r="H19" s="220">
        <v>538.89</v>
      </c>
      <c r="I19" s="220">
        <v>144.44999999999999</v>
      </c>
      <c r="J19" s="220">
        <v>27.67</v>
      </c>
      <c r="K19" s="221">
        <f t="shared" si="0"/>
        <v>1482.01</v>
      </c>
      <c r="P19" t="s">
        <v>7399</v>
      </c>
      <c r="Q19">
        <v>0</v>
      </c>
    </row>
    <row r="20" spans="1:17">
      <c r="A20" s="214" t="s">
        <v>474</v>
      </c>
      <c r="B20" s="219">
        <v>17</v>
      </c>
      <c r="C20" s="219" t="s">
        <v>386</v>
      </c>
      <c r="D20" s="219" t="s">
        <v>403</v>
      </c>
      <c r="E20" s="219" t="s">
        <v>387</v>
      </c>
      <c r="F20" s="219" t="s">
        <v>404</v>
      </c>
      <c r="G20" s="220">
        <v>2058</v>
      </c>
      <c r="H20" s="220">
        <v>1011.12</v>
      </c>
      <c r="I20" s="220">
        <v>272.23</v>
      </c>
      <c r="J20" s="220">
        <v>27.67</v>
      </c>
      <c r="K20" s="221">
        <f t="shared" si="0"/>
        <v>3369.02</v>
      </c>
      <c r="P20" t="s">
        <v>7400</v>
      </c>
      <c r="Q20" s="322">
        <v>6000</v>
      </c>
    </row>
    <row r="21" spans="1:17" ht="18.75" customHeight="1">
      <c r="A21" s="214" t="s">
        <v>475</v>
      </c>
      <c r="B21" s="219">
        <v>18</v>
      </c>
      <c r="C21" s="219" t="s">
        <v>388</v>
      </c>
      <c r="D21" s="219" t="s">
        <v>405</v>
      </c>
      <c r="E21" s="219" t="s">
        <v>390</v>
      </c>
      <c r="F21" s="219" t="s">
        <v>406</v>
      </c>
      <c r="G21" s="220">
        <v>3428</v>
      </c>
      <c r="H21" s="220">
        <v>1750</v>
      </c>
      <c r="I21" s="220">
        <v>461.12</v>
      </c>
      <c r="J21" s="220">
        <v>27.67</v>
      </c>
      <c r="K21" s="221">
        <f t="shared" si="0"/>
        <v>5666.79</v>
      </c>
    </row>
    <row r="22" spans="1:17">
      <c r="A22" s="214" t="s">
        <v>476</v>
      </c>
      <c r="B22" s="219">
        <v>19</v>
      </c>
      <c r="C22" s="219" t="s">
        <v>376</v>
      </c>
      <c r="D22" s="219" t="s">
        <v>391</v>
      </c>
      <c r="E22" s="219" t="s">
        <v>392</v>
      </c>
      <c r="F22" s="219" t="s">
        <v>407</v>
      </c>
      <c r="G22" s="220">
        <v>562</v>
      </c>
      <c r="H22" s="220">
        <v>411.12</v>
      </c>
      <c r="I22" s="220">
        <v>116.67</v>
      </c>
      <c r="J22" s="220">
        <v>27.67</v>
      </c>
      <c r="K22" s="221">
        <f t="shared" si="0"/>
        <v>1117.46</v>
      </c>
      <c r="P22" t="s">
        <v>7401</v>
      </c>
      <c r="Q22">
        <v>0</v>
      </c>
    </row>
    <row r="23" spans="1:17">
      <c r="A23" s="214" t="s">
        <v>477</v>
      </c>
      <c r="B23" s="219">
        <v>20</v>
      </c>
      <c r="C23" s="219" t="s">
        <v>380</v>
      </c>
      <c r="D23" s="219" t="s">
        <v>391</v>
      </c>
      <c r="E23" s="219" t="s">
        <v>393</v>
      </c>
      <c r="F23" s="219" t="s">
        <v>408</v>
      </c>
      <c r="G23" s="220">
        <v>562</v>
      </c>
      <c r="H23" s="220">
        <v>466.67</v>
      </c>
      <c r="I23" s="220">
        <v>127.78</v>
      </c>
      <c r="J23" s="220">
        <v>27.67</v>
      </c>
      <c r="K23" s="221">
        <f t="shared" si="0"/>
        <v>1184.1200000000001</v>
      </c>
      <c r="P23" t="s">
        <v>7402</v>
      </c>
      <c r="Q23" s="275">
        <v>500</v>
      </c>
    </row>
    <row r="24" spans="1:17">
      <c r="A24" s="214" t="s">
        <v>478</v>
      </c>
      <c r="B24" s="219">
        <v>21</v>
      </c>
      <c r="C24" s="219" t="s">
        <v>382</v>
      </c>
      <c r="D24" s="219" t="s">
        <v>397</v>
      </c>
      <c r="E24" s="219" t="s">
        <v>394</v>
      </c>
      <c r="F24" s="219" t="s">
        <v>409</v>
      </c>
      <c r="G24" s="220">
        <v>796</v>
      </c>
      <c r="H24" s="220">
        <v>572.23</v>
      </c>
      <c r="I24" s="220">
        <v>155.56</v>
      </c>
      <c r="J24" s="220">
        <v>27.67</v>
      </c>
      <c r="K24" s="221">
        <f t="shared" si="0"/>
        <v>1551.46</v>
      </c>
    </row>
    <row r="25" spans="1:17">
      <c r="A25" s="214" t="s">
        <v>479</v>
      </c>
      <c r="B25" s="219">
        <v>22</v>
      </c>
      <c r="C25" s="219" t="s">
        <v>384</v>
      </c>
      <c r="D25" s="219" t="s">
        <v>397</v>
      </c>
      <c r="E25" s="219" t="s">
        <v>395</v>
      </c>
      <c r="F25" s="219" t="s">
        <v>410</v>
      </c>
      <c r="G25" s="220">
        <v>796</v>
      </c>
      <c r="H25" s="220">
        <v>788.89</v>
      </c>
      <c r="I25" s="220">
        <v>216.67</v>
      </c>
      <c r="J25" s="220">
        <v>27.67</v>
      </c>
      <c r="K25" s="221">
        <f t="shared" si="0"/>
        <v>1829.23</v>
      </c>
    </row>
    <row r="26" spans="1:17">
      <c r="A26" s="214" t="s">
        <v>480</v>
      </c>
      <c r="B26" s="219">
        <v>23</v>
      </c>
      <c r="C26" s="219" t="s">
        <v>386</v>
      </c>
      <c r="D26" s="219" t="s">
        <v>411</v>
      </c>
      <c r="E26" s="219" t="s">
        <v>396</v>
      </c>
      <c r="F26" s="219" t="s">
        <v>412</v>
      </c>
      <c r="G26" s="220">
        <v>2490</v>
      </c>
      <c r="H26" s="220">
        <v>1488.89</v>
      </c>
      <c r="I26" s="220">
        <v>394.45</v>
      </c>
      <c r="J26" s="220">
        <v>27.67</v>
      </c>
      <c r="K26" s="221">
        <f t="shared" si="0"/>
        <v>4401.01</v>
      </c>
    </row>
    <row r="27" spans="1:17" ht="18" customHeight="1">
      <c r="A27" s="214" t="s">
        <v>481</v>
      </c>
      <c r="B27" s="219">
        <v>24</v>
      </c>
      <c r="C27" s="219" t="s">
        <v>388</v>
      </c>
      <c r="D27" s="219" t="s">
        <v>413</v>
      </c>
      <c r="E27" s="219" t="s">
        <v>398</v>
      </c>
      <c r="F27" s="219" t="s">
        <v>414</v>
      </c>
      <c r="G27" s="220">
        <v>4231</v>
      </c>
      <c r="H27" s="220">
        <v>2566.67</v>
      </c>
      <c r="I27" s="220">
        <v>677.78</v>
      </c>
      <c r="J27" s="220">
        <v>27.67</v>
      </c>
      <c r="K27" s="221">
        <f t="shared" si="0"/>
        <v>7503.12</v>
      </c>
    </row>
    <row r="34" spans="1:4">
      <c r="A34" s="228" t="s">
        <v>488</v>
      </c>
    </row>
    <row r="35" spans="1:4">
      <c r="A35" s="228" t="s">
        <v>489</v>
      </c>
    </row>
    <row r="36" spans="1:4">
      <c r="A36" s="228" t="s">
        <v>490</v>
      </c>
    </row>
    <row r="37" spans="1:4" ht="60">
      <c r="A37" s="228" t="s">
        <v>491</v>
      </c>
    </row>
    <row r="38" spans="1:4">
      <c r="A38" s="228" t="s">
        <v>492</v>
      </c>
    </row>
    <row r="39" spans="1:4">
      <c r="A39" s="208"/>
    </row>
    <row r="40" spans="1:4" ht="409.5">
      <c r="A40" s="229"/>
      <c r="B40" s="230" t="s">
        <v>493</v>
      </c>
    </row>
    <row r="41" spans="1:4">
      <c r="A41" s="208"/>
    </row>
    <row r="42" spans="1:4">
      <c r="A42" s="231" t="s">
        <v>494</v>
      </c>
    </row>
    <row r="43" spans="1:4" ht="45">
      <c r="A43" s="231" t="s">
        <v>495</v>
      </c>
    </row>
    <row r="44" spans="1:4">
      <c r="A44" s="231"/>
    </row>
    <row r="45" spans="1:4" ht="75">
      <c r="A45" s="231" t="s">
        <v>496</v>
      </c>
      <c r="C45" s="236" t="s">
        <v>507</v>
      </c>
      <c r="D45" s="236" t="s">
        <v>508</v>
      </c>
    </row>
    <row r="46" spans="1:4">
      <c r="A46" s="231"/>
      <c r="C46" s="205" t="s">
        <v>7393</v>
      </c>
      <c r="D46" s="205">
        <v>0</v>
      </c>
    </row>
    <row r="47" spans="1:4">
      <c r="A47" s="228" t="s">
        <v>497</v>
      </c>
      <c r="C47" s="205" t="s">
        <v>504</v>
      </c>
      <c r="D47" s="233">
        <v>4031.72</v>
      </c>
    </row>
    <row r="48" spans="1:4">
      <c r="A48" s="231"/>
      <c r="C48" s="205" t="s">
        <v>505</v>
      </c>
      <c r="D48" s="233">
        <v>4163.97</v>
      </c>
    </row>
    <row r="49" spans="1:4">
      <c r="A49" s="228" t="s">
        <v>498</v>
      </c>
      <c r="C49" s="205" t="s">
        <v>506</v>
      </c>
      <c r="D49" s="233">
        <v>4456.87</v>
      </c>
    </row>
    <row r="50" spans="1:4">
      <c r="A50" s="231"/>
    </row>
    <row r="51" spans="1:4">
      <c r="A51" s="228" t="s">
        <v>499</v>
      </c>
    </row>
    <row r="52" spans="1:4">
      <c r="A52" s="231"/>
    </row>
    <row r="53" spans="1:4">
      <c r="A53" s="232" t="s">
        <v>500</v>
      </c>
    </row>
    <row r="54" spans="1:4" ht="23.25">
      <c r="A54" s="232" t="s">
        <v>501</v>
      </c>
      <c r="C54" s="236" t="s">
        <v>7394</v>
      </c>
      <c r="D54" s="236" t="s">
        <v>7395</v>
      </c>
    </row>
    <row r="55" spans="1:4">
      <c r="A55" s="232" t="s">
        <v>502</v>
      </c>
      <c r="C55" s="205" t="s">
        <v>7396</v>
      </c>
      <c r="D55" s="205">
        <v>0</v>
      </c>
    </row>
    <row r="56" spans="1:4">
      <c r="A56" s="232" t="s">
        <v>503</v>
      </c>
      <c r="C56" s="205" t="s">
        <v>25</v>
      </c>
      <c r="D56" s="321">
        <v>965</v>
      </c>
    </row>
  </sheetData>
  <sortState xmlns:xlrd2="http://schemas.microsoft.com/office/spreadsheetml/2017/richdata2" ref="Y4:AF15">
    <sortCondition ref="Z3:Z15"/>
  </sortState>
  <mergeCells count="1">
    <mergeCell ref="G1:J1"/>
  </mergeCells>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BF1D-9982-478D-89AE-FAE57D2EB09F}">
  <dimension ref="A1:U413"/>
  <sheetViews>
    <sheetView topLeftCell="A11" workbookViewId="0">
      <selection activeCell="E29" sqref="E29:E37"/>
    </sheetView>
  </sheetViews>
  <sheetFormatPr defaultRowHeight="15"/>
  <cols>
    <col min="1" max="1" width="17" bestFit="1" customWidth="1"/>
    <col min="2" max="2" width="27.140625" bestFit="1" customWidth="1"/>
    <col min="4" max="4" width="16.140625" customWidth="1"/>
    <col min="5" max="5" width="45.5703125" bestFit="1" customWidth="1"/>
    <col min="7" max="7" width="23.140625" customWidth="1"/>
    <col min="9" max="9" width="34.28515625" customWidth="1"/>
    <col min="10" max="10" width="20.28515625" customWidth="1"/>
    <col min="11" max="11" width="21.7109375" bestFit="1" customWidth="1"/>
  </cols>
  <sheetData>
    <row r="1" spans="1:21" ht="36">
      <c r="A1" s="390" t="s">
        <v>365</v>
      </c>
      <c r="B1" s="390"/>
      <c r="C1" s="390"/>
      <c r="D1" s="390"/>
      <c r="E1" s="390"/>
      <c r="F1" s="390"/>
      <c r="G1" s="390"/>
      <c r="H1" s="390"/>
      <c r="I1" s="390"/>
      <c r="J1" s="390"/>
      <c r="K1" s="390"/>
      <c r="L1" s="390"/>
      <c r="M1" s="390"/>
      <c r="N1" s="390"/>
      <c r="O1" s="390"/>
      <c r="P1" s="390"/>
      <c r="Q1" s="390"/>
      <c r="R1" s="390"/>
      <c r="S1" s="390"/>
      <c r="T1" s="390"/>
      <c r="U1" s="390"/>
    </row>
    <row r="2" spans="1:21">
      <c r="A2" s="148" t="s">
        <v>48</v>
      </c>
      <c r="B2" s="148"/>
      <c r="G2" t="s">
        <v>7398</v>
      </c>
    </row>
    <row r="3" spans="1:21">
      <c r="A3" s="148"/>
      <c r="B3" s="148" t="s">
        <v>49</v>
      </c>
      <c r="G3" t="s">
        <v>7</v>
      </c>
    </row>
    <row r="4" spans="1:21">
      <c r="A4" s="148"/>
      <c r="B4" s="148" t="s">
        <v>53</v>
      </c>
      <c r="G4" t="s">
        <v>8</v>
      </c>
      <c r="I4" t="s">
        <v>7329</v>
      </c>
      <c r="J4" t="s">
        <v>7338</v>
      </c>
      <c r="K4" t="s">
        <v>7329</v>
      </c>
      <c r="L4" t="s">
        <v>7338</v>
      </c>
    </row>
    <row r="5" spans="1:21">
      <c r="A5" s="148"/>
      <c r="B5" s="148"/>
      <c r="G5" t="s">
        <v>9</v>
      </c>
      <c r="I5" t="s">
        <v>7397</v>
      </c>
      <c r="J5">
        <v>0</v>
      </c>
      <c r="K5" t="s">
        <v>7397</v>
      </c>
      <c r="L5">
        <v>0</v>
      </c>
    </row>
    <row r="6" spans="1:21">
      <c r="A6" s="148"/>
      <c r="B6" s="148"/>
      <c r="G6" t="s">
        <v>10</v>
      </c>
      <c r="I6" t="s">
        <v>7330</v>
      </c>
      <c r="J6" s="275">
        <v>94</v>
      </c>
      <c r="K6" t="s">
        <v>7325</v>
      </c>
      <c r="L6" s="275">
        <v>50</v>
      </c>
    </row>
    <row r="7" spans="1:21">
      <c r="A7" s="148"/>
      <c r="B7" s="148"/>
      <c r="G7" t="s">
        <v>11</v>
      </c>
      <c r="I7" t="s">
        <v>7331</v>
      </c>
      <c r="J7" s="275">
        <v>94</v>
      </c>
      <c r="K7" t="s">
        <v>7324</v>
      </c>
      <c r="L7" s="275">
        <v>50</v>
      </c>
    </row>
    <row r="8" spans="1:21">
      <c r="A8" s="148" t="s">
        <v>50</v>
      </c>
      <c r="B8" s="148" t="s">
        <v>364</v>
      </c>
      <c r="G8" t="s">
        <v>12</v>
      </c>
    </row>
    <row r="9" spans="1:21">
      <c r="A9" s="148"/>
      <c r="B9" s="148" t="s">
        <v>46</v>
      </c>
      <c r="G9" t="s">
        <v>74</v>
      </c>
    </row>
    <row r="10" spans="1:21">
      <c r="A10" s="148"/>
      <c r="B10" s="148" t="s">
        <v>51</v>
      </c>
      <c r="G10" t="s">
        <v>13</v>
      </c>
    </row>
    <row r="11" spans="1:21">
      <c r="A11" s="148"/>
      <c r="B11" s="148" t="s">
        <v>52</v>
      </c>
      <c r="G11" t="s">
        <v>7326</v>
      </c>
    </row>
    <row r="12" spans="1:21">
      <c r="A12" s="148"/>
      <c r="B12" s="148" t="s">
        <v>342</v>
      </c>
      <c r="G12" t="s">
        <v>15</v>
      </c>
    </row>
    <row r="13" spans="1:21">
      <c r="A13" s="148"/>
      <c r="B13" s="148" t="s">
        <v>65</v>
      </c>
    </row>
    <row r="14" spans="1:21">
      <c r="A14" s="148"/>
      <c r="B14" s="148" t="s">
        <v>343</v>
      </c>
    </row>
    <row r="15" spans="1:21">
      <c r="A15" s="148"/>
      <c r="B15" s="148" t="s">
        <v>285</v>
      </c>
    </row>
    <row r="16" spans="1:21">
      <c r="A16" s="148" t="s">
        <v>284</v>
      </c>
      <c r="B16" s="148">
        <v>0</v>
      </c>
    </row>
    <row r="17" spans="1:5">
      <c r="A17" s="148"/>
      <c r="B17" s="148">
        <v>1</v>
      </c>
    </row>
    <row r="18" spans="1:5">
      <c r="A18" s="148"/>
      <c r="B18" s="148">
        <v>2</v>
      </c>
    </row>
    <row r="19" spans="1:5">
      <c r="A19" s="148"/>
      <c r="B19" s="148">
        <v>3</v>
      </c>
    </row>
    <row r="20" spans="1:5">
      <c r="A20" s="148"/>
      <c r="B20" s="148">
        <v>4</v>
      </c>
    </row>
    <row r="21" spans="1:5">
      <c r="A21" s="148"/>
      <c r="B21" s="148">
        <v>5</v>
      </c>
    </row>
    <row r="22" spans="1:5">
      <c r="A22" s="148"/>
      <c r="B22" s="148">
        <v>6</v>
      </c>
    </row>
    <row r="23" spans="1:5">
      <c r="A23" s="148"/>
      <c r="B23" s="148">
        <v>7</v>
      </c>
    </row>
    <row r="24" spans="1:5">
      <c r="A24" s="148"/>
      <c r="B24" s="148">
        <v>8</v>
      </c>
    </row>
    <row r="25" spans="1:5">
      <c r="A25" s="148"/>
      <c r="B25" s="148">
        <v>9</v>
      </c>
    </row>
    <row r="26" spans="1:5">
      <c r="A26" s="148"/>
      <c r="B26" s="148">
        <v>10</v>
      </c>
    </row>
    <row r="27" spans="1:5">
      <c r="A27" s="148"/>
      <c r="B27" s="148"/>
    </row>
    <row r="29" spans="1:5">
      <c r="A29" t="s">
        <v>335</v>
      </c>
      <c r="B29" s="178">
        <v>45658</v>
      </c>
      <c r="D29" t="s">
        <v>337</v>
      </c>
      <c r="E29" t="s">
        <v>7403</v>
      </c>
    </row>
    <row r="30" spans="1:5">
      <c r="B30" s="178">
        <v>45659</v>
      </c>
      <c r="E30" t="s">
        <v>7404</v>
      </c>
    </row>
    <row r="31" spans="1:5">
      <c r="B31" s="178">
        <v>45660</v>
      </c>
      <c r="E31" t="s">
        <v>7406</v>
      </c>
    </row>
    <row r="32" spans="1:5">
      <c r="B32" s="178">
        <v>45661</v>
      </c>
      <c r="E32" t="s">
        <v>7407</v>
      </c>
    </row>
    <row r="33" spans="2:5">
      <c r="B33" s="178">
        <v>45662</v>
      </c>
      <c r="E33" t="s">
        <v>7408</v>
      </c>
    </row>
    <row r="34" spans="2:5">
      <c r="B34" s="178">
        <v>45663</v>
      </c>
      <c r="E34" t="s">
        <v>7409</v>
      </c>
    </row>
    <row r="35" spans="2:5">
      <c r="B35" s="178">
        <v>45664</v>
      </c>
      <c r="E35" t="s">
        <v>7405</v>
      </c>
    </row>
    <row r="36" spans="2:5">
      <c r="B36" s="178">
        <v>45665</v>
      </c>
      <c r="E36" t="s">
        <v>7410</v>
      </c>
    </row>
    <row r="37" spans="2:5">
      <c r="B37" s="178">
        <v>45666</v>
      </c>
      <c r="E37" t="s">
        <v>7411</v>
      </c>
    </row>
    <row r="38" spans="2:5">
      <c r="B38" s="178">
        <v>45667</v>
      </c>
    </row>
    <row r="39" spans="2:5">
      <c r="B39" s="178">
        <v>45668</v>
      </c>
    </row>
    <row r="40" spans="2:5">
      <c r="B40" s="178">
        <v>45669</v>
      </c>
    </row>
    <row r="41" spans="2:5">
      <c r="B41" s="178">
        <v>45670</v>
      </c>
    </row>
    <row r="42" spans="2:5">
      <c r="B42" s="178">
        <v>45671</v>
      </c>
    </row>
    <row r="43" spans="2:5">
      <c r="B43" s="178">
        <v>45672</v>
      </c>
    </row>
    <row r="44" spans="2:5">
      <c r="B44" s="178">
        <v>45673</v>
      </c>
    </row>
    <row r="45" spans="2:5">
      <c r="B45" s="178">
        <v>45674</v>
      </c>
    </row>
    <row r="46" spans="2:5">
      <c r="B46" s="178">
        <v>45675</v>
      </c>
    </row>
    <row r="47" spans="2:5">
      <c r="B47" s="178">
        <v>45676</v>
      </c>
    </row>
    <row r="48" spans="2:5">
      <c r="B48" s="178">
        <v>45677</v>
      </c>
    </row>
    <row r="49" spans="2:2">
      <c r="B49" s="178">
        <v>45678</v>
      </c>
    </row>
    <row r="50" spans="2:2">
      <c r="B50" s="178">
        <v>45679</v>
      </c>
    </row>
    <row r="51" spans="2:2">
      <c r="B51" s="178">
        <v>45680</v>
      </c>
    </row>
    <row r="52" spans="2:2">
      <c r="B52" s="178">
        <v>45681</v>
      </c>
    </row>
    <row r="53" spans="2:2">
      <c r="B53" s="178">
        <v>45682</v>
      </c>
    </row>
    <row r="54" spans="2:2">
      <c r="B54" s="178">
        <v>45683</v>
      </c>
    </row>
    <row r="55" spans="2:2">
      <c r="B55" s="178">
        <v>45684</v>
      </c>
    </row>
    <row r="56" spans="2:2">
      <c r="B56" s="178">
        <v>45685</v>
      </c>
    </row>
    <row r="57" spans="2:2">
      <c r="B57" s="178">
        <v>45686</v>
      </c>
    </row>
    <row r="58" spans="2:2">
      <c r="B58" s="178">
        <v>45687</v>
      </c>
    </row>
    <row r="59" spans="2:2">
      <c r="B59" s="178">
        <v>45688</v>
      </c>
    </row>
    <row r="60" spans="2:2">
      <c r="B60" s="178">
        <v>45689</v>
      </c>
    </row>
    <row r="61" spans="2:2">
      <c r="B61" s="178">
        <v>45690</v>
      </c>
    </row>
    <row r="62" spans="2:2">
      <c r="B62" s="178">
        <v>45691</v>
      </c>
    </row>
    <row r="63" spans="2:2">
      <c r="B63" s="178">
        <v>45692</v>
      </c>
    </row>
    <row r="64" spans="2:2">
      <c r="B64" s="178">
        <v>45693</v>
      </c>
    </row>
    <row r="65" spans="2:2">
      <c r="B65" s="178">
        <v>45694</v>
      </c>
    </row>
    <row r="66" spans="2:2">
      <c r="B66" s="178">
        <v>45695</v>
      </c>
    </row>
    <row r="67" spans="2:2">
      <c r="B67" s="178">
        <v>45696</v>
      </c>
    </row>
    <row r="68" spans="2:2">
      <c r="B68" s="178">
        <v>45697</v>
      </c>
    </row>
    <row r="69" spans="2:2">
      <c r="B69" s="178">
        <v>45698</v>
      </c>
    </row>
    <row r="70" spans="2:2">
      <c r="B70" s="178">
        <v>45699</v>
      </c>
    </row>
    <row r="71" spans="2:2">
      <c r="B71" s="178">
        <v>45700</v>
      </c>
    </row>
    <row r="72" spans="2:2">
      <c r="B72" s="178">
        <v>45701</v>
      </c>
    </row>
    <row r="73" spans="2:2">
      <c r="B73" s="178">
        <v>45702</v>
      </c>
    </row>
    <row r="74" spans="2:2">
      <c r="B74" s="178">
        <v>45703</v>
      </c>
    </row>
    <row r="75" spans="2:2">
      <c r="B75" s="178">
        <v>45704</v>
      </c>
    </row>
    <row r="76" spans="2:2">
      <c r="B76" s="178">
        <v>45705</v>
      </c>
    </row>
    <row r="77" spans="2:2">
      <c r="B77" s="178">
        <v>45706</v>
      </c>
    </row>
    <row r="78" spans="2:2">
      <c r="B78" s="178">
        <v>45707</v>
      </c>
    </row>
    <row r="79" spans="2:2">
      <c r="B79" s="178">
        <v>45708</v>
      </c>
    </row>
    <row r="80" spans="2:2">
      <c r="B80" s="178">
        <v>45709</v>
      </c>
    </row>
    <row r="81" spans="2:2">
      <c r="B81" s="178">
        <v>45710</v>
      </c>
    </row>
    <row r="82" spans="2:2">
      <c r="B82" s="178">
        <v>45711</v>
      </c>
    </row>
    <row r="83" spans="2:2">
      <c r="B83" s="178">
        <v>45712</v>
      </c>
    </row>
    <row r="84" spans="2:2">
      <c r="B84" s="178">
        <v>45713</v>
      </c>
    </row>
    <row r="85" spans="2:2">
      <c r="B85" s="178">
        <v>45714</v>
      </c>
    </row>
    <row r="86" spans="2:2">
      <c r="B86" s="178">
        <v>45715</v>
      </c>
    </row>
    <row r="87" spans="2:2">
      <c r="B87" s="178">
        <v>45716</v>
      </c>
    </row>
    <row r="88" spans="2:2">
      <c r="B88" s="178">
        <v>45717</v>
      </c>
    </row>
    <row r="89" spans="2:2">
      <c r="B89" s="178">
        <v>45718</v>
      </c>
    </row>
    <row r="90" spans="2:2">
      <c r="B90" s="178">
        <v>45719</v>
      </c>
    </row>
    <row r="91" spans="2:2">
      <c r="B91" s="178">
        <v>45720</v>
      </c>
    </row>
    <row r="92" spans="2:2">
      <c r="B92" s="178">
        <v>45721</v>
      </c>
    </row>
    <row r="93" spans="2:2">
      <c r="B93" s="178">
        <v>45722</v>
      </c>
    </row>
    <row r="94" spans="2:2">
      <c r="B94" s="178">
        <v>45723</v>
      </c>
    </row>
    <row r="95" spans="2:2">
      <c r="B95" s="178">
        <v>45724</v>
      </c>
    </row>
    <row r="96" spans="2:2">
      <c r="B96" s="178">
        <v>45725</v>
      </c>
    </row>
    <row r="97" spans="2:2">
      <c r="B97" s="178">
        <v>45726</v>
      </c>
    </row>
    <row r="98" spans="2:2">
      <c r="B98" s="178">
        <v>45727</v>
      </c>
    </row>
    <row r="99" spans="2:2">
      <c r="B99" s="178">
        <v>45728</v>
      </c>
    </row>
    <row r="100" spans="2:2">
      <c r="B100" s="178">
        <v>45729</v>
      </c>
    </row>
    <row r="101" spans="2:2">
      <c r="B101" s="178">
        <v>45730</v>
      </c>
    </row>
    <row r="102" spans="2:2">
      <c r="B102" s="178">
        <v>45731</v>
      </c>
    </row>
    <row r="103" spans="2:2">
      <c r="B103" s="178">
        <v>45732</v>
      </c>
    </row>
    <row r="104" spans="2:2">
      <c r="B104" s="178">
        <v>45733</v>
      </c>
    </row>
    <row r="105" spans="2:2">
      <c r="B105" s="178">
        <v>45734</v>
      </c>
    </row>
    <row r="106" spans="2:2">
      <c r="B106" s="178">
        <v>45735</v>
      </c>
    </row>
    <row r="107" spans="2:2">
      <c r="B107" s="178">
        <v>45736</v>
      </c>
    </row>
    <row r="108" spans="2:2">
      <c r="B108" s="178">
        <v>45737</v>
      </c>
    </row>
    <row r="109" spans="2:2">
      <c r="B109" s="178">
        <v>45738</v>
      </c>
    </row>
    <row r="110" spans="2:2">
      <c r="B110" s="178">
        <v>45739</v>
      </c>
    </row>
    <row r="111" spans="2:2">
      <c r="B111" s="178">
        <v>45740</v>
      </c>
    </row>
    <row r="112" spans="2:2">
      <c r="B112" s="178">
        <v>45741</v>
      </c>
    </row>
    <row r="113" spans="2:2">
      <c r="B113" s="178">
        <v>45742</v>
      </c>
    </row>
    <row r="114" spans="2:2">
      <c r="B114" s="178">
        <v>45743</v>
      </c>
    </row>
    <row r="115" spans="2:2">
      <c r="B115" s="178">
        <v>45744</v>
      </c>
    </row>
    <row r="116" spans="2:2">
      <c r="B116" s="178">
        <v>45745</v>
      </c>
    </row>
    <row r="117" spans="2:2">
      <c r="B117" s="178">
        <v>45746</v>
      </c>
    </row>
    <row r="118" spans="2:2">
      <c r="B118" s="178">
        <v>45747</v>
      </c>
    </row>
    <row r="119" spans="2:2">
      <c r="B119" s="178">
        <v>45748</v>
      </c>
    </row>
    <row r="120" spans="2:2">
      <c r="B120" s="178">
        <v>45749</v>
      </c>
    </row>
    <row r="121" spans="2:2">
      <c r="B121" s="178">
        <v>45750</v>
      </c>
    </row>
    <row r="122" spans="2:2">
      <c r="B122" s="178">
        <v>45751</v>
      </c>
    </row>
    <row r="123" spans="2:2">
      <c r="B123" s="178">
        <v>45752</v>
      </c>
    </row>
    <row r="124" spans="2:2">
      <c r="B124" s="178">
        <v>45753</v>
      </c>
    </row>
    <row r="125" spans="2:2">
      <c r="B125" s="178">
        <v>45754</v>
      </c>
    </row>
    <row r="126" spans="2:2">
      <c r="B126" s="178">
        <v>45755</v>
      </c>
    </row>
    <row r="127" spans="2:2">
      <c r="B127" s="178">
        <v>45756</v>
      </c>
    </row>
    <row r="128" spans="2:2">
      <c r="B128" s="178">
        <v>45757</v>
      </c>
    </row>
    <row r="129" spans="2:2">
      <c r="B129" s="178">
        <v>45758</v>
      </c>
    </row>
    <row r="130" spans="2:2">
      <c r="B130" s="178">
        <v>45759</v>
      </c>
    </row>
    <row r="131" spans="2:2">
      <c r="B131" s="178">
        <v>45760</v>
      </c>
    </row>
    <row r="132" spans="2:2">
      <c r="B132" s="178">
        <v>45761</v>
      </c>
    </row>
    <row r="133" spans="2:2">
      <c r="B133" s="178">
        <v>45762</v>
      </c>
    </row>
    <row r="134" spans="2:2">
      <c r="B134" s="178">
        <v>45763</v>
      </c>
    </row>
    <row r="135" spans="2:2">
      <c r="B135" s="178">
        <v>45764</v>
      </c>
    </row>
    <row r="136" spans="2:2">
      <c r="B136" s="178">
        <v>45765</v>
      </c>
    </row>
    <row r="137" spans="2:2">
      <c r="B137" s="178">
        <v>45766</v>
      </c>
    </row>
    <row r="138" spans="2:2">
      <c r="B138" s="178">
        <v>45767</v>
      </c>
    </row>
    <row r="139" spans="2:2">
      <c r="B139" s="178">
        <v>45768</v>
      </c>
    </row>
    <row r="140" spans="2:2">
      <c r="B140" s="178">
        <v>45769</v>
      </c>
    </row>
    <row r="141" spans="2:2">
      <c r="B141" s="178">
        <v>45770</v>
      </c>
    </row>
    <row r="142" spans="2:2">
      <c r="B142" s="178">
        <v>45771</v>
      </c>
    </row>
    <row r="143" spans="2:2">
      <c r="B143" s="178">
        <v>45772</v>
      </c>
    </row>
    <row r="144" spans="2:2">
      <c r="B144" s="178">
        <v>45773</v>
      </c>
    </row>
    <row r="145" spans="2:2">
      <c r="B145" s="178">
        <v>45774</v>
      </c>
    </row>
    <row r="146" spans="2:2">
      <c r="B146" s="178">
        <v>45775</v>
      </c>
    </row>
    <row r="147" spans="2:2">
      <c r="B147" s="178">
        <v>45776</v>
      </c>
    </row>
    <row r="148" spans="2:2">
      <c r="B148" s="178">
        <v>45777</v>
      </c>
    </row>
    <row r="149" spans="2:2">
      <c r="B149" s="178">
        <v>45778</v>
      </c>
    </row>
    <row r="150" spans="2:2">
      <c r="B150" s="178">
        <v>45779</v>
      </c>
    </row>
    <row r="151" spans="2:2">
      <c r="B151" s="178">
        <v>45780</v>
      </c>
    </row>
    <row r="152" spans="2:2">
      <c r="B152" s="178">
        <v>45781</v>
      </c>
    </row>
    <row r="153" spans="2:2">
      <c r="B153" s="178">
        <v>45782</v>
      </c>
    </row>
    <row r="154" spans="2:2">
      <c r="B154" s="178">
        <v>45783</v>
      </c>
    </row>
    <row r="155" spans="2:2">
      <c r="B155" s="178">
        <v>45784</v>
      </c>
    </row>
    <row r="156" spans="2:2">
      <c r="B156" s="178">
        <v>45785</v>
      </c>
    </row>
    <row r="157" spans="2:2">
      <c r="B157" s="178">
        <v>45786</v>
      </c>
    </row>
    <row r="158" spans="2:2">
      <c r="B158" s="178">
        <v>45787</v>
      </c>
    </row>
    <row r="159" spans="2:2">
      <c r="B159" s="178">
        <v>45788</v>
      </c>
    </row>
    <row r="160" spans="2:2">
      <c r="B160" s="178">
        <v>45789</v>
      </c>
    </row>
    <row r="161" spans="2:2">
      <c r="B161" s="178">
        <v>45790</v>
      </c>
    </row>
    <row r="162" spans="2:2">
      <c r="B162" s="178">
        <v>45791</v>
      </c>
    </row>
    <row r="163" spans="2:2">
      <c r="B163" s="178">
        <v>45792</v>
      </c>
    </row>
    <row r="164" spans="2:2">
      <c r="B164" s="178">
        <v>45793</v>
      </c>
    </row>
    <row r="165" spans="2:2">
      <c r="B165" s="178">
        <v>45794</v>
      </c>
    </row>
    <row r="166" spans="2:2">
      <c r="B166" s="178">
        <v>45795</v>
      </c>
    </row>
    <row r="167" spans="2:2">
      <c r="B167" s="178">
        <v>45796</v>
      </c>
    </row>
    <row r="168" spans="2:2">
      <c r="B168" s="178">
        <v>45797</v>
      </c>
    </row>
    <row r="169" spans="2:2">
      <c r="B169" s="178">
        <v>45798</v>
      </c>
    </row>
    <row r="170" spans="2:2">
      <c r="B170" s="178">
        <v>45799</v>
      </c>
    </row>
    <row r="171" spans="2:2">
      <c r="B171" s="178">
        <v>45800</v>
      </c>
    </row>
    <row r="172" spans="2:2">
      <c r="B172" s="178">
        <v>45801</v>
      </c>
    </row>
    <row r="173" spans="2:2">
      <c r="B173" s="178">
        <v>45802</v>
      </c>
    </row>
    <row r="174" spans="2:2">
      <c r="B174" s="178">
        <v>45803</v>
      </c>
    </row>
    <row r="175" spans="2:2">
      <c r="B175" s="178">
        <v>45804</v>
      </c>
    </row>
    <row r="176" spans="2:2">
      <c r="B176" s="178">
        <v>45805</v>
      </c>
    </row>
    <row r="177" spans="2:2">
      <c r="B177" s="178">
        <v>45806</v>
      </c>
    </row>
    <row r="178" spans="2:2">
      <c r="B178" s="178">
        <v>45807</v>
      </c>
    </row>
    <row r="179" spans="2:2">
      <c r="B179" s="178">
        <v>45808</v>
      </c>
    </row>
    <row r="180" spans="2:2">
      <c r="B180" s="178">
        <v>45809</v>
      </c>
    </row>
    <row r="181" spans="2:2">
      <c r="B181" s="178">
        <v>45810</v>
      </c>
    </row>
    <row r="182" spans="2:2">
      <c r="B182" s="178">
        <v>45811</v>
      </c>
    </row>
    <row r="183" spans="2:2">
      <c r="B183" s="178">
        <v>45812</v>
      </c>
    </row>
    <row r="184" spans="2:2">
      <c r="B184" s="178">
        <v>45813</v>
      </c>
    </row>
    <row r="185" spans="2:2">
      <c r="B185" s="178">
        <v>45814</v>
      </c>
    </row>
    <row r="186" spans="2:2">
      <c r="B186" s="178">
        <v>45815</v>
      </c>
    </row>
    <row r="187" spans="2:2">
      <c r="B187" s="178">
        <v>45816</v>
      </c>
    </row>
    <row r="188" spans="2:2">
      <c r="B188" s="178">
        <v>45817</v>
      </c>
    </row>
    <row r="189" spans="2:2">
      <c r="B189" s="178">
        <v>45818</v>
      </c>
    </row>
    <row r="190" spans="2:2">
      <c r="B190" s="178">
        <v>45819</v>
      </c>
    </row>
    <row r="191" spans="2:2">
      <c r="B191" s="178">
        <v>45820</v>
      </c>
    </row>
    <row r="192" spans="2:2">
      <c r="B192" s="178">
        <v>45821</v>
      </c>
    </row>
    <row r="193" spans="2:2">
      <c r="B193" s="178">
        <v>45822</v>
      </c>
    </row>
    <row r="194" spans="2:2">
      <c r="B194" s="178">
        <v>45823</v>
      </c>
    </row>
    <row r="195" spans="2:2">
      <c r="B195" s="178">
        <v>45824</v>
      </c>
    </row>
    <row r="196" spans="2:2">
      <c r="B196" s="178">
        <v>45825</v>
      </c>
    </row>
    <row r="197" spans="2:2">
      <c r="B197" s="178">
        <v>45826</v>
      </c>
    </row>
    <row r="198" spans="2:2">
      <c r="B198" s="178">
        <v>45827</v>
      </c>
    </row>
    <row r="199" spans="2:2">
      <c r="B199" s="178">
        <v>45828</v>
      </c>
    </row>
    <row r="200" spans="2:2">
      <c r="B200" s="178">
        <v>45829</v>
      </c>
    </row>
    <row r="201" spans="2:2">
      <c r="B201" s="178">
        <v>45830</v>
      </c>
    </row>
    <row r="202" spans="2:2">
      <c r="B202" s="178">
        <v>45831</v>
      </c>
    </row>
    <row r="203" spans="2:2">
      <c r="B203" s="178">
        <v>45832</v>
      </c>
    </row>
    <row r="204" spans="2:2">
      <c r="B204" s="178">
        <v>45833</v>
      </c>
    </row>
    <row r="205" spans="2:2">
      <c r="B205" s="178">
        <v>45834</v>
      </c>
    </row>
    <row r="206" spans="2:2">
      <c r="B206" s="178">
        <v>45835</v>
      </c>
    </row>
    <row r="207" spans="2:2">
      <c r="B207" s="178">
        <v>45836</v>
      </c>
    </row>
    <row r="208" spans="2:2">
      <c r="B208" s="178">
        <v>45837</v>
      </c>
    </row>
    <row r="209" spans="2:2">
      <c r="B209" s="178">
        <v>45838</v>
      </c>
    </row>
    <row r="210" spans="2:2">
      <c r="B210" s="178">
        <v>45839</v>
      </c>
    </row>
    <row r="211" spans="2:2">
      <c r="B211" s="178">
        <v>45840</v>
      </c>
    </row>
    <row r="212" spans="2:2">
      <c r="B212" s="178">
        <v>45841</v>
      </c>
    </row>
    <row r="213" spans="2:2">
      <c r="B213" s="178">
        <v>45842</v>
      </c>
    </row>
    <row r="214" spans="2:2">
      <c r="B214" s="178">
        <v>45843</v>
      </c>
    </row>
    <row r="215" spans="2:2">
      <c r="B215" s="178">
        <v>45844</v>
      </c>
    </row>
    <row r="216" spans="2:2">
      <c r="B216" s="178">
        <v>45845</v>
      </c>
    </row>
    <row r="217" spans="2:2">
      <c r="B217" s="178">
        <v>45846</v>
      </c>
    </row>
    <row r="218" spans="2:2">
      <c r="B218" s="178">
        <v>45847</v>
      </c>
    </row>
    <row r="219" spans="2:2">
      <c r="B219" s="178">
        <v>45848</v>
      </c>
    </row>
    <row r="220" spans="2:2">
      <c r="B220" s="178">
        <v>45849</v>
      </c>
    </row>
    <row r="221" spans="2:2">
      <c r="B221" s="178">
        <v>45850</v>
      </c>
    </row>
    <row r="222" spans="2:2">
      <c r="B222" s="178">
        <v>45851</v>
      </c>
    </row>
    <row r="223" spans="2:2">
      <c r="B223" s="178">
        <v>45852</v>
      </c>
    </row>
    <row r="224" spans="2:2">
      <c r="B224" s="178">
        <v>45853</v>
      </c>
    </row>
    <row r="225" spans="2:2">
      <c r="B225" s="178">
        <v>45854</v>
      </c>
    </row>
    <row r="226" spans="2:2">
      <c r="B226" s="178">
        <v>45855</v>
      </c>
    </row>
    <row r="227" spans="2:2">
      <c r="B227" s="178">
        <v>45856</v>
      </c>
    </row>
    <row r="228" spans="2:2">
      <c r="B228" s="178">
        <v>45857</v>
      </c>
    </row>
    <row r="229" spans="2:2">
      <c r="B229" s="178">
        <v>45858</v>
      </c>
    </row>
    <row r="230" spans="2:2">
      <c r="B230" s="178">
        <v>45859</v>
      </c>
    </row>
    <row r="231" spans="2:2">
      <c r="B231" s="178">
        <v>45860</v>
      </c>
    </row>
    <row r="232" spans="2:2">
      <c r="B232" s="178">
        <v>45861</v>
      </c>
    </row>
    <row r="233" spans="2:2">
      <c r="B233" s="178">
        <v>45862</v>
      </c>
    </row>
    <row r="234" spans="2:2">
      <c r="B234" s="178">
        <v>45863</v>
      </c>
    </row>
    <row r="235" spans="2:2">
      <c r="B235" s="178">
        <v>45864</v>
      </c>
    </row>
    <row r="236" spans="2:2">
      <c r="B236" s="178">
        <v>45865</v>
      </c>
    </row>
    <row r="237" spans="2:2">
      <c r="B237" s="178">
        <v>45866</v>
      </c>
    </row>
    <row r="238" spans="2:2">
      <c r="B238" s="178">
        <v>45867</v>
      </c>
    </row>
    <row r="239" spans="2:2">
      <c r="B239" s="178">
        <v>45868</v>
      </c>
    </row>
    <row r="240" spans="2:2">
      <c r="B240" s="178">
        <v>45869</v>
      </c>
    </row>
    <row r="241" spans="2:2">
      <c r="B241" s="178">
        <v>45870</v>
      </c>
    </row>
    <row r="242" spans="2:2">
      <c r="B242" s="178">
        <v>45871</v>
      </c>
    </row>
    <row r="243" spans="2:2">
      <c r="B243" s="178">
        <v>45872</v>
      </c>
    </row>
    <row r="244" spans="2:2">
      <c r="B244" s="178">
        <v>45873</v>
      </c>
    </row>
    <row r="245" spans="2:2">
      <c r="B245" s="178">
        <v>45874</v>
      </c>
    </row>
    <row r="246" spans="2:2">
      <c r="B246" s="178">
        <v>45875</v>
      </c>
    </row>
    <row r="247" spans="2:2">
      <c r="B247" s="178">
        <v>45876</v>
      </c>
    </row>
    <row r="248" spans="2:2">
      <c r="B248" s="178">
        <v>45877</v>
      </c>
    </row>
    <row r="249" spans="2:2">
      <c r="B249" s="178">
        <v>45878</v>
      </c>
    </row>
    <row r="250" spans="2:2">
      <c r="B250" s="178">
        <v>45879</v>
      </c>
    </row>
    <row r="251" spans="2:2">
      <c r="B251" s="178">
        <v>45880</v>
      </c>
    </row>
    <row r="252" spans="2:2">
      <c r="B252" s="178">
        <v>45881</v>
      </c>
    </row>
    <row r="253" spans="2:2">
      <c r="B253" s="178">
        <v>45882</v>
      </c>
    </row>
    <row r="254" spans="2:2">
      <c r="B254" s="178">
        <v>45883</v>
      </c>
    </row>
    <row r="255" spans="2:2">
      <c r="B255" s="178">
        <v>45884</v>
      </c>
    </row>
    <row r="256" spans="2:2">
      <c r="B256" s="178">
        <v>45885</v>
      </c>
    </row>
    <row r="257" spans="2:2">
      <c r="B257" s="178">
        <v>45886</v>
      </c>
    </row>
    <row r="258" spans="2:2">
      <c r="B258" s="178">
        <v>45887</v>
      </c>
    </row>
    <row r="259" spans="2:2">
      <c r="B259" s="178">
        <v>45888</v>
      </c>
    </row>
    <row r="260" spans="2:2">
      <c r="B260" s="178">
        <v>45889</v>
      </c>
    </row>
    <row r="261" spans="2:2">
      <c r="B261" s="178">
        <v>45890</v>
      </c>
    </row>
    <row r="262" spans="2:2">
      <c r="B262" s="178">
        <v>45891</v>
      </c>
    </row>
    <row r="263" spans="2:2">
      <c r="B263" s="178">
        <v>45892</v>
      </c>
    </row>
    <row r="264" spans="2:2">
      <c r="B264" s="178">
        <v>45893</v>
      </c>
    </row>
    <row r="265" spans="2:2">
      <c r="B265" s="178">
        <v>45894</v>
      </c>
    </row>
    <row r="266" spans="2:2">
      <c r="B266" s="178">
        <v>45895</v>
      </c>
    </row>
    <row r="267" spans="2:2">
      <c r="B267" s="178">
        <v>45896</v>
      </c>
    </row>
    <row r="268" spans="2:2">
      <c r="B268" s="178">
        <v>45897</v>
      </c>
    </row>
    <row r="269" spans="2:2">
      <c r="B269" s="178">
        <v>45898</v>
      </c>
    </row>
    <row r="270" spans="2:2">
      <c r="B270" s="178">
        <v>45899</v>
      </c>
    </row>
    <row r="271" spans="2:2">
      <c r="B271" s="178">
        <v>45900</v>
      </c>
    </row>
    <row r="272" spans="2:2">
      <c r="B272" s="178">
        <v>45901</v>
      </c>
    </row>
    <row r="273" spans="2:2">
      <c r="B273" s="178">
        <v>45902</v>
      </c>
    </row>
    <row r="274" spans="2:2">
      <c r="B274" s="178">
        <v>45903</v>
      </c>
    </row>
    <row r="275" spans="2:2">
      <c r="B275" s="178">
        <v>45904</v>
      </c>
    </row>
    <row r="276" spans="2:2">
      <c r="B276" s="178">
        <v>45905</v>
      </c>
    </row>
    <row r="277" spans="2:2">
      <c r="B277" s="178">
        <v>45906</v>
      </c>
    </row>
    <row r="278" spans="2:2">
      <c r="B278" s="178">
        <v>45907</v>
      </c>
    </row>
    <row r="279" spans="2:2">
      <c r="B279" s="178">
        <v>45908</v>
      </c>
    </row>
    <row r="280" spans="2:2">
      <c r="B280" s="178">
        <v>45909</v>
      </c>
    </row>
    <row r="281" spans="2:2">
      <c r="B281" s="178">
        <v>45910</v>
      </c>
    </row>
    <row r="282" spans="2:2">
      <c r="B282" s="178">
        <v>45911</v>
      </c>
    </row>
    <row r="283" spans="2:2">
      <c r="B283" s="178">
        <v>45912</v>
      </c>
    </row>
    <row r="284" spans="2:2">
      <c r="B284" s="178">
        <v>45913</v>
      </c>
    </row>
    <row r="285" spans="2:2">
      <c r="B285" s="178">
        <v>45914</v>
      </c>
    </row>
    <row r="286" spans="2:2">
      <c r="B286" s="178">
        <v>45915</v>
      </c>
    </row>
    <row r="287" spans="2:2">
      <c r="B287" s="178">
        <v>45916</v>
      </c>
    </row>
    <row r="288" spans="2:2">
      <c r="B288" s="178">
        <v>45917</v>
      </c>
    </row>
    <row r="289" spans="2:2">
      <c r="B289" s="178">
        <v>45918</v>
      </c>
    </row>
    <row r="290" spans="2:2">
      <c r="B290" s="178">
        <v>45919</v>
      </c>
    </row>
    <row r="291" spans="2:2">
      <c r="B291" s="178">
        <v>45920</v>
      </c>
    </row>
    <row r="292" spans="2:2">
      <c r="B292" s="178">
        <v>45921</v>
      </c>
    </row>
    <row r="293" spans="2:2">
      <c r="B293" s="178">
        <v>45922</v>
      </c>
    </row>
    <row r="294" spans="2:2">
      <c r="B294" s="178">
        <v>45923</v>
      </c>
    </row>
    <row r="295" spans="2:2">
      <c r="B295" s="178">
        <v>45924</v>
      </c>
    </row>
    <row r="296" spans="2:2">
      <c r="B296" s="178">
        <v>45925</v>
      </c>
    </row>
    <row r="297" spans="2:2">
      <c r="B297" s="178">
        <v>45926</v>
      </c>
    </row>
    <row r="298" spans="2:2">
      <c r="B298" s="178">
        <v>45927</v>
      </c>
    </row>
    <row r="299" spans="2:2">
      <c r="B299" s="178">
        <v>45928</v>
      </c>
    </row>
    <row r="300" spans="2:2">
      <c r="B300" s="178">
        <v>45929</v>
      </c>
    </row>
    <row r="301" spans="2:2">
      <c r="B301" s="178">
        <v>45930</v>
      </c>
    </row>
    <row r="302" spans="2:2">
      <c r="B302" s="178">
        <v>45931</v>
      </c>
    </row>
    <row r="303" spans="2:2">
      <c r="B303" s="178">
        <v>45932</v>
      </c>
    </row>
    <row r="304" spans="2:2">
      <c r="B304" s="178">
        <v>45933</v>
      </c>
    </row>
    <row r="305" spans="2:2">
      <c r="B305" s="178">
        <v>45934</v>
      </c>
    </row>
    <row r="306" spans="2:2">
      <c r="B306" s="178">
        <v>45935</v>
      </c>
    </row>
    <row r="307" spans="2:2">
      <c r="B307" s="178">
        <v>45936</v>
      </c>
    </row>
    <row r="308" spans="2:2">
      <c r="B308" s="178">
        <v>45937</v>
      </c>
    </row>
    <row r="309" spans="2:2">
      <c r="B309" s="178">
        <v>45938</v>
      </c>
    </row>
    <row r="310" spans="2:2">
      <c r="B310" s="178">
        <v>45939</v>
      </c>
    </row>
    <row r="311" spans="2:2">
      <c r="B311" s="178">
        <v>45940</v>
      </c>
    </row>
    <row r="312" spans="2:2">
      <c r="B312" s="178">
        <v>45941</v>
      </c>
    </row>
    <row r="313" spans="2:2">
      <c r="B313" s="178">
        <v>45942</v>
      </c>
    </row>
    <row r="314" spans="2:2">
      <c r="B314" s="178">
        <v>45943</v>
      </c>
    </row>
    <row r="315" spans="2:2">
      <c r="B315" s="178">
        <v>45944</v>
      </c>
    </row>
    <row r="316" spans="2:2">
      <c r="B316" s="178">
        <v>45945</v>
      </c>
    </row>
    <row r="317" spans="2:2">
      <c r="B317" s="178">
        <v>45946</v>
      </c>
    </row>
    <row r="318" spans="2:2">
      <c r="B318" s="178">
        <v>45947</v>
      </c>
    </row>
    <row r="319" spans="2:2">
      <c r="B319" s="178">
        <v>45948</v>
      </c>
    </row>
    <row r="320" spans="2:2">
      <c r="B320" s="178">
        <v>45949</v>
      </c>
    </row>
    <row r="321" spans="2:2">
      <c r="B321" s="178">
        <v>45950</v>
      </c>
    </row>
    <row r="322" spans="2:2">
      <c r="B322" s="178">
        <v>45951</v>
      </c>
    </row>
    <row r="323" spans="2:2">
      <c r="B323" s="178">
        <v>45952</v>
      </c>
    </row>
    <row r="324" spans="2:2">
      <c r="B324" s="178">
        <v>45953</v>
      </c>
    </row>
    <row r="325" spans="2:2">
      <c r="B325" s="178">
        <v>45954</v>
      </c>
    </row>
    <row r="326" spans="2:2">
      <c r="B326" s="178">
        <v>45955</v>
      </c>
    </row>
    <row r="327" spans="2:2">
      <c r="B327" s="178">
        <v>45956</v>
      </c>
    </row>
    <row r="328" spans="2:2">
      <c r="B328" s="178">
        <v>45957</v>
      </c>
    </row>
    <row r="329" spans="2:2">
      <c r="B329" s="178">
        <v>45958</v>
      </c>
    </row>
    <row r="330" spans="2:2">
      <c r="B330" s="178">
        <v>45959</v>
      </c>
    </row>
    <row r="331" spans="2:2">
      <c r="B331" s="178">
        <v>45960</v>
      </c>
    </row>
    <row r="332" spans="2:2">
      <c r="B332" s="178">
        <v>45961</v>
      </c>
    </row>
    <row r="333" spans="2:2">
      <c r="B333" s="178">
        <v>45962</v>
      </c>
    </row>
    <row r="334" spans="2:2">
      <c r="B334" s="178">
        <v>45963</v>
      </c>
    </row>
    <row r="335" spans="2:2">
      <c r="B335" s="178">
        <v>45964</v>
      </c>
    </row>
    <row r="336" spans="2:2">
      <c r="B336" s="178">
        <v>45965</v>
      </c>
    </row>
    <row r="337" spans="2:2">
      <c r="B337" s="178">
        <v>45966</v>
      </c>
    </row>
    <row r="338" spans="2:2">
      <c r="B338" s="178">
        <v>45967</v>
      </c>
    </row>
    <row r="339" spans="2:2">
      <c r="B339" s="178">
        <v>45968</v>
      </c>
    </row>
    <row r="340" spans="2:2">
      <c r="B340" s="178">
        <v>45969</v>
      </c>
    </row>
    <row r="341" spans="2:2">
      <c r="B341" s="178">
        <v>45970</v>
      </c>
    </row>
    <row r="342" spans="2:2">
      <c r="B342" s="178">
        <v>45971</v>
      </c>
    </row>
    <row r="343" spans="2:2">
      <c r="B343" s="178">
        <v>45972</v>
      </c>
    </row>
    <row r="344" spans="2:2">
      <c r="B344" s="178">
        <v>45973</v>
      </c>
    </row>
    <row r="345" spans="2:2">
      <c r="B345" s="178">
        <v>45974</v>
      </c>
    </row>
    <row r="346" spans="2:2">
      <c r="B346" s="178">
        <v>45975</v>
      </c>
    </row>
    <row r="347" spans="2:2">
      <c r="B347" s="178">
        <v>45976</v>
      </c>
    </row>
    <row r="348" spans="2:2">
      <c r="B348" s="178">
        <v>45977</v>
      </c>
    </row>
    <row r="349" spans="2:2">
      <c r="B349" s="178">
        <v>45978</v>
      </c>
    </row>
    <row r="350" spans="2:2">
      <c r="B350" s="178">
        <v>45979</v>
      </c>
    </row>
    <row r="351" spans="2:2">
      <c r="B351" s="178">
        <v>45980</v>
      </c>
    </row>
    <row r="352" spans="2:2">
      <c r="B352" s="178">
        <v>45981</v>
      </c>
    </row>
    <row r="353" spans="2:2">
      <c r="B353" s="178">
        <v>45982</v>
      </c>
    </row>
    <row r="354" spans="2:2">
      <c r="B354" s="178">
        <v>45983</v>
      </c>
    </row>
    <row r="355" spans="2:2">
      <c r="B355" s="178">
        <v>45984</v>
      </c>
    </row>
    <row r="356" spans="2:2">
      <c r="B356" s="178">
        <v>45985</v>
      </c>
    </row>
    <row r="357" spans="2:2">
      <c r="B357" s="178">
        <v>45986</v>
      </c>
    </row>
    <row r="358" spans="2:2">
      <c r="B358" s="178">
        <v>45987</v>
      </c>
    </row>
    <row r="359" spans="2:2">
      <c r="B359" s="178">
        <v>45988</v>
      </c>
    </row>
    <row r="360" spans="2:2">
      <c r="B360" s="178">
        <v>45989</v>
      </c>
    </row>
    <row r="361" spans="2:2">
      <c r="B361" s="178">
        <v>45990</v>
      </c>
    </row>
    <row r="362" spans="2:2">
      <c r="B362" s="178">
        <v>45991</v>
      </c>
    </row>
    <row r="363" spans="2:2">
      <c r="B363" s="178">
        <v>45992</v>
      </c>
    </row>
    <row r="364" spans="2:2">
      <c r="B364" s="178">
        <v>45993</v>
      </c>
    </row>
    <row r="365" spans="2:2">
      <c r="B365" s="178">
        <v>45994</v>
      </c>
    </row>
    <row r="366" spans="2:2">
      <c r="B366" s="178">
        <v>45995</v>
      </c>
    </row>
    <row r="367" spans="2:2">
      <c r="B367" s="178">
        <v>45996</v>
      </c>
    </row>
    <row r="368" spans="2:2">
      <c r="B368" s="178">
        <v>45997</v>
      </c>
    </row>
    <row r="369" spans="2:2">
      <c r="B369" s="178">
        <v>45998</v>
      </c>
    </row>
    <row r="370" spans="2:2">
      <c r="B370" s="178">
        <v>45999</v>
      </c>
    </row>
    <row r="371" spans="2:2">
      <c r="B371" s="178">
        <v>46000</v>
      </c>
    </row>
    <row r="372" spans="2:2">
      <c r="B372" s="178">
        <v>46001</v>
      </c>
    </row>
    <row r="373" spans="2:2">
      <c r="B373" s="178">
        <v>46002</v>
      </c>
    </row>
    <row r="374" spans="2:2">
      <c r="B374" s="178">
        <v>46003</v>
      </c>
    </row>
    <row r="375" spans="2:2">
      <c r="B375" s="178">
        <v>46004</v>
      </c>
    </row>
    <row r="376" spans="2:2">
      <c r="B376" s="178">
        <v>46005</v>
      </c>
    </row>
    <row r="377" spans="2:2">
      <c r="B377" s="178">
        <v>46006</v>
      </c>
    </row>
    <row r="378" spans="2:2">
      <c r="B378" s="178">
        <v>46007</v>
      </c>
    </row>
    <row r="379" spans="2:2">
      <c r="B379" s="178">
        <v>46008</v>
      </c>
    </row>
    <row r="380" spans="2:2">
      <c r="B380" s="178">
        <v>46009</v>
      </c>
    </row>
    <row r="381" spans="2:2">
      <c r="B381" s="178">
        <v>46010</v>
      </c>
    </row>
    <row r="382" spans="2:2">
      <c r="B382" s="178">
        <v>46011</v>
      </c>
    </row>
    <row r="383" spans="2:2">
      <c r="B383" s="178">
        <v>46012</v>
      </c>
    </row>
    <row r="384" spans="2:2">
      <c r="B384" s="178">
        <v>46013</v>
      </c>
    </row>
    <row r="385" spans="2:2">
      <c r="B385" s="178">
        <v>46014</v>
      </c>
    </row>
    <row r="386" spans="2:2">
      <c r="B386" s="178">
        <v>46015</v>
      </c>
    </row>
    <row r="387" spans="2:2">
      <c r="B387" s="178">
        <v>46016</v>
      </c>
    </row>
    <row r="388" spans="2:2">
      <c r="B388" s="178">
        <v>46017</v>
      </c>
    </row>
    <row r="389" spans="2:2">
      <c r="B389" s="178">
        <v>46018</v>
      </c>
    </row>
    <row r="390" spans="2:2">
      <c r="B390" s="178">
        <v>46019</v>
      </c>
    </row>
    <row r="391" spans="2:2">
      <c r="B391" s="178">
        <v>46020</v>
      </c>
    </row>
    <row r="392" spans="2:2">
      <c r="B392" s="178">
        <v>46021</v>
      </c>
    </row>
    <row r="393" spans="2:2">
      <c r="B393" s="178">
        <v>46022</v>
      </c>
    </row>
    <row r="394" spans="2:2">
      <c r="B394" s="178">
        <v>46023</v>
      </c>
    </row>
    <row r="395" spans="2:2">
      <c r="B395" s="178">
        <v>46024</v>
      </c>
    </row>
    <row r="396" spans="2:2">
      <c r="B396" s="178">
        <v>46025</v>
      </c>
    </row>
    <row r="397" spans="2:2">
      <c r="B397" s="178">
        <v>46026</v>
      </c>
    </row>
    <row r="398" spans="2:2">
      <c r="B398" s="178">
        <v>46027</v>
      </c>
    </row>
    <row r="399" spans="2:2">
      <c r="B399" s="178">
        <v>46028</v>
      </c>
    </row>
    <row r="400" spans="2:2">
      <c r="B400" s="178">
        <v>46029</v>
      </c>
    </row>
    <row r="401" spans="2:2">
      <c r="B401" s="178">
        <v>46030</v>
      </c>
    </row>
    <row r="402" spans="2:2">
      <c r="B402" s="178">
        <v>46031</v>
      </c>
    </row>
    <row r="403" spans="2:2">
      <c r="B403" s="178">
        <v>46032</v>
      </c>
    </row>
    <row r="404" spans="2:2">
      <c r="B404" s="178">
        <v>46033</v>
      </c>
    </row>
    <row r="405" spans="2:2">
      <c r="B405" s="178">
        <v>46034</v>
      </c>
    </row>
    <row r="406" spans="2:2">
      <c r="B406" s="178">
        <v>46035</v>
      </c>
    </row>
    <row r="407" spans="2:2">
      <c r="B407" s="178">
        <v>46036</v>
      </c>
    </row>
    <row r="408" spans="2:2">
      <c r="B408" s="178">
        <v>46037</v>
      </c>
    </row>
    <row r="409" spans="2:2">
      <c r="B409" s="178">
        <v>46038</v>
      </c>
    </row>
    <row r="410" spans="2:2">
      <c r="B410" s="178">
        <v>46039</v>
      </c>
    </row>
    <row r="411" spans="2:2">
      <c r="B411" s="178">
        <v>46040</v>
      </c>
    </row>
    <row r="412" spans="2:2">
      <c r="B412" s="178">
        <v>46041</v>
      </c>
    </row>
    <row r="413" spans="2:2">
      <c r="B413" s="178">
        <v>46042</v>
      </c>
    </row>
  </sheetData>
  <mergeCells count="1">
    <mergeCell ref="A1:U1"/>
  </mergeCells>
  <phoneticPr fontId="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18C5B-A475-4C82-9B88-896C12E33875}">
  <dimension ref="A2:D17"/>
  <sheetViews>
    <sheetView topLeftCell="A4" workbookViewId="0">
      <selection activeCell="C20" sqref="C20"/>
    </sheetView>
  </sheetViews>
  <sheetFormatPr defaultRowHeight="15"/>
  <cols>
    <col min="1" max="1" width="9.140625" style="298"/>
    <col min="2" max="3" width="10" style="298" bestFit="1" customWidth="1"/>
    <col min="4" max="4" width="39" style="298" bestFit="1" customWidth="1"/>
    <col min="5" max="16384" width="9.140625" style="298"/>
  </cols>
  <sheetData>
    <row r="2" spans="1:4">
      <c r="A2" s="298" t="s">
        <v>7378</v>
      </c>
      <c r="B2" s="298" t="s">
        <v>7379</v>
      </c>
    </row>
    <row r="3" spans="1:4">
      <c r="C3" s="299">
        <v>45302</v>
      </c>
      <c r="D3" s="298" t="s">
        <v>7380</v>
      </c>
    </row>
    <row r="4" spans="1:4">
      <c r="C4" s="299">
        <v>45329</v>
      </c>
      <c r="D4" s="298" t="s">
        <v>7381</v>
      </c>
    </row>
    <row r="5" spans="1:4">
      <c r="C5" s="299">
        <v>45392</v>
      </c>
      <c r="D5" s="298" t="s">
        <v>7382</v>
      </c>
    </row>
    <row r="6" spans="1:4">
      <c r="C6" s="299">
        <v>45393</v>
      </c>
      <c r="D6" s="298" t="s">
        <v>7383</v>
      </c>
    </row>
    <row r="7" spans="1:4">
      <c r="C7" s="299">
        <v>45394</v>
      </c>
      <c r="D7" s="298" t="s">
        <v>7383</v>
      </c>
    </row>
    <row r="8" spans="1:4">
      <c r="C8" s="299">
        <v>45395</v>
      </c>
      <c r="D8" s="298" t="s">
        <v>7383</v>
      </c>
    </row>
    <row r="9" spans="1:4">
      <c r="C9" s="299">
        <v>45459</v>
      </c>
      <c r="D9" s="298" t="s">
        <v>7384</v>
      </c>
    </row>
    <row r="10" spans="1:4">
      <c r="C10" s="299">
        <v>45460</v>
      </c>
      <c r="D10" s="298" t="s">
        <v>7384</v>
      </c>
    </row>
    <row r="11" spans="1:4">
      <c r="C11" s="299">
        <v>45461</v>
      </c>
      <c r="D11" s="298" t="s">
        <v>7385</v>
      </c>
    </row>
    <row r="12" spans="1:4">
      <c r="C12" s="299">
        <v>45462</v>
      </c>
      <c r="D12" s="298" t="s">
        <v>7385</v>
      </c>
    </row>
    <row r="13" spans="1:4">
      <c r="C13" s="299">
        <v>45463</v>
      </c>
      <c r="D13" s="298" t="s">
        <v>7385</v>
      </c>
    </row>
    <row r="14" spans="1:4">
      <c r="C14" s="299">
        <v>45481</v>
      </c>
      <c r="D14" s="298" t="s">
        <v>7386</v>
      </c>
    </row>
    <row r="15" spans="1:4">
      <c r="C15" s="299">
        <v>45551</v>
      </c>
      <c r="D15" s="298" t="s">
        <v>7387</v>
      </c>
    </row>
    <row r="16" spans="1:4">
      <c r="C16" s="299">
        <v>45614</v>
      </c>
      <c r="D16" s="298" t="s">
        <v>7388</v>
      </c>
    </row>
    <row r="17" spans="3:4">
      <c r="C17" s="299">
        <v>45615</v>
      </c>
      <c r="D17" s="298" t="s">
        <v>7389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5522-90A6-47F9-AF6E-8A8FE14ECD52}">
  <sheetPr>
    <tabColor theme="5"/>
  </sheetPr>
  <dimension ref="A1:Q62"/>
  <sheetViews>
    <sheetView topLeftCell="F1" zoomScale="85" zoomScaleNormal="85" workbookViewId="0">
      <selection activeCell="G10" sqref="G10"/>
    </sheetView>
  </sheetViews>
  <sheetFormatPr defaultRowHeight="15.75"/>
  <cols>
    <col min="1" max="1" width="15.28515625" style="161" bestFit="1" customWidth="1"/>
    <col min="2" max="2" width="44.85546875" style="162" bestFit="1" customWidth="1"/>
    <col min="3" max="3" width="52.140625" style="163" customWidth="1"/>
    <col min="4" max="4" width="25.140625" style="164" customWidth="1"/>
    <col min="5" max="5" width="16.28515625" style="160" bestFit="1" customWidth="1"/>
    <col min="6" max="6" width="28.85546875" style="164" customWidth="1"/>
    <col min="7" max="7" width="13.42578125" style="160" customWidth="1"/>
    <col min="8" max="8" width="12.85546875" style="160" customWidth="1"/>
    <col min="9" max="9" width="15.28515625" style="159" bestFit="1" customWidth="1"/>
    <col min="10" max="10" width="26" style="164" customWidth="1"/>
    <col min="11" max="11" width="13.28515625" style="160" bestFit="1" customWidth="1"/>
    <col min="12" max="12" width="14.42578125" style="160" customWidth="1"/>
    <col min="13" max="13" width="15.28515625" style="159" bestFit="1" customWidth="1"/>
    <col min="14" max="14" width="24.85546875" style="164" customWidth="1"/>
    <col min="15" max="15" width="14.140625" style="160" bestFit="1" customWidth="1"/>
    <col min="16" max="16" width="13.85546875" style="160" customWidth="1"/>
    <col min="17" max="17" width="13.42578125" style="159" bestFit="1" customWidth="1"/>
    <col min="18" max="19" width="13.85546875" style="159" bestFit="1" customWidth="1"/>
    <col min="20" max="16384" width="9.140625" style="159"/>
  </cols>
  <sheetData>
    <row r="1" spans="1:17" ht="42" customHeight="1" thickTop="1" thickBot="1">
      <c r="A1" s="360" t="s">
        <v>84</v>
      </c>
      <c r="B1" s="361"/>
      <c r="C1" s="361"/>
      <c r="D1" s="364" t="s">
        <v>351</v>
      </c>
      <c r="E1" s="364" t="s">
        <v>352</v>
      </c>
      <c r="F1" s="391" t="s">
        <v>7422</v>
      </c>
      <c r="G1" s="392"/>
      <c r="H1" s="392"/>
      <c r="I1" s="393"/>
      <c r="J1" s="391" t="s">
        <v>7421</v>
      </c>
      <c r="K1" s="392"/>
      <c r="L1" s="392"/>
      <c r="M1" s="393"/>
      <c r="N1" s="357" t="s">
        <v>7335</v>
      </c>
      <c r="O1" s="358"/>
      <c r="P1" s="358"/>
      <c r="Q1" s="359"/>
    </row>
    <row r="2" spans="1:17" thickBot="1">
      <c r="A2" s="362"/>
      <c r="B2" s="363"/>
      <c r="C2" s="363"/>
      <c r="D2" s="365"/>
      <c r="E2" s="365"/>
      <c r="F2" s="174" t="s">
        <v>80</v>
      </c>
      <c r="G2" s="175"/>
      <c r="H2" s="175"/>
      <c r="I2" s="176">
        <f>SUM(I4+I19+I37+I46+I53)</f>
        <v>1681267.76</v>
      </c>
      <c r="J2" s="174" t="s">
        <v>81</v>
      </c>
      <c r="K2" s="175"/>
      <c r="L2" s="175"/>
      <c r="M2" s="176">
        <f>SUM(M4+M19+M37+M46+M53)</f>
        <v>2144764.2799999998</v>
      </c>
      <c r="N2" s="174" t="s">
        <v>82</v>
      </c>
      <c r="O2" s="154"/>
      <c r="P2" s="154"/>
      <c r="Q2" s="155">
        <f>SUM(Q4+Q19+Q37+Q46+Q53)</f>
        <v>0</v>
      </c>
    </row>
    <row r="3" spans="1:17" s="165" customFormat="1" ht="30">
      <c r="A3" s="26"/>
      <c r="B3" s="152" t="s">
        <v>333</v>
      </c>
      <c r="C3" s="152" t="s">
        <v>333</v>
      </c>
      <c r="D3" s="153" t="s">
        <v>40</v>
      </c>
      <c r="E3" s="151" t="s">
        <v>311</v>
      </c>
      <c r="F3" s="28" t="s">
        <v>44</v>
      </c>
      <c r="G3" s="29" t="s">
        <v>78</v>
      </c>
      <c r="H3" s="29" t="s">
        <v>79</v>
      </c>
      <c r="I3" s="30" t="s">
        <v>287</v>
      </c>
      <c r="J3" s="28" t="s">
        <v>45</v>
      </c>
      <c r="K3" s="29" t="s">
        <v>78</v>
      </c>
      <c r="L3" s="29" t="s">
        <v>79</v>
      </c>
      <c r="M3" s="30" t="s">
        <v>292</v>
      </c>
      <c r="N3" s="28" t="s">
        <v>7377</v>
      </c>
      <c r="O3" s="29" t="s">
        <v>78</v>
      </c>
      <c r="P3" s="29" t="s">
        <v>79</v>
      </c>
      <c r="Q3" s="30" t="s">
        <v>293</v>
      </c>
    </row>
    <row r="4" spans="1:17">
      <c r="A4" s="158"/>
      <c r="B4" s="38" t="s">
        <v>93</v>
      </c>
      <c r="C4" s="38" t="s">
        <v>93</v>
      </c>
      <c r="D4" s="38" t="s">
        <v>93</v>
      </c>
      <c r="E4" s="4" t="s">
        <v>92</v>
      </c>
      <c r="F4" s="20" t="s">
        <v>93</v>
      </c>
      <c r="G4" s="11" t="s">
        <v>92</v>
      </c>
      <c r="H4" s="11" t="s">
        <v>91</v>
      </c>
      <c r="I4" s="12">
        <f>SUM(I5:I17)</f>
        <v>1681267.76</v>
      </c>
      <c r="J4" s="20" t="s">
        <v>93</v>
      </c>
      <c r="K4" s="11" t="s">
        <v>92</v>
      </c>
      <c r="L4" s="11" t="s">
        <v>91</v>
      </c>
      <c r="M4" s="12">
        <f>SUM(M5:M17)</f>
        <v>2144764.2799999998</v>
      </c>
      <c r="N4" s="20" t="s">
        <v>93</v>
      </c>
      <c r="O4" s="11" t="s">
        <v>92</v>
      </c>
      <c r="P4" s="11" t="s">
        <v>91</v>
      </c>
      <c r="Q4" s="12">
        <f>SUM(Q5:Q17)</f>
        <v>0</v>
      </c>
    </row>
    <row r="5" spans="1:17">
      <c r="A5" s="36" t="s">
        <v>62</v>
      </c>
      <c r="B5" s="147" t="s">
        <v>58</v>
      </c>
      <c r="C5" s="24" t="s">
        <v>329</v>
      </c>
      <c r="D5" s="18"/>
      <c r="E5" s="10"/>
      <c r="F5" s="21"/>
      <c r="G5" s="13"/>
      <c r="H5" s="317">
        <v>0</v>
      </c>
      <c r="I5" s="318">
        <f>G5*H5</f>
        <v>0</v>
      </c>
      <c r="J5" s="21"/>
      <c r="K5" s="13"/>
      <c r="L5" s="317">
        <v>0</v>
      </c>
      <c r="M5" s="318">
        <f t="shared" ref="M5:M17" si="0">K5*L5</f>
        <v>0</v>
      </c>
      <c r="N5" s="21"/>
      <c r="O5" s="13"/>
      <c r="P5" s="317">
        <v>0</v>
      </c>
      <c r="Q5" s="318">
        <f t="shared" ref="Q5:Q17" si="1">O5*P5</f>
        <v>0</v>
      </c>
    </row>
    <row r="6" spans="1:17">
      <c r="A6" s="36" t="s">
        <v>62</v>
      </c>
      <c r="B6" s="147" t="s">
        <v>61</v>
      </c>
      <c r="C6" s="24" t="s">
        <v>98</v>
      </c>
      <c r="D6" s="18"/>
      <c r="E6" s="10"/>
      <c r="F6" s="21"/>
      <c r="G6" s="13"/>
      <c r="H6" s="317">
        <v>0</v>
      </c>
      <c r="I6" s="318">
        <f t="shared" ref="I6:I16" si="2">G6*H6</f>
        <v>0</v>
      </c>
      <c r="J6" s="21"/>
      <c r="K6" s="13"/>
      <c r="L6" s="317">
        <v>0</v>
      </c>
      <c r="M6" s="318">
        <f t="shared" si="0"/>
        <v>0</v>
      </c>
      <c r="N6" s="21"/>
      <c r="O6" s="13"/>
      <c r="P6" s="317">
        <v>0</v>
      </c>
      <c r="Q6" s="318">
        <f t="shared" si="1"/>
        <v>0</v>
      </c>
    </row>
    <row r="7" spans="1:17" ht="30">
      <c r="A7" s="36" t="s">
        <v>62</v>
      </c>
      <c r="B7" s="147" t="s">
        <v>59</v>
      </c>
      <c r="C7" s="24" t="s">
        <v>330</v>
      </c>
      <c r="D7" s="18"/>
      <c r="E7" s="10"/>
      <c r="F7" s="21"/>
      <c r="G7" s="13"/>
      <c r="H7" s="317">
        <v>0</v>
      </c>
      <c r="I7" s="318">
        <f t="shared" si="2"/>
        <v>0</v>
      </c>
      <c r="J7" s="21"/>
      <c r="K7" s="31"/>
      <c r="L7" s="317">
        <v>0</v>
      </c>
      <c r="M7" s="318">
        <f t="shared" si="0"/>
        <v>0</v>
      </c>
      <c r="N7" s="21"/>
      <c r="O7" s="31"/>
      <c r="P7" s="317">
        <v>0</v>
      </c>
      <c r="Q7" s="318">
        <f t="shared" si="1"/>
        <v>0</v>
      </c>
    </row>
    <row r="8" spans="1:17">
      <c r="A8" s="36" t="s">
        <v>62</v>
      </c>
      <c r="B8" s="147" t="s">
        <v>55</v>
      </c>
      <c r="C8" s="24" t="s">
        <v>17</v>
      </c>
      <c r="D8" s="18"/>
      <c r="E8" s="10"/>
      <c r="F8" s="21"/>
      <c r="G8" s="13"/>
      <c r="H8" s="317">
        <v>0</v>
      </c>
      <c r="I8" s="318">
        <f t="shared" si="2"/>
        <v>0</v>
      </c>
      <c r="J8" s="21"/>
      <c r="K8" s="31"/>
      <c r="L8" s="317">
        <v>0</v>
      </c>
      <c r="M8" s="318">
        <f t="shared" si="0"/>
        <v>0</v>
      </c>
      <c r="N8" s="21"/>
      <c r="O8" s="31"/>
      <c r="P8" s="317">
        <v>0</v>
      </c>
      <c r="Q8" s="318">
        <f t="shared" si="1"/>
        <v>0</v>
      </c>
    </row>
    <row r="9" spans="1:17">
      <c r="A9" s="36" t="s">
        <v>62</v>
      </c>
      <c r="B9" s="147" t="s">
        <v>57</v>
      </c>
      <c r="C9" s="24" t="s">
        <v>331</v>
      </c>
      <c r="D9" s="18"/>
      <c r="E9" s="10"/>
      <c r="F9" s="21"/>
      <c r="G9" s="13"/>
      <c r="H9" s="317">
        <v>0</v>
      </c>
      <c r="I9" s="318">
        <f t="shared" si="2"/>
        <v>0</v>
      </c>
      <c r="J9" s="21"/>
      <c r="K9" s="31"/>
      <c r="L9" s="317">
        <v>0</v>
      </c>
      <c r="M9" s="318">
        <f t="shared" si="0"/>
        <v>0</v>
      </c>
      <c r="N9" s="21"/>
      <c r="O9" s="31"/>
      <c r="P9" s="317">
        <v>0</v>
      </c>
      <c r="Q9" s="318">
        <f t="shared" si="1"/>
        <v>0</v>
      </c>
    </row>
    <row r="10" spans="1:17">
      <c r="A10" s="36" t="s">
        <v>62</v>
      </c>
      <c r="B10" s="147" t="s">
        <v>60</v>
      </c>
      <c r="C10" s="24" t="s">
        <v>332</v>
      </c>
      <c r="D10" s="18"/>
      <c r="E10" s="10"/>
      <c r="F10" s="21"/>
      <c r="G10" s="13"/>
      <c r="H10" s="317">
        <v>0</v>
      </c>
      <c r="I10" s="318">
        <f t="shared" si="2"/>
        <v>0</v>
      </c>
      <c r="J10" s="21"/>
      <c r="K10" s="31"/>
      <c r="L10" s="317">
        <v>0</v>
      </c>
      <c r="M10" s="318">
        <f t="shared" si="0"/>
        <v>0</v>
      </c>
      <c r="N10" s="21"/>
      <c r="O10" s="31"/>
      <c r="P10" s="317">
        <v>0</v>
      </c>
      <c r="Q10" s="318">
        <f t="shared" si="1"/>
        <v>0</v>
      </c>
    </row>
    <row r="11" spans="1:17" ht="60">
      <c r="A11" s="36" t="s">
        <v>62</v>
      </c>
      <c r="B11" s="147" t="s">
        <v>86</v>
      </c>
      <c r="C11" s="24"/>
      <c r="D11" s="18"/>
      <c r="E11" s="10"/>
      <c r="F11" s="323" t="s">
        <v>7413</v>
      </c>
      <c r="G11" s="13"/>
      <c r="H11" s="317">
        <v>0</v>
      </c>
      <c r="I11" s="318">
        <f t="shared" si="2"/>
        <v>0</v>
      </c>
      <c r="J11" s="323" t="s">
        <v>7420</v>
      </c>
      <c r="K11" s="31"/>
      <c r="L11" s="317">
        <v>0</v>
      </c>
      <c r="M11" s="318">
        <f t="shared" si="0"/>
        <v>0</v>
      </c>
      <c r="N11" s="21"/>
      <c r="O11" s="31"/>
      <c r="P11" s="317">
        <v>0</v>
      </c>
      <c r="Q11" s="318">
        <f t="shared" si="1"/>
        <v>0</v>
      </c>
    </row>
    <row r="12" spans="1:17">
      <c r="A12" s="36" t="s">
        <v>62</v>
      </c>
      <c r="B12" s="147" t="s">
        <v>87</v>
      </c>
      <c r="C12" s="24"/>
      <c r="D12" s="18"/>
      <c r="E12" s="10"/>
      <c r="F12" s="21"/>
      <c r="G12" s="13"/>
      <c r="H12" s="317">
        <v>0</v>
      </c>
      <c r="I12" s="318">
        <f t="shared" si="2"/>
        <v>0</v>
      </c>
      <c r="J12" s="21"/>
      <c r="K12" s="31"/>
      <c r="L12" s="317">
        <v>0</v>
      </c>
      <c r="M12" s="318">
        <f t="shared" si="0"/>
        <v>0</v>
      </c>
      <c r="N12" s="21"/>
      <c r="O12" s="31"/>
      <c r="P12" s="317">
        <v>0</v>
      </c>
      <c r="Q12" s="318">
        <f t="shared" si="1"/>
        <v>0</v>
      </c>
    </row>
    <row r="13" spans="1:17" ht="30">
      <c r="A13" s="36" t="s">
        <v>62</v>
      </c>
      <c r="B13" s="147" t="s">
        <v>2</v>
      </c>
      <c r="C13" s="24"/>
      <c r="D13" s="18"/>
      <c r="E13" s="10"/>
      <c r="F13" s="324" t="s">
        <v>7412</v>
      </c>
      <c r="G13" s="13"/>
      <c r="H13" s="317">
        <v>0</v>
      </c>
      <c r="I13" s="318">
        <f t="shared" si="2"/>
        <v>0</v>
      </c>
      <c r="J13" s="324" t="s">
        <v>7412</v>
      </c>
      <c r="K13" s="31"/>
      <c r="L13" s="317">
        <v>0</v>
      </c>
      <c r="M13" s="318">
        <f t="shared" si="0"/>
        <v>0</v>
      </c>
      <c r="N13" s="21"/>
      <c r="O13" s="31"/>
      <c r="P13" s="317">
        <v>0</v>
      </c>
      <c r="Q13" s="318">
        <f t="shared" si="1"/>
        <v>0</v>
      </c>
    </row>
    <row r="14" spans="1:17">
      <c r="A14" s="36" t="s">
        <v>62</v>
      </c>
      <c r="B14" s="147" t="s">
        <v>3</v>
      </c>
      <c r="C14" s="24"/>
      <c r="D14" s="18"/>
      <c r="E14" s="10"/>
      <c r="F14" s="323" t="s">
        <v>7414</v>
      </c>
      <c r="G14" s="13">
        <v>1455327.23</v>
      </c>
      <c r="H14" s="317">
        <v>1</v>
      </c>
      <c r="I14" s="318">
        <f t="shared" si="2"/>
        <v>1455327.23</v>
      </c>
      <c r="J14" s="323" t="s">
        <v>7414</v>
      </c>
      <c r="K14" s="31">
        <v>1737217.2</v>
      </c>
      <c r="L14" s="317">
        <v>1</v>
      </c>
      <c r="M14" s="318">
        <f t="shared" si="0"/>
        <v>1737217.2</v>
      </c>
      <c r="N14" s="21"/>
      <c r="O14" s="31"/>
      <c r="P14" s="317">
        <v>0</v>
      </c>
      <c r="Q14" s="318">
        <f t="shared" si="1"/>
        <v>0</v>
      </c>
    </row>
    <row r="15" spans="1:17">
      <c r="A15" s="36" t="s">
        <v>62</v>
      </c>
      <c r="B15" s="147" t="s">
        <v>308</v>
      </c>
      <c r="C15" s="24" t="s">
        <v>309</v>
      </c>
      <c r="D15" s="18"/>
      <c r="E15" s="10"/>
      <c r="F15" s="323" t="s">
        <v>442</v>
      </c>
      <c r="G15" s="13">
        <v>225940.53</v>
      </c>
      <c r="H15" s="317">
        <v>1</v>
      </c>
      <c r="I15" s="318">
        <f t="shared" si="2"/>
        <v>225940.53</v>
      </c>
      <c r="J15" s="323" t="s">
        <v>442</v>
      </c>
      <c r="K15" s="31">
        <v>407547.08</v>
      </c>
      <c r="L15" s="317">
        <v>1</v>
      </c>
      <c r="M15" s="318">
        <f t="shared" si="0"/>
        <v>407547.08</v>
      </c>
      <c r="N15" s="21"/>
      <c r="O15" s="31"/>
      <c r="P15" s="317">
        <v>0</v>
      </c>
      <c r="Q15" s="318">
        <f t="shared" si="1"/>
        <v>0</v>
      </c>
    </row>
    <row r="16" spans="1:17">
      <c r="A16" s="36" t="s">
        <v>62</v>
      </c>
      <c r="B16" s="147" t="s">
        <v>5</v>
      </c>
      <c r="C16" s="24" t="s">
        <v>56</v>
      </c>
      <c r="D16" s="18"/>
      <c r="E16" s="10"/>
      <c r="F16" s="21"/>
      <c r="G16" s="13"/>
      <c r="H16" s="317">
        <v>0</v>
      </c>
      <c r="I16" s="318">
        <f t="shared" si="2"/>
        <v>0</v>
      </c>
      <c r="J16" s="21"/>
      <c r="K16" s="31"/>
      <c r="L16" s="317">
        <v>0</v>
      </c>
      <c r="M16" s="318">
        <f t="shared" si="0"/>
        <v>0</v>
      </c>
      <c r="N16" s="21"/>
      <c r="O16" s="31"/>
      <c r="P16" s="317">
        <v>0</v>
      </c>
      <c r="Q16" s="318">
        <f t="shared" si="1"/>
        <v>0</v>
      </c>
    </row>
    <row r="17" spans="1:17">
      <c r="A17" s="36" t="s">
        <v>62</v>
      </c>
      <c r="B17" s="147" t="s">
        <v>15</v>
      </c>
      <c r="C17" s="24"/>
      <c r="D17" s="18"/>
      <c r="E17" s="10"/>
      <c r="F17" s="21"/>
      <c r="G17" s="13"/>
      <c r="H17" s="317">
        <v>0</v>
      </c>
      <c r="I17" s="318">
        <f t="shared" ref="I17" si="3">G17*H17</f>
        <v>0</v>
      </c>
      <c r="J17" s="21"/>
      <c r="K17" s="31"/>
      <c r="L17" s="317">
        <v>0</v>
      </c>
      <c r="M17" s="318">
        <f t="shared" si="0"/>
        <v>0</v>
      </c>
      <c r="N17" s="21"/>
      <c r="O17" s="31"/>
      <c r="P17" s="317">
        <v>0</v>
      </c>
      <c r="Q17" s="318">
        <f t="shared" si="1"/>
        <v>0</v>
      </c>
    </row>
    <row r="18" spans="1:17" s="165" customFormat="1" ht="30">
      <c r="A18" s="26"/>
      <c r="B18" s="152" t="s">
        <v>333</v>
      </c>
      <c r="C18" s="152" t="s">
        <v>333</v>
      </c>
      <c r="D18" s="153" t="s">
        <v>40</v>
      </c>
      <c r="E18" s="151" t="s">
        <v>311</v>
      </c>
      <c r="F18" s="28" t="s">
        <v>44</v>
      </c>
      <c r="G18" s="29" t="s">
        <v>78</v>
      </c>
      <c r="H18" s="29" t="s">
        <v>79</v>
      </c>
      <c r="I18" s="30" t="s">
        <v>288</v>
      </c>
      <c r="J18" s="28" t="s">
        <v>45</v>
      </c>
      <c r="K18" s="29" t="s">
        <v>78</v>
      </c>
      <c r="L18" s="29" t="s">
        <v>79</v>
      </c>
      <c r="M18" s="30" t="s">
        <v>294</v>
      </c>
      <c r="N18" s="28" t="s">
        <v>7377</v>
      </c>
      <c r="O18" s="29" t="s">
        <v>78</v>
      </c>
      <c r="P18" s="29" t="s">
        <v>79</v>
      </c>
      <c r="Q18" s="30" t="s">
        <v>295</v>
      </c>
    </row>
    <row r="19" spans="1:17">
      <c r="A19" s="158"/>
      <c r="B19" s="38" t="s">
        <v>93</v>
      </c>
      <c r="C19" s="38" t="s">
        <v>93</v>
      </c>
      <c r="D19" s="38" t="s">
        <v>93</v>
      </c>
      <c r="E19" s="4" t="s">
        <v>92</v>
      </c>
      <c r="F19" s="20" t="s">
        <v>93</v>
      </c>
      <c r="G19" s="11" t="s">
        <v>92</v>
      </c>
      <c r="H19" s="319" t="s">
        <v>91</v>
      </c>
      <c r="I19" s="320">
        <f>SUM(I20:I35)</f>
        <v>0</v>
      </c>
      <c r="J19" s="20" t="s">
        <v>93</v>
      </c>
      <c r="K19" s="11" t="s">
        <v>92</v>
      </c>
      <c r="L19" s="319" t="s">
        <v>91</v>
      </c>
      <c r="M19" s="320">
        <f>SUM(M20:M35)</f>
        <v>0</v>
      </c>
      <c r="N19" s="20" t="s">
        <v>93</v>
      </c>
      <c r="O19" s="11" t="s">
        <v>92</v>
      </c>
      <c r="P19" s="319" t="s">
        <v>91</v>
      </c>
      <c r="Q19" s="320">
        <f>SUM(Q20:Q35)</f>
        <v>0</v>
      </c>
    </row>
    <row r="20" spans="1:17">
      <c r="A20" s="36" t="s">
        <v>18</v>
      </c>
      <c r="B20" s="147" t="s">
        <v>19</v>
      </c>
      <c r="C20" s="24"/>
      <c r="D20" s="18"/>
      <c r="E20" s="10"/>
      <c r="F20" s="21"/>
      <c r="G20" s="13"/>
      <c r="H20" s="317">
        <v>0</v>
      </c>
      <c r="I20" s="318">
        <f t="shared" ref="I20:I35" si="4">G20*H20</f>
        <v>0</v>
      </c>
      <c r="J20" s="21"/>
      <c r="K20" s="13"/>
      <c r="L20" s="317">
        <v>0</v>
      </c>
      <c r="M20" s="318">
        <f t="shared" ref="M20:M35" si="5">K20*L20</f>
        <v>0</v>
      </c>
      <c r="N20" s="21"/>
      <c r="O20" s="13"/>
      <c r="P20" s="317">
        <v>0</v>
      </c>
      <c r="Q20" s="318">
        <f t="shared" ref="Q20:Q35" si="6">O20*P20</f>
        <v>0</v>
      </c>
    </row>
    <row r="21" spans="1:17">
      <c r="A21" s="36" t="s">
        <v>18</v>
      </c>
      <c r="B21" s="147" t="s">
        <v>20</v>
      </c>
      <c r="C21" s="24"/>
      <c r="D21" s="18"/>
      <c r="E21" s="10"/>
      <c r="F21" s="21"/>
      <c r="G21" s="13"/>
      <c r="H21" s="317">
        <v>0</v>
      </c>
      <c r="I21" s="318">
        <f t="shared" si="4"/>
        <v>0</v>
      </c>
      <c r="J21" s="21"/>
      <c r="K21" s="31"/>
      <c r="L21" s="317">
        <v>0</v>
      </c>
      <c r="M21" s="318">
        <f t="shared" si="5"/>
        <v>0</v>
      </c>
      <c r="N21" s="21"/>
      <c r="O21" s="31"/>
      <c r="P21" s="317">
        <v>0</v>
      </c>
      <c r="Q21" s="318">
        <f t="shared" si="6"/>
        <v>0</v>
      </c>
    </row>
    <row r="22" spans="1:17">
      <c r="A22" s="36" t="s">
        <v>18</v>
      </c>
      <c r="B22" s="147" t="s">
        <v>21</v>
      </c>
      <c r="C22" s="24"/>
      <c r="D22" s="18"/>
      <c r="E22" s="10"/>
      <c r="F22" s="21"/>
      <c r="G22" s="13"/>
      <c r="H22" s="317">
        <v>0</v>
      </c>
      <c r="I22" s="318">
        <f t="shared" si="4"/>
        <v>0</v>
      </c>
      <c r="J22" s="21"/>
      <c r="K22" s="31"/>
      <c r="L22" s="317">
        <v>0</v>
      </c>
      <c r="M22" s="318">
        <f t="shared" si="5"/>
        <v>0</v>
      </c>
      <c r="N22" s="21"/>
      <c r="O22" s="31"/>
      <c r="P22" s="317">
        <v>0</v>
      </c>
      <c r="Q22" s="318">
        <f t="shared" si="6"/>
        <v>0</v>
      </c>
    </row>
    <row r="23" spans="1:17">
      <c r="A23" s="36" t="s">
        <v>18</v>
      </c>
      <c r="B23" s="147" t="s">
        <v>88</v>
      </c>
      <c r="C23" s="24"/>
      <c r="D23" s="18"/>
      <c r="E23" s="10"/>
      <c r="F23" s="21"/>
      <c r="G23" s="13"/>
      <c r="H23" s="317">
        <v>0</v>
      </c>
      <c r="I23" s="318">
        <f t="shared" si="4"/>
        <v>0</v>
      </c>
      <c r="J23" s="21"/>
      <c r="K23" s="31"/>
      <c r="L23" s="317">
        <v>0</v>
      </c>
      <c r="M23" s="318">
        <f t="shared" si="5"/>
        <v>0</v>
      </c>
      <c r="N23" s="21"/>
      <c r="O23" s="31"/>
      <c r="P23" s="317">
        <v>0</v>
      </c>
      <c r="Q23" s="318">
        <f t="shared" si="6"/>
        <v>0</v>
      </c>
    </row>
    <row r="24" spans="1:17">
      <c r="A24" s="36" t="s">
        <v>18</v>
      </c>
      <c r="B24" s="147" t="s">
        <v>89</v>
      </c>
      <c r="C24" s="24"/>
      <c r="D24" s="18"/>
      <c r="E24" s="10"/>
      <c r="F24" s="21"/>
      <c r="G24" s="13"/>
      <c r="H24" s="317">
        <v>0</v>
      </c>
      <c r="I24" s="318">
        <f t="shared" si="4"/>
        <v>0</v>
      </c>
      <c r="J24" s="21"/>
      <c r="K24" s="31"/>
      <c r="L24" s="317">
        <v>0</v>
      </c>
      <c r="M24" s="318">
        <f t="shared" si="5"/>
        <v>0</v>
      </c>
      <c r="N24" s="21"/>
      <c r="O24" s="31"/>
      <c r="P24" s="317">
        <v>0</v>
      </c>
      <c r="Q24" s="318">
        <f t="shared" si="6"/>
        <v>0</v>
      </c>
    </row>
    <row r="25" spans="1:17">
      <c r="A25" s="36" t="s">
        <v>18</v>
      </c>
      <c r="B25" s="147" t="s">
        <v>94</v>
      </c>
      <c r="C25" s="24"/>
      <c r="D25" s="18"/>
      <c r="E25" s="10"/>
      <c r="F25" s="21"/>
      <c r="G25" s="13"/>
      <c r="H25" s="317">
        <v>0</v>
      </c>
      <c r="I25" s="318">
        <f t="shared" si="4"/>
        <v>0</v>
      </c>
      <c r="J25" s="21"/>
      <c r="K25" s="31"/>
      <c r="L25" s="317">
        <v>0</v>
      </c>
      <c r="M25" s="318">
        <f t="shared" si="5"/>
        <v>0</v>
      </c>
      <c r="N25" s="21"/>
      <c r="O25" s="31"/>
      <c r="P25" s="317">
        <v>0</v>
      </c>
      <c r="Q25" s="318">
        <f t="shared" si="6"/>
        <v>0</v>
      </c>
    </row>
    <row r="26" spans="1:17">
      <c r="A26" s="36" t="s">
        <v>18</v>
      </c>
      <c r="B26" s="147" t="s">
        <v>95</v>
      </c>
      <c r="C26" s="24"/>
      <c r="D26" s="18"/>
      <c r="E26" s="10"/>
      <c r="F26" s="21"/>
      <c r="G26" s="13"/>
      <c r="H26" s="317">
        <v>0</v>
      </c>
      <c r="I26" s="318">
        <f t="shared" si="4"/>
        <v>0</v>
      </c>
      <c r="J26" s="21"/>
      <c r="K26" s="31"/>
      <c r="L26" s="317">
        <v>0</v>
      </c>
      <c r="M26" s="318">
        <f t="shared" si="5"/>
        <v>0</v>
      </c>
      <c r="N26" s="21"/>
      <c r="O26" s="31"/>
      <c r="P26" s="317">
        <v>0</v>
      </c>
      <c r="Q26" s="318">
        <f t="shared" si="6"/>
        <v>0</v>
      </c>
    </row>
    <row r="27" spans="1:17">
      <c r="A27" s="36" t="s">
        <v>18</v>
      </c>
      <c r="B27" s="147" t="s">
        <v>7332</v>
      </c>
      <c r="C27" s="24"/>
      <c r="D27" s="18"/>
      <c r="E27" s="10"/>
      <c r="F27" s="21"/>
      <c r="G27" s="13"/>
      <c r="H27" s="317">
        <v>0</v>
      </c>
      <c r="I27" s="318">
        <f t="shared" si="4"/>
        <v>0</v>
      </c>
      <c r="J27" s="21"/>
      <c r="K27" s="31"/>
      <c r="L27" s="317">
        <v>0</v>
      </c>
      <c r="M27" s="318">
        <f t="shared" si="5"/>
        <v>0</v>
      </c>
      <c r="N27" s="21"/>
      <c r="O27" s="31"/>
      <c r="P27" s="317">
        <v>0</v>
      </c>
      <c r="Q27" s="318">
        <f t="shared" si="6"/>
        <v>0</v>
      </c>
    </row>
    <row r="28" spans="1:17">
      <c r="A28" s="36" t="s">
        <v>18</v>
      </c>
      <c r="B28" s="147" t="s">
        <v>41</v>
      </c>
      <c r="C28" s="24"/>
      <c r="D28" s="18"/>
      <c r="E28" s="10"/>
      <c r="F28" s="21"/>
      <c r="G28" s="13"/>
      <c r="H28" s="317">
        <v>0</v>
      </c>
      <c r="I28" s="318">
        <f t="shared" si="4"/>
        <v>0</v>
      </c>
      <c r="J28" s="21"/>
      <c r="K28" s="31"/>
      <c r="L28" s="317">
        <v>0</v>
      </c>
      <c r="M28" s="318">
        <f t="shared" si="5"/>
        <v>0</v>
      </c>
      <c r="N28" s="21"/>
      <c r="O28" s="31"/>
      <c r="P28" s="317">
        <v>0</v>
      </c>
      <c r="Q28" s="318">
        <f t="shared" si="6"/>
        <v>0</v>
      </c>
    </row>
    <row r="29" spans="1:17">
      <c r="A29" s="36" t="s">
        <v>18</v>
      </c>
      <c r="B29" s="147" t="s">
        <v>42</v>
      </c>
      <c r="C29" s="24" t="s">
        <v>283</v>
      </c>
      <c r="D29" s="237" t="s">
        <v>504</v>
      </c>
      <c r="E29" s="207">
        <f>VLOOKUP(D29,'"Fixed UPL"'!C47:D49, 2, 0)</f>
        <v>4031.72</v>
      </c>
      <c r="F29" s="21"/>
      <c r="G29" s="13"/>
      <c r="H29" s="317">
        <v>0</v>
      </c>
      <c r="I29" s="318">
        <f t="shared" si="4"/>
        <v>0</v>
      </c>
      <c r="J29" s="21"/>
      <c r="K29" s="31"/>
      <c r="L29" s="317">
        <v>0</v>
      </c>
      <c r="M29" s="318">
        <f t="shared" si="5"/>
        <v>0</v>
      </c>
      <c r="N29" s="21"/>
      <c r="O29" s="31"/>
      <c r="P29" s="317">
        <v>0</v>
      </c>
      <c r="Q29" s="318">
        <f t="shared" si="6"/>
        <v>0</v>
      </c>
    </row>
    <row r="30" spans="1:17">
      <c r="A30" s="36" t="s">
        <v>18</v>
      </c>
      <c r="B30" s="147" t="s">
        <v>22</v>
      </c>
      <c r="C30" s="24"/>
      <c r="D30" s="18"/>
      <c r="E30" s="10"/>
      <c r="F30" s="21"/>
      <c r="G30" s="13"/>
      <c r="H30" s="317">
        <v>0</v>
      </c>
      <c r="I30" s="318">
        <f t="shared" si="4"/>
        <v>0</v>
      </c>
      <c r="J30" s="21"/>
      <c r="K30" s="31"/>
      <c r="L30" s="317">
        <v>0</v>
      </c>
      <c r="M30" s="318">
        <f t="shared" si="5"/>
        <v>0</v>
      </c>
      <c r="N30" s="21"/>
      <c r="O30" s="31"/>
      <c r="P30" s="317">
        <v>0</v>
      </c>
      <c r="Q30" s="318">
        <f t="shared" si="6"/>
        <v>0</v>
      </c>
    </row>
    <row r="31" spans="1:17">
      <c r="A31" s="36" t="s">
        <v>18</v>
      </c>
      <c r="B31" s="147" t="s">
        <v>23</v>
      </c>
      <c r="C31" s="24"/>
      <c r="D31" s="18"/>
      <c r="E31" s="10"/>
      <c r="F31" s="21"/>
      <c r="G31" s="13"/>
      <c r="H31" s="317">
        <v>0</v>
      </c>
      <c r="I31" s="318">
        <f t="shared" si="4"/>
        <v>0</v>
      </c>
      <c r="J31" s="21"/>
      <c r="K31" s="31"/>
      <c r="L31" s="317">
        <v>0</v>
      </c>
      <c r="M31" s="318">
        <f t="shared" si="5"/>
        <v>0</v>
      </c>
      <c r="N31" s="21"/>
      <c r="O31" s="31"/>
      <c r="P31" s="317">
        <v>0</v>
      </c>
      <c r="Q31" s="318">
        <f t="shared" si="6"/>
        <v>0</v>
      </c>
    </row>
    <row r="32" spans="1:17">
      <c r="A32" s="36" t="s">
        <v>18</v>
      </c>
      <c r="B32" s="147" t="s">
        <v>24</v>
      </c>
      <c r="C32" s="24"/>
      <c r="D32" s="18"/>
      <c r="E32" s="10"/>
      <c r="F32" s="21"/>
      <c r="G32" s="13"/>
      <c r="H32" s="317">
        <v>0</v>
      </c>
      <c r="I32" s="318">
        <f t="shared" si="4"/>
        <v>0</v>
      </c>
      <c r="J32" s="21"/>
      <c r="K32" s="31"/>
      <c r="L32" s="317">
        <v>0</v>
      </c>
      <c r="M32" s="318">
        <f t="shared" si="5"/>
        <v>0</v>
      </c>
      <c r="N32" s="21"/>
      <c r="O32" s="31"/>
      <c r="P32" s="317">
        <v>0</v>
      </c>
      <c r="Q32" s="318">
        <f t="shared" si="6"/>
        <v>0</v>
      </c>
    </row>
    <row r="33" spans="1:17">
      <c r="A33" s="36" t="s">
        <v>18</v>
      </c>
      <c r="B33" s="147" t="s">
        <v>25</v>
      </c>
      <c r="C33" s="24"/>
      <c r="D33" s="18"/>
      <c r="E33" s="10"/>
      <c r="F33" s="21"/>
      <c r="G33" s="13"/>
      <c r="H33" s="317">
        <v>0</v>
      </c>
      <c r="I33" s="318">
        <f t="shared" si="4"/>
        <v>0</v>
      </c>
      <c r="J33" s="21"/>
      <c r="K33" s="31"/>
      <c r="L33" s="317">
        <v>0</v>
      </c>
      <c r="M33" s="318">
        <f t="shared" si="5"/>
        <v>0</v>
      </c>
      <c r="N33" s="21"/>
      <c r="O33" s="31"/>
      <c r="P33" s="317">
        <v>0</v>
      </c>
      <c r="Q33" s="318">
        <f t="shared" si="6"/>
        <v>0</v>
      </c>
    </row>
    <row r="34" spans="1:17">
      <c r="A34" s="36" t="s">
        <v>18</v>
      </c>
      <c r="B34" s="147" t="s">
        <v>7333</v>
      </c>
      <c r="C34" s="24"/>
      <c r="D34" s="18"/>
      <c r="E34" s="10"/>
      <c r="F34" s="21"/>
      <c r="G34" s="13"/>
      <c r="H34" s="317">
        <v>0</v>
      </c>
      <c r="I34" s="318">
        <f t="shared" si="4"/>
        <v>0</v>
      </c>
      <c r="J34" s="21"/>
      <c r="K34" s="31"/>
      <c r="L34" s="317">
        <v>0</v>
      </c>
      <c r="M34" s="318">
        <f t="shared" si="5"/>
        <v>0</v>
      </c>
      <c r="N34" s="21"/>
      <c r="O34" s="31"/>
      <c r="P34" s="317">
        <v>0</v>
      </c>
      <c r="Q34" s="318">
        <f t="shared" si="6"/>
        <v>0</v>
      </c>
    </row>
    <row r="35" spans="1:17">
      <c r="A35" s="36" t="s">
        <v>18</v>
      </c>
      <c r="B35" s="147" t="s">
        <v>15</v>
      </c>
      <c r="C35" s="24"/>
      <c r="D35" s="18"/>
      <c r="E35" s="10"/>
      <c r="F35" s="21"/>
      <c r="G35" s="13"/>
      <c r="H35" s="317">
        <v>0</v>
      </c>
      <c r="I35" s="318">
        <f t="shared" si="4"/>
        <v>0</v>
      </c>
      <c r="J35" s="21"/>
      <c r="K35" s="31"/>
      <c r="L35" s="317">
        <v>0</v>
      </c>
      <c r="M35" s="318">
        <f t="shared" si="5"/>
        <v>0</v>
      </c>
      <c r="N35" s="21"/>
      <c r="O35" s="31"/>
      <c r="P35" s="317">
        <v>0</v>
      </c>
      <c r="Q35" s="318">
        <f t="shared" si="6"/>
        <v>0</v>
      </c>
    </row>
    <row r="36" spans="1:17" s="165" customFormat="1" ht="30">
      <c r="A36" s="26"/>
      <c r="B36" s="152" t="s">
        <v>333</v>
      </c>
      <c r="C36" s="152" t="s">
        <v>333</v>
      </c>
      <c r="D36" s="153" t="s">
        <v>40</v>
      </c>
      <c r="E36" s="151" t="s">
        <v>311</v>
      </c>
      <c r="F36" s="28" t="s">
        <v>44</v>
      </c>
      <c r="G36" s="29" t="s">
        <v>78</v>
      </c>
      <c r="H36" s="29" t="s">
        <v>79</v>
      </c>
      <c r="I36" s="30" t="s">
        <v>289</v>
      </c>
      <c r="J36" s="28" t="s">
        <v>45</v>
      </c>
      <c r="K36" s="29" t="s">
        <v>78</v>
      </c>
      <c r="L36" s="29" t="s">
        <v>79</v>
      </c>
      <c r="M36" s="30" t="s">
        <v>296</v>
      </c>
      <c r="N36" s="28" t="s">
        <v>7377</v>
      </c>
      <c r="O36" s="29" t="s">
        <v>78</v>
      </c>
      <c r="P36" s="29" t="s">
        <v>79</v>
      </c>
      <c r="Q36" s="30" t="s">
        <v>297</v>
      </c>
    </row>
    <row r="37" spans="1:17">
      <c r="A37" s="158"/>
      <c r="B37" s="38" t="s">
        <v>93</v>
      </c>
      <c r="C37" s="38" t="s">
        <v>93</v>
      </c>
      <c r="D37" s="38" t="s">
        <v>93</v>
      </c>
      <c r="E37" s="4" t="s">
        <v>92</v>
      </c>
      <c r="F37" s="20" t="s">
        <v>93</v>
      </c>
      <c r="G37" s="11" t="s">
        <v>92</v>
      </c>
      <c r="H37" s="319" t="s">
        <v>91</v>
      </c>
      <c r="I37" s="320">
        <f>SUM(I38:I44)</f>
        <v>0</v>
      </c>
      <c r="J37" s="20" t="s">
        <v>93</v>
      </c>
      <c r="K37" s="11" t="s">
        <v>92</v>
      </c>
      <c r="L37" s="319" t="s">
        <v>91</v>
      </c>
      <c r="M37" s="320">
        <f>SUM(M38:M44)</f>
        <v>0</v>
      </c>
      <c r="N37" s="20" t="s">
        <v>93</v>
      </c>
      <c r="O37" s="11" t="s">
        <v>92</v>
      </c>
      <c r="P37" s="319" t="s">
        <v>91</v>
      </c>
      <c r="Q37" s="320">
        <f>SUM(Q38:Q44)</f>
        <v>0</v>
      </c>
    </row>
    <row r="38" spans="1:17">
      <c r="A38" s="36" t="s">
        <v>26</v>
      </c>
      <c r="B38" s="147" t="s">
        <v>27</v>
      </c>
      <c r="C38" s="24"/>
      <c r="D38" s="18"/>
      <c r="E38" s="10"/>
      <c r="F38" s="21"/>
      <c r="G38" s="13"/>
      <c r="H38" s="317">
        <v>0</v>
      </c>
      <c r="I38" s="318">
        <f t="shared" ref="I38:I44" si="7">G38*H38</f>
        <v>0</v>
      </c>
      <c r="J38" s="21"/>
      <c r="K38" s="13"/>
      <c r="L38" s="317">
        <v>0</v>
      </c>
      <c r="M38" s="318">
        <f t="shared" ref="M38:M44" si="8">K38*L38</f>
        <v>0</v>
      </c>
      <c r="N38" s="21"/>
      <c r="O38" s="13"/>
      <c r="P38" s="317">
        <v>0</v>
      </c>
      <c r="Q38" s="318">
        <f t="shared" ref="Q38:Q44" si="9">O38*P38</f>
        <v>0</v>
      </c>
    </row>
    <row r="39" spans="1:17">
      <c r="A39" s="36" t="s">
        <v>26</v>
      </c>
      <c r="B39" s="147" t="s">
        <v>28</v>
      </c>
      <c r="C39" s="24"/>
      <c r="D39" s="18"/>
      <c r="E39" s="10"/>
      <c r="F39" s="21"/>
      <c r="G39" s="13"/>
      <c r="H39" s="317">
        <v>0</v>
      </c>
      <c r="I39" s="318">
        <f t="shared" si="7"/>
        <v>0</v>
      </c>
      <c r="J39" s="21"/>
      <c r="K39" s="31"/>
      <c r="L39" s="317">
        <v>0</v>
      </c>
      <c r="M39" s="318">
        <f t="shared" si="8"/>
        <v>0</v>
      </c>
      <c r="N39" s="21"/>
      <c r="O39" s="31"/>
      <c r="P39" s="317">
        <v>0</v>
      </c>
      <c r="Q39" s="318">
        <f t="shared" si="9"/>
        <v>0</v>
      </c>
    </row>
    <row r="40" spans="1:17">
      <c r="A40" s="36" t="s">
        <v>26</v>
      </c>
      <c r="B40" s="147" t="s">
        <v>29</v>
      </c>
      <c r="C40" s="24"/>
      <c r="D40" s="18"/>
      <c r="E40" s="10"/>
      <c r="F40" s="21"/>
      <c r="G40" s="13"/>
      <c r="H40" s="317">
        <v>0</v>
      </c>
      <c r="I40" s="318">
        <f t="shared" si="7"/>
        <v>0</v>
      </c>
      <c r="J40" s="21"/>
      <c r="K40" s="31"/>
      <c r="L40" s="317">
        <v>0</v>
      </c>
      <c r="M40" s="318">
        <f t="shared" si="8"/>
        <v>0</v>
      </c>
      <c r="N40" s="21"/>
      <c r="O40" s="31"/>
      <c r="P40" s="317">
        <v>0</v>
      </c>
      <c r="Q40" s="318">
        <f t="shared" si="9"/>
        <v>0</v>
      </c>
    </row>
    <row r="41" spans="1:17">
      <c r="A41" s="36" t="s">
        <v>26</v>
      </c>
      <c r="B41" s="147" t="s">
        <v>1</v>
      </c>
      <c r="C41" s="24" t="s">
        <v>310</v>
      </c>
      <c r="D41" s="18"/>
      <c r="E41" s="10"/>
      <c r="F41" s="21"/>
      <c r="G41" s="13"/>
      <c r="H41" s="317">
        <v>0</v>
      </c>
      <c r="I41" s="318">
        <f t="shared" si="7"/>
        <v>0</v>
      </c>
      <c r="J41" s="21"/>
      <c r="K41" s="31"/>
      <c r="L41" s="317">
        <v>0</v>
      </c>
      <c r="M41" s="318">
        <f t="shared" si="8"/>
        <v>0</v>
      </c>
      <c r="N41" s="21"/>
      <c r="O41" s="31"/>
      <c r="P41" s="317">
        <v>0</v>
      </c>
      <c r="Q41" s="318">
        <f t="shared" si="9"/>
        <v>0</v>
      </c>
    </row>
    <row r="42" spans="1:17">
      <c r="A42" s="36" t="s">
        <v>26</v>
      </c>
      <c r="B42" s="147" t="s">
        <v>30</v>
      </c>
      <c r="C42" s="24"/>
      <c r="D42" s="18"/>
      <c r="E42" s="10"/>
      <c r="F42" s="21"/>
      <c r="G42" s="13"/>
      <c r="H42" s="317">
        <v>0</v>
      </c>
      <c r="I42" s="318">
        <f t="shared" si="7"/>
        <v>0</v>
      </c>
      <c r="J42" s="21"/>
      <c r="K42" s="31"/>
      <c r="L42" s="317">
        <v>0</v>
      </c>
      <c r="M42" s="318">
        <f t="shared" si="8"/>
        <v>0</v>
      </c>
      <c r="N42" s="21"/>
      <c r="O42" s="31"/>
      <c r="P42" s="317">
        <v>0</v>
      </c>
      <c r="Q42" s="318">
        <f t="shared" si="9"/>
        <v>0</v>
      </c>
    </row>
    <row r="43" spans="1:17">
      <c r="A43" s="36" t="s">
        <v>26</v>
      </c>
      <c r="B43" s="147" t="s">
        <v>31</v>
      </c>
      <c r="C43" s="24"/>
      <c r="D43" s="18"/>
      <c r="E43" s="10"/>
      <c r="F43" s="21"/>
      <c r="G43" s="13"/>
      <c r="H43" s="317">
        <v>0</v>
      </c>
      <c r="I43" s="318">
        <f t="shared" si="7"/>
        <v>0</v>
      </c>
      <c r="J43" s="21"/>
      <c r="K43" s="31"/>
      <c r="L43" s="317">
        <v>0</v>
      </c>
      <c r="M43" s="318">
        <f t="shared" si="8"/>
        <v>0</v>
      </c>
      <c r="N43" s="21"/>
      <c r="O43" s="31"/>
      <c r="P43" s="317">
        <v>0</v>
      </c>
      <c r="Q43" s="318">
        <f t="shared" si="9"/>
        <v>0</v>
      </c>
    </row>
    <row r="44" spans="1:17">
      <c r="A44" s="36" t="s">
        <v>26</v>
      </c>
      <c r="B44" s="147" t="s">
        <v>15</v>
      </c>
      <c r="C44" s="24"/>
      <c r="D44" s="18"/>
      <c r="E44" s="10"/>
      <c r="F44" s="21"/>
      <c r="G44" s="13"/>
      <c r="H44" s="317">
        <v>0</v>
      </c>
      <c r="I44" s="318">
        <f t="shared" si="7"/>
        <v>0</v>
      </c>
      <c r="J44" s="21"/>
      <c r="K44" s="31"/>
      <c r="L44" s="317">
        <v>0</v>
      </c>
      <c r="M44" s="318">
        <f t="shared" si="8"/>
        <v>0</v>
      </c>
      <c r="N44" s="21"/>
      <c r="O44" s="31"/>
      <c r="P44" s="317">
        <v>0</v>
      </c>
      <c r="Q44" s="318">
        <f t="shared" si="9"/>
        <v>0</v>
      </c>
    </row>
    <row r="45" spans="1:17" s="165" customFormat="1" ht="30">
      <c r="A45" s="26"/>
      <c r="B45" s="152" t="s">
        <v>333</v>
      </c>
      <c r="C45" s="152" t="s">
        <v>333</v>
      </c>
      <c r="D45" s="153" t="s">
        <v>40</v>
      </c>
      <c r="E45" s="151" t="s">
        <v>311</v>
      </c>
      <c r="F45" s="28" t="s">
        <v>44</v>
      </c>
      <c r="G45" s="29" t="s">
        <v>78</v>
      </c>
      <c r="H45" s="29" t="s">
        <v>79</v>
      </c>
      <c r="I45" s="30" t="s">
        <v>290</v>
      </c>
      <c r="J45" s="28" t="s">
        <v>45</v>
      </c>
      <c r="K45" s="29" t="s">
        <v>78</v>
      </c>
      <c r="L45" s="29" t="s">
        <v>79</v>
      </c>
      <c r="M45" s="30" t="s">
        <v>298</v>
      </c>
      <c r="N45" s="28" t="s">
        <v>7377</v>
      </c>
      <c r="O45" s="29" t="s">
        <v>78</v>
      </c>
      <c r="P45" s="29" t="s">
        <v>79</v>
      </c>
      <c r="Q45" s="30" t="s">
        <v>299</v>
      </c>
    </row>
    <row r="46" spans="1:17">
      <c r="A46" s="158"/>
      <c r="B46" s="38" t="s">
        <v>93</v>
      </c>
      <c r="C46" s="38" t="s">
        <v>93</v>
      </c>
      <c r="D46" s="38" t="s">
        <v>93</v>
      </c>
      <c r="E46" s="4" t="s">
        <v>92</v>
      </c>
      <c r="F46" s="20" t="s">
        <v>93</v>
      </c>
      <c r="G46" s="11" t="s">
        <v>92</v>
      </c>
      <c r="H46" s="319" t="s">
        <v>91</v>
      </c>
      <c r="I46" s="320">
        <f>SUM(I47:I51)</f>
        <v>0</v>
      </c>
      <c r="J46" s="20" t="s">
        <v>93</v>
      </c>
      <c r="K46" s="11" t="s">
        <v>92</v>
      </c>
      <c r="L46" s="319" t="s">
        <v>91</v>
      </c>
      <c r="M46" s="320">
        <f>SUM(M47:M51)</f>
        <v>0</v>
      </c>
      <c r="N46" s="23"/>
      <c r="O46" s="11"/>
      <c r="P46" s="319"/>
      <c r="Q46" s="320">
        <f>SUM(Q47:Q51)</f>
        <v>0</v>
      </c>
    </row>
    <row r="47" spans="1:17">
      <c r="A47" s="36" t="s">
        <v>4</v>
      </c>
      <c r="B47" s="147" t="s">
        <v>32</v>
      </c>
      <c r="C47" s="24"/>
      <c r="D47" s="18"/>
      <c r="E47" s="10"/>
      <c r="F47" s="21"/>
      <c r="G47" s="13"/>
      <c r="H47" s="317">
        <v>0</v>
      </c>
      <c r="I47" s="318">
        <f t="shared" ref="I47:I51" si="10">G47*H47</f>
        <v>0</v>
      </c>
      <c r="J47" s="21"/>
      <c r="K47" s="13"/>
      <c r="L47" s="317">
        <v>0</v>
      </c>
      <c r="M47" s="318">
        <f t="shared" ref="M47:M51" si="11">K47*L47</f>
        <v>0</v>
      </c>
      <c r="N47" s="21"/>
      <c r="O47" s="13"/>
      <c r="P47" s="317">
        <v>0</v>
      </c>
      <c r="Q47" s="318">
        <f t="shared" ref="Q47:Q51" si="12">O47*P47</f>
        <v>0</v>
      </c>
    </row>
    <row r="48" spans="1:17">
      <c r="A48" s="36" t="s">
        <v>4</v>
      </c>
      <c r="B48" s="147" t="s">
        <v>33</v>
      </c>
      <c r="C48" s="24"/>
      <c r="D48" s="18"/>
      <c r="E48" s="10"/>
      <c r="F48" s="21"/>
      <c r="G48" s="13"/>
      <c r="H48" s="317">
        <v>0</v>
      </c>
      <c r="I48" s="318">
        <f t="shared" si="10"/>
        <v>0</v>
      </c>
      <c r="J48" s="21"/>
      <c r="K48" s="31"/>
      <c r="L48" s="317">
        <v>0</v>
      </c>
      <c r="M48" s="318">
        <f t="shared" si="11"/>
        <v>0</v>
      </c>
      <c r="N48" s="21"/>
      <c r="O48" s="31"/>
      <c r="P48" s="317">
        <v>0</v>
      </c>
      <c r="Q48" s="318">
        <f t="shared" si="12"/>
        <v>0</v>
      </c>
    </row>
    <row r="49" spans="1:17">
      <c r="A49" s="36" t="s">
        <v>4</v>
      </c>
      <c r="B49" s="147" t="s">
        <v>34</v>
      </c>
      <c r="C49" s="24"/>
      <c r="D49" s="18"/>
      <c r="E49" s="10"/>
      <c r="F49" s="21"/>
      <c r="G49" s="13"/>
      <c r="H49" s="317">
        <v>0</v>
      </c>
      <c r="I49" s="318">
        <f t="shared" si="10"/>
        <v>0</v>
      </c>
      <c r="J49" s="21"/>
      <c r="K49" s="31"/>
      <c r="L49" s="317">
        <v>0</v>
      </c>
      <c r="M49" s="318">
        <f t="shared" si="11"/>
        <v>0</v>
      </c>
      <c r="N49" s="21"/>
      <c r="O49" s="31"/>
      <c r="P49" s="317">
        <v>0</v>
      </c>
      <c r="Q49" s="318">
        <f t="shared" si="12"/>
        <v>0</v>
      </c>
    </row>
    <row r="50" spans="1:17">
      <c r="A50" s="36" t="s">
        <v>4</v>
      </c>
      <c r="B50" s="147" t="s">
        <v>35</v>
      </c>
      <c r="C50" s="24"/>
      <c r="D50" s="18"/>
      <c r="E50" s="10"/>
      <c r="F50" s="21"/>
      <c r="G50" s="13"/>
      <c r="H50" s="317">
        <v>0</v>
      </c>
      <c r="I50" s="318">
        <f t="shared" si="10"/>
        <v>0</v>
      </c>
      <c r="J50" s="21"/>
      <c r="K50" s="31"/>
      <c r="L50" s="317">
        <v>0</v>
      </c>
      <c r="M50" s="318">
        <f t="shared" si="11"/>
        <v>0</v>
      </c>
      <c r="N50" s="21"/>
      <c r="O50" s="31"/>
      <c r="P50" s="317">
        <v>0</v>
      </c>
      <c r="Q50" s="318">
        <f t="shared" si="12"/>
        <v>0</v>
      </c>
    </row>
    <row r="51" spans="1:17">
      <c r="A51" s="36" t="s">
        <v>4</v>
      </c>
      <c r="B51" s="147" t="s">
        <v>15</v>
      </c>
      <c r="C51" s="24"/>
      <c r="D51" s="18"/>
      <c r="E51" s="10"/>
      <c r="F51" s="21"/>
      <c r="G51" s="13"/>
      <c r="H51" s="317">
        <v>0</v>
      </c>
      <c r="I51" s="318">
        <f t="shared" si="10"/>
        <v>0</v>
      </c>
      <c r="J51" s="21"/>
      <c r="K51" s="31"/>
      <c r="L51" s="317">
        <v>0</v>
      </c>
      <c r="M51" s="318">
        <f t="shared" si="11"/>
        <v>0</v>
      </c>
      <c r="N51" s="21"/>
      <c r="O51" s="31"/>
      <c r="P51" s="317">
        <v>0</v>
      </c>
      <c r="Q51" s="318">
        <f t="shared" si="12"/>
        <v>0</v>
      </c>
    </row>
    <row r="52" spans="1:17" s="165" customFormat="1" ht="30">
      <c r="A52" s="26"/>
      <c r="B52" s="152" t="s">
        <v>333</v>
      </c>
      <c r="C52" s="152" t="s">
        <v>333</v>
      </c>
      <c r="D52" s="153" t="s">
        <v>40</v>
      </c>
      <c r="E52" s="151" t="s">
        <v>311</v>
      </c>
      <c r="F52" s="28" t="s">
        <v>44</v>
      </c>
      <c r="G52" s="29" t="s">
        <v>78</v>
      </c>
      <c r="H52" s="29" t="s">
        <v>79</v>
      </c>
      <c r="I52" s="30" t="s">
        <v>291</v>
      </c>
      <c r="J52" s="28" t="s">
        <v>45</v>
      </c>
      <c r="K52" s="29" t="s">
        <v>78</v>
      </c>
      <c r="L52" s="29" t="s">
        <v>79</v>
      </c>
      <c r="M52" s="30" t="s">
        <v>300</v>
      </c>
      <c r="N52" s="28" t="s">
        <v>7377</v>
      </c>
      <c r="O52" s="29" t="s">
        <v>78</v>
      </c>
      <c r="P52" s="29" t="s">
        <v>79</v>
      </c>
      <c r="Q52" s="30" t="s">
        <v>301</v>
      </c>
    </row>
    <row r="53" spans="1:17">
      <c r="A53" s="158"/>
      <c r="B53" s="38" t="s">
        <v>93</v>
      </c>
      <c r="C53" s="38" t="s">
        <v>93</v>
      </c>
      <c r="D53" s="38" t="s">
        <v>93</v>
      </c>
      <c r="E53" s="4" t="s">
        <v>92</v>
      </c>
      <c r="F53" s="20" t="s">
        <v>93</v>
      </c>
      <c r="G53" s="11" t="s">
        <v>92</v>
      </c>
      <c r="H53" s="319" t="s">
        <v>91</v>
      </c>
      <c r="I53" s="320">
        <f>SUM(I54:I61)</f>
        <v>0</v>
      </c>
      <c r="J53" s="20" t="s">
        <v>93</v>
      </c>
      <c r="K53" s="11" t="s">
        <v>92</v>
      </c>
      <c r="L53" s="319" t="s">
        <v>91</v>
      </c>
      <c r="M53" s="320">
        <f>SUM(M54:M61)</f>
        <v>0</v>
      </c>
      <c r="N53" s="20" t="s">
        <v>93</v>
      </c>
      <c r="O53" s="11" t="s">
        <v>92</v>
      </c>
      <c r="P53" s="319" t="s">
        <v>91</v>
      </c>
      <c r="Q53" s="320">
        <f>SUM(Q54:Q61)</f>
        <v>0</v>
      </c>
    </row>
    <row r="54" spans="1:17">
      <c r="A54" s="36" t="s">
        <v>14</v>
      </c>
      <c r="B54" s="147" t="s">
        <v>36</v>
      </c>
      <c r="C54" s="24"/>
      <c r="D54" s="18"/>
      <c r="E54" s="10"/>
      <c r="F54" s="21"/>
      <c r="G54" s="13"/>
      <c r="H54" s="317">
        <v>0</v>
      </c>
      <c r="I54" s="318">
        <f t="shared" ref="I54:I61" si="13">G54*H54</f>
        <v>0</v>
      </c>
      <c r="J54" s="21"/>
      <c r="K54" s="13"/>
      <c r="L54" s="317">
        <v>0</v>
      </c>
      <c r="M54" s="318">
        <f t="shared" ref="M54:M61" si="14">K54*L54</f>
        <v>0</v>
      </c>
      <c r="N54" s="21"/>
      <c r="O54" s="13"/>
      <c r="P54" s="317">
        <v>0</v>
      </c>
      <c r="Q54" s="318">
        <f t="shared" ref="Q54:Q61" si="15">O54*P54</f>
        <v>0</v>
      </c>
    </row>
    <row r="55" spans="1:17">
      <c r="A55" s="36" t="s">
        <v>14</v>
      </c>
      <c r="B55" s="147" t="s">
        <v>37</v>
      </c>
      <c r="C55" s="24"/>
      <c r="D55" s="18"/>
      <c r="E55" s="10"/>
      <c r="F55" s="21"/>
      <c r="G55" s="13"/>
      <c r="H55" s="317">
        <v>0</v>
      </c>
      <c r="I55" s="318">
        <f t="shared" si="13"/>
        <v>0</v>
      </c>
      <c r="J55" s="21"/>
      <c r="K55" s="31"/>
      <c r="L55" s="317">
        <v>0</v>
      </c>
      <c r="M55" s="318">
        <f t="shared" si="14"/>
        <v>0</v>
      </c>
      <c r="N55" s="21"/>
      <c r="O55" s="31"/>
      <c r="P55" s="317">
        <v>0</v>
      </c>
      <c r="Q55" s="318">
        <f t="shared" si="15"/>
        <v>0</v>
      </c>
    </row>
    <row r="56" spans="1:17">
      <c r="A56" s="36" t="s">
        <v>14</v>
      </c>
      <c r="B56" s="147" t="s">
        <v>38</v>
      </c>
      <c r="C56" s="24"/>
      <c r="D56" s="18"/>
      <c r="E56" s="10"/>
      <c r="F56" s="21"/>
      <c r="G56" s="13"/>
      <c r="H56" s="317">
        <v>0</v>
      </c>
      <c r="I56" s="318">
        <f t="shared" si="13"/>
        <v>0</v>
      </c>
      <c r="J56" s="21"/>
      <c r="K56" s="31"/>
      <c r="L56" s="317">
        <v>0</v>
      </c>
      <c r="M56" s="318">
        <f t="shared" si="14"/>
        <v>0</v>
      </c>
      <c r="N56" s="21"/>
      <c r="O56" s="31"/>
      <c r="P56" s="317">
        <v>0</v>
      </c>
      <c r="Q56" s="318">
        <f t="shared" si="15"/>
        <v>0</v>
      </c>
    </row>
    <row r="57" spans="1:17">
      <c r="A57" s="36" t="s">
        <v>14</v>
      </c>
      <c r="B57" s="147" t="s">
        <v>96</v>
      </c>
      <c r="C57" s="24"/>
      <c r="D57" s="18"/>
      <c r="E57" s="10"/>
      <c r="F57" s="21"/>
      <c r="G57" s="13"/>
      <c r="H57" s="317">
        <v>0</v>
      </c>
      <c r="I57" s="318">
        <f t="shared" si="13"/>
        <v>0</v>
      </c>
      <c r="J57" s="21"/>
      <c r="K57" s="31"/>
      <c r="L57" s="317">
        <v>0</v>
      </c>
      <c r="M57" s="318">
        <f t="shared" si="14"/>
        <v>0</v>
      </c>
      <c r="N57" s="21"/>
      <c r="O57" s="31"/>
      <c r="P57" s="317">
        <v>0</v>
      </c>
      <c r="Q57" s="318">
        <f t="shared" si="15"/>
        <v>0</v>
      </c>
    </row>
    <row r="58" spans="1:17">
      <c r="A58" s="36" t="s">
        <v>14</v>
      </c>
      <c r="B58" s="147" t="s">
        <v>77</v>
      </c>
      <c r="C58" s="24"/>
      <c r="D58" s="18"/>
      <c r="E58" s="10"/>
      <c r="F58" s="21"/>
      <c r="G58" s="13"/>
      <c r="H58" s="317">
        <v>0</v>
      </c>
      <c r="I58" s="318">
        <f t="shared" si="13"/>
        <v>0</v>
      </c>
      <c r="J58" s="21"/>
      <c r="K58" s="31"/>
      <c r="L58" s="317">
        <v>0</v>
      </c>
      <c r="M58" s="318">
        <f t="shared" si="14"/>
        <v>0</v>
      </c>
      <c r="N58" s="21"/>
      <c r="O58" s="31"/>
      <c r="P58" s="317">
        <v>0</v>
      </c>
      <c r="Q58" s="318">
        <f t="shared" si="15"/>
        <v>0</v>
      </c>
    </row>
    <row r="59" spans="1:17">
      <c r="A59" s="36" t="s">
        <v>14</v>
      </c>
      <c r="B59" s="147" t="s">
        <v>97</v>
      </c>
      <c r="C59" s="24"/>
      <c r="D59" s="18"/>
      <c r="E59" s="10"/>
      <c r="F59" s="21"/>
      <c r="G59" s="13"/>
      <c r="H59" s="317">
        <v>0</v>
      </c>
      <c r="I59" s="318">
        <f t="shared" si="13"/>
        <v>0</v>
      </c>
      <c r="J59" s="21"/>
      <c r="K59" s="31"/>
      <c r="L59" s="317">
        <v>0</v>
      </c>
      <c r="M59" s="318">
        <f t="shared" si="14"/>
        <v>0</v>
      </c>
      <c r="N59" s="21"/>
      <c r="O59" s="31"/>
      <c r="P59" s="317">
        <v>0</v>
      </c>
      <c r="Q59" s="318">
        <f t="shared" si="15"/>
        <v>0</v>
      </c>
    </row>
    <row r="60" spans="1:17">
      <c r="A60" s="36" t="s">
        <v>14</v>
      </c>
      <c r="B60" s="147" t="s">
        <v>76</v>
      </c>
      <c r="C60" s="24"/>
      <c r="D60" s="18"/>
      <c r="E60" s="10"/>
      <c r="F60" s="21"/>
      <c r="G60" s="31"/>
      <c r="H60" s="317">
        <v>0</v>
      </c>
      <c r="I60" s="318">
        <f t="shared" si="13"/>
        <v>0</v>
      </c>
      <c r="J60" s="21"/>
      <c r="K60" s="31"/>
      <c r="L60" s="317">
        <v>0</v>
      </c>
      <c r="M60" s="318">
        <f t="shared" si="14"/>
        <v>0</v>
      </c>
      <c r="N60" s="21"/>
      <c r="O60" s="31"/>
      <c r="P60" s="317">
        <v>0</v>
      </c>
      <c r="Q60" s="318">
        <f t="shared" si="15"/>
        <v>0</v>
      </c>
    </row>
    <row r="61" spans="1:17">
      <c r="A61" s="36" t="s">
        <v>14</v>
      </c>
      <c r="B61" s="147" t="s">
        <v>15</v>
      </c>
      <c r="C61" s="24"/>
      <c r="D61" s="18"/>
      <c r="E61" s="10"/>
      <c r="F61" s="21"/>
      <c r="G61" s="31"/>
      <c r="H61" s="317">
        <v>0</v>
      </c>
      <c r="I61" s="318">
        <f t="shared" si="13"/>
        <v>0</v>
      </c>
      <c r="J61" s="21"/>
      <c r="K61" s="31"/>
      <c r="L61" s="317">
        <v>0</v>
      </c>
      <c r="M61" s="318">
        <f t="shared" si="14"/>
        <v>0</v>
      </c>
      <c r="N61" s="21"/>
      <c r="O61" s="31"/>
      <c r="P61" s="317">
        <v>0</v>
      </c>
      <c r="Q61" s="318">
        <f t="shared" si="15"/>
        <v>0</v>
      </c>
    </row>
    <row r="62" spans="1:17" ht="16.5" thickBot="1">
      <c r="A62" s="37"/>
      <c r="B62" s="6"/>
      <c r="C62" s="25"/>
      <c r="D62" s="19"/>
      <c r="E62" s="5"/>
      <c r="F62" s="22"/>
      <c r="G62" s="15"/>
      <c r="H62" s="15"/>
      <c r="I62" s="16"/>
      <c r="J62" s="22"/>
      <c r="K62" s="15"/>
      <c r="L62" s="15"/>
      <c r="M62" s="16"/>
      <c r="N62" s="22"/>
      <c r="O62" s="15"/>
      <c r="P62" s="15"/>
      <c r="Q62" s="16"/>
    </row>
  </sheetData>
  <autoFilter ref="A4:Q4" xr:uid="{57855522-90A6-47F9-AF6E-8A8FE14ECD52}"/>
  <mergeCells count="6">
    <mergeCell ref="N1:Q1"/>
    <mergeCell ref="A1:C2"/>
    <mergeCell ref="D1:D2"/>
    <mergeCell ref="E1:E2"/>
    <mergeCell ref="F1:I1"/>
    <mergeCell ref="J1:M1"/>
  </mergeCells>
  <phoneticPr fontId="7" type="noConversion"/>
  <conditionalFormatting sqref="G5:I17 K5:M17 O5:Q17 G20:I35 K20:M35 O20:Q35">
    <cfRule type="cellIs" dxfId="4" priority="4" operator="greaterThan">
      <formula>0</formula>
    </cfRule>
  </conditionalFormatting>
  <conditionalFormatting sqref="G38:I44 K38:M44 O38:Q44 G47:I51 G54:I61 K54:M61 O54:Q61">
    <cfRule type="cellIs" dxfId="3" priority="2" operator="greaterThan">
      <formula>0</formula>
    </cfRule>
  </conditionalFormatting>
  <conditionalFormatting sqref="I2 M2 Q2">
    <cfRule type="cellIs" dxfId="2" priority="1" operator="greaterThan">
      <formula>0</formula>
    </cfRule>
  </conditionalFormatting>
  <hyperlinks>
    <hyperlink ref="E1:E2" location="'Design &amp; BoQ'!A1" display="Click Design/BoQ" xr:uid="{5626D81D-3537-43F2-B2DD-D738007DBC98}"/>
    <hyperlink ref="D1:D2" location="Summery!A1" display="Click Summery Sheet" xr:uid="{CD56BD88-693F-4071-AD8F-0AE4F38BCB5C}"/>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6613D2C-6FEC-448B-A0FC-C2855ED1DBFD}">
          <x14:formula1>
            <xm:f>'"DropdownList"'!$B$16:$B$26</xm:f>
          </x14:formula1>
          <xm:sqref>H38:H44 P5:P17 H47:H51 L38:L44 P38:P44 H54:H61 L47:L51 P54:P61 P47:P51 P20:P35 L20:L35 H20:H35 L5:L17 H5:H17 L54:L61</xm:sqref>
        </x14:dataValidation>
        <x14:dataValidation type="list" allowBlank="1" showInputMessage="1" showErrorMessage="1" xr:uid="{2AF1553B-D4EF-4D2E-A40F-9222AE2E2DFB}">
          <x14:formula1>
            <xm:f>'"Fixed UPL"'!$C$46:$C$49</xm:f>
          </x14:formula1>
          <xm:sqref>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8FC52-D3A5-4795-B713-823A20869B52}">
  <sheetPr>
    <tabColor rgb="FFFFFF00"/>
  </sheetPr>
  <dimension ref="A1:C10"/>
  <sheetViews>
    <sheetView topLeftCell="A7" zoomScale="85" zoomScaleNormal="85" workbookViewId="0">
      <selection activeCell="C8" sqref="C8"/>
    </sheetView>
  </sheetViews>
  <sheetFormatPr defaultRowHeight="15"/>
  <cols>
    <col min="1" max="1" width="26.140625" bestFit="1" customWidth="1"/>
    <col min="2" max="2" width="116" customWidth="1"/>
    <col min="3" max="3" width="137" customWidth="1"/>
  </cols>
  <sheetData>
    <row r="1" spans="1:3" ht="21.75" thickBot="1">
      <c r="A1" s="188" t="s">
        <v>351</v>
      </c>
      <c r="B1" s="191"/>
      <c r="C1" s="191"/>
    </row>
    <row r="2" spans="1:3" ht="21.75" thickBot="1">
      <c r="A2" s="188" t="s">
        <v>348</v>
      </c>
      <c r="B2" s="191"/>
      <c r="C2" s="191"/>
    </row>
    <row r="3" spans="1:3" ht="21.75" thickBot="1">
      <c r="A3" s="188" t="s">
        <v>350</v>
      </c>
      <c r="B3" s="191"/>
      <c r="C3" s="191"/>
    </row>
    <row r="4" spans="1:3" ht="60.75" customHeight="1" thickTop="1" thickBot="1">
      <c r="B4" s="189" t="s">
        <v>357</v>
      </c>
      <c r="C4" s="189" t="s">
        <v>354</v>
      </c>
    </row>
    <row r="5" spans="1:3" ht="348" customHeight="1" thickTop="1" thickBot="1">
      <c r="A5" s="192" t="s">
        <v>0</v>
      </c>
      <c r="C5" s="190"/>
    </row>
    <row r="6" spans="1:3" ht="270.75" customHeight="1" thickTop="1" thickBot="1">
      <c r="A6" s="192" t="s">
        <v>355</v>
      </c>
      <c r="B6" s="190"/>
      <c r="C6" s="190"/>
    </row>
    <row r="7" spans="1:3" ht="374.25" customHeight="1" thickTop="1" thickBot="1">
      <c r="A7" s="192" t="s">
        <v>356</v>
      </c>
      <c r="B7" s="190"/>
      <c r="C7" s="190"/>
    </row>
    <row r="8" spans="1:3" ht="409.5" customHeight="1" thickTop="1" thickBot="1">
      <c r="A8" s="192" t="s">
        <v>85</v>
      </c>
      <c r="B8" s="190"/>
      <c r="C8" s="190"/>
    </row>
    <row r="9" spans="1:3" ht="348" customHeight="1" thickTop="1" thickBot="1">
      <c r="A9" s="192" t="s">
        <v>70</v>
      </c>
      <c r="B9" s="190"/>
      <c r="C9" s="190"/>
    </row>
    <row r="10" spans="1:3" ht="15.75" thickTop="1"/>
  </sheetData>
  <hyperlinks>
    <hyperlink ref="A1" location="Summery!A1" display="Click Summery Sheet" xr:uid="{86BBE224-BF70-473A-B6FD-3E7C30E44241}"/>
    <hyperlink ref="A2" location="'Mobile Cost'!A1" display="Click Mobile Sheet" xr:uid="{E909A079-18FE-4461-99C5-C96FC220A715}"/>
    <hyperlink ref="A3" location="'Fixed Cost'!A1" display="Click Fixed Sheet" xr:uid="{C39210E0-E09B-4A08-A2EA-4827BBE36DB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6AF8-B166-4A1C-80CD-5809BE8610BD}">
  <sheetPr>
    <tabColor theme="4"/>
  </sheetPr>
  <dimension ref="A1:Q69"/>
  <sheetViews>
    <sheetView zoomScale="85" zoomScaleNormal="85" workbookViewId="0">
      <pane ySplit="1" topLeftCell="A7" activePane="bottomLeft" state="frozen"/>
      <selection pane="bottomLeft" activeCell="B30" sqref="B30"/>
    </sheetView>
  </sheetViews>
  <sheetFormatPr defaultRowHeight="15.75"/>
  <cols>
    <col min="1" max="1" width="13.42578125" style="166" bestFit="1" customWidth="1"/>
    <col min="2" max="2" width="38.28515625" style="159" bestFit="1" customWidth="1"/>
    <col min="3" max="3" width="94.5703125" style="167" bestFit="1" customWidth="1"/>
    <col min="4" max="4" width="71.85546875" style="167" customWidth="1"/>
    <col min="5" max="5" width="17" style="160" bestFit="1" customWidth="1"/>
    <col min="6" max="6" width="26.140625" style="167" customWidth="1"/>
    <col min="7" max="7" width="10.5703125" style="159" bestFit="1" customWidth="1"/>
    <col min="8" max="8" width="11.5703125" style="159" bestFit="1" customWidth="1"/>
    <col min="9" max="9" width="17.42578125" style="159" bestFit="1" customWidth="1"/>
    <col min="10" max="10" width="26.28515625" style="167" customWidth="1"/>
    <col min="11" max="11" width="10.5703125" style="159" bestFit="1" customWidth="1"/>
    <col min="12" max="12" width="11.5703125" style="159" bestFit="1" customWidth="1"/>
    <col min="13" max="13" width="17.42578125" style="159" bestFit="1" customWidth="1"/>
    <col min="14" max="14" width="25.28515625" style="167" customWidth="1"/>
    <col min="15" max="15" width="10.5703125" style="159" bestFit="1" customWidth="1"/>
    <col min="16" max="16" width="11.5703125" style="159" bestFit="1" customWidth="1"/>
    <col min="17" max="17" width="18.85546875" style="159" bestFit="1" customWidth="1"/>
    <col min="18" max="16384" width="9.140625" style="159"/>
  </cols>
  <sheetData>
    <row r="1" spans="1:17" ht="24" customHeight="1" thickTop="1" thickBot="1">
      <c r="A1" s="366" t="s">
        <v>83</v>
      </c>
      <c r="B1" s="367"/>
      <c r="C1" s="367"/>
      <c r="D1" s="364" t="s">
        <v>351</v>
      </c>
      <c r="E1" s="364" t="s">
        <v>352</v>
      </c>
      <c r="F1" s="227" t="s">
        <v>7336</v>
      </c>
      <c r="G1" s="172"/>
      <c r="H1" s="172"/>
      <c r="I1" s="173"/>
      <c r="J1" s="227" t="s">
        <v>7334</v>
      </c>
      <c r="K1" s="172"/>
      <c r="L1" s="172"/>
      <c r="M1" s="173"/>
      <c r="N1" s="227" t="s">
        <v>7337</v>
      </c>
      <c r="O1" s="172"/>
      <c r="P1" s="172"/>
      <c r="Q1" s="173"/>
    </row>
    <row r="2" spans="1:17" ht="15.75" customHeight="1" thickBot="1">
      <c r="A2" s="368"/>
      <c r="B2" s="369"/>
      <c r="C2" s="369"/>
      <c r="D2" s="365"/>
      <c r="E2" s="365"/>
      <c r="F2" s="177" t="s">
        <v>80</v>
      </c>
      <c r="G2" s="156"/>
      <c r="H2" s="156"/>
      <c r="I2" s="157">
        <f>SUM(I4+I15+I33+I41+I48+I58+I64)</f>
        <v>0</v>
      </c>
      <c r="J2" s="177" t="s">
        <v>81</v>
      </c>
      <c r="K2" s="156"/>
      <c r="L2" s="156"/>
      <c r="M2" s="157">
        <f>SUM(M4+M15+M33+M41+M48+M58+M64)</f>
        <v>0</v>
      </c>
      <c r="N2" s="177" t="s">
        <v>82</v>
      </c>
      <c r="O2" s="156"/>
      <c r="P2" s="156"/>
      <c r="Q2" s="157">
        <f>SUM(Q4+Q15+Q33+Q41+Q48+Q58+Q64)</f>
        <v>0</v>
      </c>
    </row>
    <row r="3" spans="1:17" s="165" customFormat="1" ht="30">
      <c r="A3" s="26"/>
      <c r="B3" s="152" t="s">
        <v>333</v>
      </c>
      <c r="C3" s="152" t="s">
        <v>333</v>
      </c>
      <c r="D3" s="27" t="s">
        <v>40</v>
      </c>
      <c r="E3" s="151" t="s">
        <v>311</v>
      </c>
      <c r="F3" s="28" t="s">
        <v>44</v>
      </c>
      <c r="G3" s="29" t="s">
        <v>78</v>
      </c>
      <c r="H3" s="29" t="s">
        <v>79</v>
      </c>
      <c r="I3" s="30" t="s">
        <v>305</v>
      </c>
      <c r="J3" s="28" t="s">
        <v>45</v>
      </c>
      <c r="K3" s="29" t="s">
        <v>78</v>
      </c>
      <c r="L3" s="29" t="s">
        <v>79</v>
      </c>
      <c r="M3" s="30" t="s">
        <v>306</v>
      </c>
      <c r="N3" s="28" t="s">
        <v>7377</v>
      </c>
      <c r="O3" s="29" t="s">
        <v>78</v>
      </c>
      <c r="P3" s="29" t="s">
        <v>79</v>
      </c>
      <c r="Q3" s="30" t="s">
        <v>307</v>
      </c>
    </row>
    <row r="4" spans="1:17">
      <c r="A4" s="158"/>
      <c r="B4" s="38" t="s">
        <v>93</v>
      </c>
      <c r="C4" s="38" t="s">
        <v>93</v>
      </c>
      <c r="D4" s="38" t="s">
        <v>93</v>
      </c>
      <c r="E4" s="4" t="s">
        <v>92</v>
      </c>
      <c r="F4" s="20" t="s">
        <v>93</v>
      </c>
      <c r="G4" s="11" t="s">
        <v>92</v>
      </c>
      <c r="H4" s="11" t="s">
        <v>91</v>
      </c>
      <c r="I4" s="12">
        <f>SUM(I5:I13)</f>
        <v>0</v>
      </c>
      <c r="J4" s="20" t="s">
        <v>93</v>
      </c>
      <c r="K4" s="11" t="s">
        <v>92</v>
      </c>
      <c r="L4" s="11" t="s">
        <v>91</v>
      </c>
      <c r="M4" s="12">
        <f>SUM(M5:M13)</f>
        <v>0</v>
      </c>
      <c r="N4" s="20" t="s">
        <v>93</v>
      </c>
      <c r="O4" s="11" t="s">
        <v>92</v>
      </c>
      <c r="P4" s="11" t="s">
        <v>91</v>
      </c>
      <c r="Q4" s="12">
        <f>SUM(Q5:Q13)</f>
        <v>0</v>
      </c>
    </row>
    <row r="5" spans="1:17">
      <c r="A5" s="36" t="s">
        <v>6</v>
      </c>
      <c r="B5" s="147" t="s">
        <v>7327</v>
      </c>
      <c r="C5" s="147" t="s">
        <v>7397</v>
      </c>
      <c r="D5" s="147"/>
      <c r="E5" s="207">
        <f>VLOOKUP(C5,'"DropdownList"'!I4:J7, 2, 0)</f>
        <v>0</v>
      </c>
      <c r="F5" s="21"/>
      <c r="G5" s="13"/>
      <c r="H5" s="14">
        <v>0</v>
      </c>
      <c r="I5" s="32">
        <f>G5*H5</f>
        <v>0</v>
      </c>
      <c r="J5" s="21"/>
      <c r="K5" s="13"/>
      <c r="L5" s="14">
        <v>0</v>
      </c>
      <c r="M5" s="32">
        <f>K5*L5</f>
        <v>0</v>
      </c>
      <c r="N5" s="21"/>
      <c r="O5" s="13"/>
      <c r="P5" s="14">
        <v>0</v>
      </c>
      <c r="Q5" s="32">
        <f>O5*P5</f>
        <v>0</v>
      </c>
    </row>
    <row r="6" spans="1:17">
      <c r="A6" s="36" t="s">
        <v>6</v>
      </c>
      <c r="B6" s="147" t="s">
        <v>7328</v>
      </c>
      <c r="C6" s="252" t="s">
        <v>7397</v>
      </c>
      <c r="D6" s="147"/>
      <c r="E6" s="207">
        <f>VLOOKUP(C6,'"DropdownList"'!K4:L7, 2, 0)</f>
        <v>0</v>
      </c>
      <c r="F6" s="21"/>
      <c r="G6" s="13"/>
      <c r="H6" s="14">
        <v>0</v>
      </c>
      <c r="I6" s="32">
        <f t="shared" ref="I6:I13" si="0">G6*H6</f>
        <v>0</v>
      </c>
      <c r="J6" s="21"/>
      <c r="K6" s="13"/>
      <c r="L6" s="14">
        <v>0</v>
      </c>
      <c r="M6" s="32">
        <f t="shared" ref="M6:M13" si="1">K6*L6</f>
        <v>0</v>
      </c>
      <c r="N6" s="21"/>
      <c r="O6" s="13"/>
      <c r="P6" s="14">
        <v>0</v>
      </c>
      <c r="Q6" s="32">
        <f t="shared" ref="Q6:Q13" si="2">O6*P6</f>
        <v>0</v>
      </c>
    </row>
    <row r="7" spans="1:17">
      <c r="A7" s="36" t="s">
        <v>6</v>
      </c>
      <c r="B7" s="147" t="s">
        <v>435</v>
      </c>
      <c r="C7" s="147" t="s">
        <v>7397</v>
      </c>
      <c r="D7" s="147"/>
      <c r="E7" s="207">
        <f>VLOOKUP(C7,'"Fixed UPL"'!O:W, 9, 0)</f>
        <v>0</v>
      </c>
      <c r="F7" s="21"/>
      <c r="G7" s="13"/>
      <c r="H7" s="14">
        <v>0</v>
      </c>
      <c r="I7" s="32">
        <f t="shared" si="0"/>
        <v>0</v>
      </c>
      <c r="J7" s="21"/>
      <c r="K7" s="13"/>
      <c r="L7" s="14">
        <v>0</v>
      </c>
      <c r="M7" s="32">
        <f t="shared" si="1"/>
        <v>0</v>
      </c>
      <c r="N7" s="21"/>
      <c r="O7" s="13"/>
      <c r="P7" s="14">
        <v>0</v>
      </c>
      <c r="Q7" s="32">
        <f t="shared" si="2"/>
        <v>0</v>
      </c>
    </row>
    <row r="8" spans="1:17">
      <c r="A8" s="36" t="s">
        <v>6</v>
      </c>
      <c r="B8" s="147" t="s">
        <v>416</v>
      </c>
      <c r="C8" s="147" t="s">
        <v>7397</v>
      </c>
      <c r="D8" s="147"/>
      <c r="E8" s="207">
        <f>VLOOKUP(C8,'"Fixed UPL"'!A:K, 11, 0)</f>
        <v>0</v>
      </c>
      <c r="F8" s="21"/>
      <c r="G8" s="13"/>
      <c r="H8" s="14">
        <v>0</v>
      </c>
      <c r="I8" s="32">
        <f t="shared" si="0"/>
        <v>0</v>
      </c>
      <c r="J8" s="21"/>
      <c r="K8" s="13"/>
      <c r="L8" s="14">
        <v>0</v>
      </c>
      <c r="M8" s="32">
        <f t="shared" si="1"/>
        <v>0</v>
      </c>
      <c r="N8" s="21"/>
      <c r="O8" s="13"/>
      <c r="P8" s="14">
        <v>0</v>
      </c>
      <c r="Q8" s="32">
        <f t="shared" si="2"/>
        <v>0</v>
      </c>
    </row>
    <row r="9" spans="1:17">
      <c r="A9" s="36" t="s">
        <v>6</v>
      </c>
      <c r="B9" s="147" t="s">
        <v>7354</v>
      </c>
      <c r="C9" s="147" t="s">
        <v>7397</v>
      </c>
      <c r="D9" s="147"/>
      <c r="E9" s="207">
        <f>VLOOKUP(C9,'"Fixed UPL"'!AE3:AF15, 2, 0)</f>
        <v>0</v>
      </c>
      <c r="F9" s="21"/>
      <c r="G9" s="13"/>
      <c r="H9" s="14">
        <v>0</v>
      </c>
      <c r="I9" s="32">
        <f t="shared" si="0"/>
        <v>0</v>
      </c>
      <c r="J9" s="21"/>
      <c r="K9" s="13"/>
      <c r="L9" s="14">
        <v>0</v>
      </c>
      <c r="M9" s="32">
        <f t="shared" si="1"/>
        <v>0</v>
      </c>
      <c r="N9" s="21"/>
      <c r="O9" s="13"/>
      <c r="P9" s="14">
        <v>0</v>
      </c>
      <c r="Q9" s="32">
        <f t="shared" si="2"/>
        <v>0</v>
      </c>
    </row>
    <row r="10" spans="1:17">
      <c r="A10" s="36" t="s">
        <v>6</v>
      </c>
      <c r="B10" s="147"/>
      <c r="C10" s="147"/>
      <c r="D10" s="147"/>
      <c r="E10" s="207"/>
      <c r="F10" s="21"/>
      <c r="G10" s="13"/>
      <c r="H10" s="14">
        <v>0</v>
      </c>
      <c r="I10" s="32">
        <f t="shared" si="0"/>
        <v>0</v>
      </c>
      <c r="J10" s="21"/>
      <c r="K10" s="13"/>
      <c r="L10" s="14">
        <v>0</v>
      </c>
      <c r="M10" s="32">
        <f t="shared" si="1"/>
        <v>0</v>
      </c>
      <c r="N10" s="21"/>
      <c r="O10" s="13"/>
      <c r="P10" s="14">
        <v>0</v>
      </c>
      <c r="Q10" s="32">
        <f t="shared" si="2"/>
        <v>0</v>
      </c>
    </row>
    <row r="11" spans="1:17">
      <c r="A11" s="36" t="s">
        <v>6</v>
      </c>
      <c r="B11" s="147"/>
      <c r="C11" s="147"/>
      <c r="D11" s="147"/>
      <c r="E11" s="207"/>
      <c r="F11" s="21"/>
      <c r="G11" s="13"/>
      <c r="H11" s="14">
        <v>0</v>
      </c>
      <c r="I11" s="32">
        <f t="shared" si="0"/>
        <v>0</v>
      </c>
      <c r="J11" s="21"/>
      <c r="K11" s="13"/>
      <c r="L11" s="14">
        <v>0</v>
      </c>
      <c r="M11" s="32">
        <f t="shared" si="1"/>
        <v>0</v>
      </c>
      <c r="N11" s="21"/>
      <c r="O11" s="13"/>
      <c r="P11" s="14">
        <v>0</v>
      </c>
      <c r="Q11" s="32">
        <f t="shared" si="2"/>
        <v>0</v>
      </c>
    </row>
    <row r="12" spans="1:17">
      <c r="A12" s="36" t="s">
        <v>6</v>
      </c>
      <c r="B12" s="147"/>
      <c r="C12" s="147"/>
      <c r="D12" s="147"/>
      <c r="E12" s="207"/>
      <c r="F12" s="21"/>
      <c r="G12" s="13"/>
      <c r="H12" s="14">
        <v>0</v>
      </c>
      <c r="I12" s="32">
        <f t="shared" si="0"/>
        <v>0</v>
      </c>
      <c r="J12" s="21"/>
      <c r="K12" s="13"/>
      <c r="L12" s="14">
        <v>0</v>
      </c>
      <c r="M12" s="32">
        <f t="shared" si="1"/>
        <v>0</v>
      </c>
      <c r="N12" s="21"/>
      <c r="O12" s="13"/>
      <c r="P12" s="14">
        <v>0</v>
      </c>
      <c r="Q12" s="32">
        <f t="shared" si="2"/>
        <v>0</v>
      </c>
    </row>
    <row r="13" spans="1:17">
      <c r="A13" s="36" t="s">
        <v>6</v>
      </c>
      <c r="B13" s="147"/>
      <c r="C13" s="147"/>
      <c r="D13" s="147"/>
      <c r="E13" s="207"/>
      <c r="F13" s="21"/>
      <c r="G13" s="13"/>
      <c r="H13" s="14">
        <v>0</v>
      </c>
      <c r="I13" s="32">
        <f t="shared" si="0"/>
        <v>0</v>
      </c>
      <c r="J13" s="21"/>
      <c r="K13" s="13"/>
      <c r="L13" s="14">
        <v>0</v>
      </c>
      <c r="M13" s="32">
        <f t="shared" si="1"/>
        <v>0</v>
      </c>
      <c r="N13" s="21"/>
      <c r="O13" s="13"/>
      <c r="P13" s="14">
        <v>0</v>
      </c>
      <c r="Q13" s="32">
        <f t="shared" si="2"/>
        <v>0</v>
      </c>
    </row>
    <row r="14" spans="1:17" s="165" customFormat="1" ht="30">
      <c r="A14" s="26"/>
      <c r="B14" s="152" t="s">
        <v>333</v>
      </c>
      <c r="C14" s="152" t="s">
        <v>333</v>
      </c>
      <c r="D14" s="27" t="s">
        <v>40</v>
      </c>
      <c r="E14" s="151" t="s">
        <v>311</v>
      </c>
      <c r="F14" s="28" t="s">
        <v>44</v>
      </c>
      <c r="G14" s="29" t="s">
        <v>78</v>
      </c>
      <c r="H14" s="29" t="s">
        <v>79</v>
      </c>
      <c r="I14" s="30" t="s">
        <v>288</v>
      </c>
      <c r="J14" s="28" t="s">
        <v>45</v>
      </c>
      <c r="K14" s="29" t="s">
        <v>78</v>
      </c>
      <c r="L14" s="29" t="s">
        <v>79</v>
      </c>
      <c r="M14" s="30" t="s">
        <v>294</v>
      </c>
      <c r="N14" s="28" t="s">
        <v>7377</v>
      </c>
      <c r="O14" s="29" t="s">
        <v>78</v>
      </c>
      <c r="P14" s="29" t="s">
        <v>79</v>
      </c>
      <c r="Q14" s="30" t="s">
        <v>295</v>
      </c>
    </row>
    <row r="15" spans="1:17">
      <c r="A15" s="158"/>
      <c r="B15" s="38" t="s">
        <v>93</v>
      </c>
      <c r="C15" s="38" t="s">
        <v>93</v>
      </c>
      <c r="D15" s="38" t="s">
        <v>93</v>
      </c>
      <c r="E15" s="4" t="s">
        <v>92</v>
      </c>
      <c r="F15" s="20" t="s">
        <v>93</v>
      </c>
      <c r="G15" s="11" t="s">
        <v>92</v>
      </c>
      <c r="H15" s="11" t="s">
        <v>91</v>
      </c>
      <c r="I15" s="12">
        <f>SUM(I16:I31)</f>
        <v>0</v>
      </c>
      <c r="J15" s="20" t="s">
        <v>93</v>
      </c>
      <c r="K15" s="11" t="s">
        <v>92</v>
      </c>
      <c r="L15" s="11" t="s">
        <v>91</v>
      </c>
      <c r="M15" s="12">
        <f>SUM(M16:M31)</f>
        <v>0</v>
      </c>
      <c r="N15" s="20" t="s">
        <v>93</v>
      </c>
      <c r="O15" s="11" t="s">
        <v>92</v>
      </c>
      <c r="P15" s="11" t="s">
        <v>91</v>
      </c>
      <c r="Q15" s="12">
        <f>SUM(Q16:Q31)</f>
        <v>0</v>
      </c>
    </row>
    <row r="16" spans="1:17">
      <c r="A16" s="36" t="s">
        <v>18</v>
      </c>
      <c r="B16" s="147" t="s">
        <v>19</v>
      </c>
      <c r="C16" s="24"/>
      <c r="D16" s="18"/>
      <c r="E16" s="10"/>
      <c r="F16" s="21"/>
      <c r="G16" s="13"/>
      <c r="H16" s="14">
        <v>0</v>
      </c>
      <c r="I16" s="32">
        <f>G16*H16</f>
        <v>0</v>
      </c>
      <c r="J16" s="21"/>
      <c r="K16" s="13"/>
      <c r="L16" s="14">
        <v>0</v>
      </c>
      <c r="M16" s="32">
        <f>K16*L16</f>
        <v>0</v>
      </c>
      <c r="N16" s="21"/>
      <c r="O16" s="13"/>
      <c r="P16" s="14">
        <v>0</v>
      </c>
      <c r="Q16" s="32">
        <f>O16*P16</f>
        <v>0</v>
      </c>
    </row>
    <row r="17" spans="1:17">
      <c r="A17" s="36" t="s">
        <v>18</v>
      </c>
      <c r="B17" s="147" t="s">
        <v>20</v>
      </c>
      <c r="C17" s="24"/>
      <c r="D17" s="18"/>
      <c r="E17" s="10"/>
      <c r="F17" s="21"/>
      <c r="G17" s="31"/>
      <c r="H17" s="14">
        <v>0</v>
      </c>
      <c r="I17" s="32">
        <f t="shared" ref="I17:I24" si="3">G17*H17</f>
        <v>0</v>
      </c>
      <c r="J17" s="21"/>
      <c r="K17" s="31"/>
      <c r="L17" s="14">
        <v>0</v>
      </c>
      <c r="M17" s="32">
        <f t="shared" ref="M17:M24" si="4">K17*L17</f>
        <v>0</v>
      </c>
      <c r="N17" s="21"/>
      <c r="O17" s="31"/>
      <c r="P17" s="14">
        <v>0</v>
      </c>
      <c r="Q17" s="32">
        <f t="shared" ref="Q17:Q24" si="5">O17*P17</f>
        <v>0</v>
      </c>
    </row>
    <row r="18" spans="1:17">
      <c r="A18" s="36" t="s">
        <v>18</v>
      </c>
      <c r="B18" s="147" t="s">
        <v>21</v>
      </c>
      <c r="C18" s="24"/>
      <c r="D18" s="18"/>
      <c r="E18" s="10"/>
      <c r="F18" s="21"/>
      <c r="G18" s="31"/>
      <c r="H18" s="14">
        <v>0</v>
      </c>
      <c r="I18" s="32">
        <f t="shared" si="3"/>
        <v>0</v>
      </c>
      <c r="J18" s="21"/>
      <c r="K18" s="31"/>
      <c r="L18" s="14">
        <v>0</v>
      </c>
      <c r="M18" s="32">
        <f t="shared" si="4"/>
        <v>0</v>
      </c>
      <c r="N18" s="21"/>
      <c r="O18" s="31"/>
      <c r="P18" s="14">
        <v>0</v>
      </c>
      <c r="Q18" s="32">
        <f t="shared" si="5"/>
        <v>0</v>
      </c>
    </row>
    <row r="19" spans="1:17">
      <c r="A19" s="36" t="s">
        <v>18</v>
      </c>
      <c r="B19" s="147" t="s">
        <v>88</v>
      </c>
      <c r="C19" s="24"/>
      <c r="D19" s="18"/>
      <c r="E19" s="10"/>
      <c r="F19" s="21"/>
      <c r="G19" s="31"/>
      <c r="H19" s="14">
        <v>0</v>
      </c>
      <c r="I19" s="32">
        <f t="shared" si="3"/>
        <v>0</v>
      </c>
      <c r="J19" s="21"/>
      <c r="K19" s="31"/>
      <c r="L19" s="14">
        <v>0</v>
      </c>
      <c r="M19" s="32">
        <f t="shared" si="4"/>
        <v>0</v>
      </c>
      <c r="N19" s="21"/>
      <c r="O19" s="31"/>
      <c r="P19" s="14">
        <v>0</v>
      </c>
      <c r="Q19" s="32">
        <f t="shared" si="5"/>
        <v>0</v>
      </c>
    </row>
    <row r="20" spans="1:17">
      <c r="A20" s="36" t="s">
        <v>18</v>
      </c>
      <c r="B20" s="147" t="s">
        <v>89</v>
      </c>
      <c r="C20" s="24"/>
      <c r="D20" s="18"/>
      <c r="E20" s="10"/>
      <c r="F20" s="21"/>
      <c r="G20" s="31"/>
      <c r="H20" s="14">
        <v>0</v>
      </c>
      <c r="I20" s="32">
        <f t="shared" si="3"/>
        <v>0</v>
      </c>
      <c r="J20" s="21"/>
      <c r="K20" s="31"/>
      <c r="L20" s="14">
        <v>0</v>
      </c>
      <c r="M20" s="32">
        <f t="shared" si="4"/>
        <v>0</v>
      </c>
      <c r="N20" s="21"/>
      <c r="O20" s="31"/>
      <c r="P20" s="14">
        <v>0</v>
      </c>
      <c r="Q20" s="32">
        <f t="shared" si="5"/>
        <v>0</v>
      </c>
    </row>
    <row r="21" spans="1:17">
      <c r="A21" s="36" t="s">
        <v>18</v>
      </c>
      <c r="B21" s="147" t="s">
        <v>94</v>
      </c>
      <c r="C21" s="24"/>
      <c r="D21" s="18"/>
      <c r="E21" s="10"/>
      <c r="F21" s="21"/>
      <c r="G21" s="31"/>
      <c r="H21" s="14">
        <v>0</v>
      </c>
      <c r="I21" s="32">
        <f t="shared" si="3"/>
        <v>0</v>
      </c>
      <c r="J21" s="21"/>
      <c r="K21" s="31"/>
      <c r="L21" s="14">
        <v>0</v>
      </c>
      <c r="M21" s="32">
        <f t="shared" si="4"/>
        <v>0</v>
      </c>
      <c r="N21" s="21"/>
      <c r="O21" s="31"/>
      <c r="P21" s="14">
        <v>0</v>
      </c>
      <c r="Q21" s="32">
        <f t="shared" si="5"/>
        <v>0</v>
      </c>
    </row>
    <row r="22" spans="1:17">
      <c r="A22" s="36" t="s">
        <v>18</v>
      </c>
      <c r="B22" s="147" t="s">
        <v>95</v>
      </c>
      <c r="C22" s="24"/>
      <c r="D22" s="18"/>
      <c r="E22" s="10"/>
      <c r="F22" s="21"/>
      <c r="G22" s="31"/>
      <c r="H22" s="14">
        <v>0</v>
      </c>
      <c r="I22" s="32">
        <f t="shared" si="3"/>
        <v>0</v>
      </c>
      <c r="J22" s="21"/>
      <c r="K22" s="31"/>
      <c r="L22" s="14">
        <v>0</v>
      </c>
      <c r="M22" s="32">
        <f t="shared" si="4"/>
        <v>0</v>
      </c>
      <c r="N22" s="21"/>
      <c r="O22" s="31"/>
      <c r="P22" s="14">
        <v>0</v>
      </c>
      <c r="Q22" s="32">
        <f t="shared" si="5"/>
        <v>0</v>
      </c>
    </row>
    <row r="23" spans="1:17">
      <c r="A23" s="36" t="s">
        <v>18</v>
      </c>
      <c r="B23" s="147" t="s">
        <v>7332</v>
      </c>
      <c r="C23" s="24"/>
      <c r="D23" s="18"/>
      <c r="E23" s="10"/>
      <c r="F23" s="21"/>
      <c r="G23" s="31"/>
      <c r="H23" s="14">
        <v>0</v>
      </c>
      <c r="I23" s="32">
        <f t="shared" si="3"/>
        <v>0</v>
      </c>
      <c r="J23" s="21"/>
      <c r="K23" s="31"/>
      <c r="L23" s="14">
        <v>0</v>
      </c>
      <c r="M23" s="32">
        <f t="shared" si="4"/>
        <v>0</v>
      </c>
      <c r="N23" s="21"/>
      <c r="O23" s="31"/>
      <c r="P23" s="14">
        <v>0</v>
      </c>
      <c r="Q23" s="32">
        <f t="shared" si="5"/>
        <v>0</v>
      </c>
    </row>
    <row r="24" spans="1:17">
      <c r="A24" s="36" t="s">
        <v>18</v>
      </c>
      <c r="B24" s="147" t="s">
        <v>41</v>
      </c>
      <c r="C24" s="24"/>
      <c r="D24" s="18"/>
      <c r="E24" s="10"/>
      <c r="F24" s="21"/>
      <c r="G24" s="31"/>
      <c r="H24" s="14">
        <v>0</v>
      </c>
      <c r="I24" s="32">
        <f t="shared" si="3"/>
        <v>0</v>
      </c>
      <c r="J24" s="21"/>
      <c r="K24" s="31"/>
      <c r="L24" s="14">
        <v>0</v>
      </c>
      <c r="M24" s="32">
        <f t="shared" si="4"/>
        <v>0</v>
      </c>
      <c r="N24" s="21"/>
      <c r="O24" s="31"/>
      <c r="P24" s="14">
        <v>0</v>
      </c>
      <c r="Q24" s="32">
        <f t="shared" si="5"/>
        <v>0</v>
      </c>
    </row>
    <row r="25" spans="1:17">
      <c r="A25" s="36" t="s">
        <v>18</v>
      </c>
      <c r="B25" s="147" t="s">
        <v>42</v>
      </c>
      <c r="C25" s="24"/>
      <c r="D25" s="237" t="s">
        <v>7393</v>
      </c>
      <c r="E25" s="207">
        <f>VLOOKUP(D25,'"Fixed UPL"'!C46:D49, 2, 0)</f>
        <v>0</v>
      </c>
      <c r="F25" s="21"/>
      <c r="G25" s="31"/>
      <c r="H25" s="14">
        <v>0</v>
      </c>
      <c r="I25" s="32">
        <f t="shared" ref="I25:I31" si="6">G25*H25</f>
        <v>0</v>
      </c>
      <c r="J25" s="21"/>
      <c r="K25" s="31"/>
      <c r="L25" s="14">
        <v>0</v>
      </c>
      <c r="M25" s="32">
        <f t="shared" ref="M25:M31" si="7">K25*L25</f>
        <v>0</v>
      </c>
      <c r="N25" s="21"/>
      <c r="O25" s="31"/>
      <c r="P25" s="14">
        <v>0</v>
      </c>
      <c r="Q25" s="32">
        <f t="shared" ref="Q25:Q31" si="8">O25*P25</f>
        <v>0</v>
      </c>
    </row>
    <row r="26" spans="1:17">
      <c r="A26" s="36" t="s">
        <v>18</v>
      </c>
      <c r="B26" s="147" t="s">
        <v>22</v>
      </c>
      <c r="C26" s="24"/>
      <c r="D26" s="18"/>
      <c r="E26" s="10"/>
      <c r="F26" s="21"/>
      <c r="G26" s="31"/>
      <c r="H26" s="14">
        <v>0</v>
      </c>
      <c r="I26" s="32">
        <f t="shared" si="6"/>
        <v>0</v>
      </c>
      <c r="J26" s="21"/>
      <c r="K26" s="31"/>
      <c r="L26" s="14">
        <v>0</v>
      </c>
      <c r="M26" s="32">
        <f t="shared" si="7"/>
        <v>0</v>
      </c>
      <c r="N26" s="21"/>
      <c r="O26" s="31"/>
      <c r="P26" s="14">
        <v>0</v>
      </c>
      <c r="Q26" s="32">
        <f t="shared" si="8"/>
        <v>0</v>
      </c>
    </row>
    <row r="27" spans="1:17">
      <c r="A27" s="36" t="s">
        <v>18</v>
      </c>
      <c r="B27" s="147" t="s">
        <v>23</v>
      </c>
      <c r="C27" s="24"/>
      <c r="D27" s="18"/>
      <c r="E27" s="10"/>
      <c r="F27" s="21"/>
      <c r="G27" s="31"/>
      <c r="H27" s="14">
        <v>0</v>
      </c>
      <c r="I27" s="32">
        <f t="shared" si="6"/>
        <v>0</v>
      </c>
      <c r="J27" s="21"/>
      <c r="K27" s="31"/>
      <c r="L27" s="14">
        <v>0</v>
      </c>
      <c r="M27" s="32">
        <f t="shared" si="7"/>
        <v>0</v>
      </c>
      <c r="N27" s="21"/>
      <c r="O27" s="31"/>
      <c r="P27" s="14">
        <v>0</v>
      </c>
      <c r="Q27" s="32">
        <f t="shared" si="8"/>
        <v>0</v>
      </c>
    </row>
    <row r="28" spans="1:17">
      <c r="A28" s="36" t="s">
        <v>18</v>
      </c>
      <c r="B28" s="147" t="s">
        <v>24</v>
      </c>
      <c r="C28" s="24"/>
      <c r="D28" s="18"/>
      <c r="E28" s="10"/>
      <c r="F28" s="21"/>
      <c r="G28" s="31"/>
      <c r="H28" s="14">
        <v>0</v>
      </c>
      <c r="I28" s="32">
        <f t="shared" si="6"/>
        <v>0</v>
      </c>
      <c r="J28" s="21"/>
      <c r="K28" s="31"/>
      <c r="L28" s="14">
        <v>0</v>
      </c>
      <c r="M28" s="32">
        <f t="shared" si="7"/>
        <v>0</v>
      </c>
      <c r="N28" s="21"/>
      <c r="O28" s="31"/>
      <c r="P28" s="14">
        <v>0</v>
      </c>
      <c r="Q28" s="32">
        <f t="shared" si="8"/>
        <v>0</v>
      </c>
    </row>
    <row r="29" spans="1:17">
      <c r="A29" s="36" t="s">
        <v>18</v>
      </c>
      <c r="B29" s="147" t="s">
        <v>25</v>
      </c>
      <c r="C29" s="24"/>
      <c r="D29" s="237" t="s">
        <v>7396</v>
      </c>
      <c r="E29" s="207">
        <f>VLOOKUP(D29,'"Fixed UPL"'!C55:D56, 2, 0)</f>
        <v>0</v>
      </c>
      <c r="F29" s="21"/>
      <c r="G29" s="31"/>
      <c r="H29" s="14">
        <v>0</v>
      </c>
      <c r="I29" s="32">
        <f t="shared" si="6"/>
        <v>0</v>
      </c>
      <c r="J29" s="21"/>
      <c r="K29" s="31"/>
      <c r="L29" s="14">
        <v>0</v>
      </c>
      <c r="M29" s="32">
        <f t="shared" si="7"/>
        <v>0</v>
      </c>
      <c r="N29" s="21"/>
      <c r="O29" s="31"/>
      <c r="P29" s="14">
        <v>0</v>
      </c>
      <c r="Q29" s="32">
        <f t="shared" si="8"/>
        <v>0</v>
      </c>
    </row>
    <row r="30" spans="1:17">
      <c r="A30" s="36" t="s">
        <v>18</v>
      </c>
      <c r="B30" s="147" t="s">
        <v>7333</v>
      </c>
      <c r="C30" s="24"/>
      <c r="D30" s="18"/>
      <c r="E30" s="10"/>
      <c r="F30" s="21"/>
      <c r="G30" s="31"/>
      <c r="H30" s="14">
        <v>0</v>
      </c>
      <c r="I30" s="32">
        <f t="shared" si="6"/>
        <v>0</v>
      </c>
      <c r="J30" s="21"/>
      <c r="K30" s="31"/>
      <c r="L30" s="14">
        <v>0</v>
      </c>
      <c r="M30" s="32">
        <f t="shared" si="7"/>
        <v>0</v>
      </c>
      <c r="N30" s="21"/>
      <c r="O30" s="31"/>
      <c r="P30" s="14">
        <v>0</v>
      </c>
      <c r="Q30" s="32">
        <f t="shared" si="8"/>
        <v>0</v>
      </c>
    </row>
    <row r="31" spans="1:17">
      <c r="A31" s="36" t="s">
        <v>18</v>
      </c>
      <c r="B31" s="147" t="s">
        <v>15</v>
      </c>
      <c r="C31" s="24"/>
      <c r="D31" s="18"/>
      <c r="E31" s="10"/>
      <c r="F31" s="21"/>
      <c r="G31" s="31"/>
      <c r="H31" s="14">
        <v>0</v>
      </c>
      <c r="I31" s="32">
        <f t="shared" si="6"/>
        <v>0</v>
      </c>
      <c r="J31" s="21"/>
      <c r="K31" s="31"/>
      <c r="L31" s="14">
        <v>0</v>
      </c>
      <c r="M31" s="32">
        <f t="shared" si="7"/>
        <v>0</v>
      </c>
      <c r="N31" s="21"/>
      <c r="O31" s="31"/>
      <c r="P31" s="14">
        <v>0</v>
      </c>
      <c r="Q31" s="32">
        <f t="shared" si="8"/>
        <v>0</v>
      </c>
    </row>
    <row r="32" spans="1:17" s="165" customFormat="1" ht="30">
      <c r="A32" s="26"/>
      <c r="B32" s="152" t="s">
        <v>333</v>
      </c>
      <c r="C32" s="152" t="s">
        <v>333</v>
      </c>
      <c r="D32" s="27" t="s">
        <v>40</v>
      </c>
      <c r="E32" s="151" t="s">
        <v>311</v>
      </c>
      <c r="F32" s="28" t="s">
        <v>44</v>
      </c>
      <c r="G32" s="29" t="s">
        <v>78</v>
      </c>
      <c r="H32" s="29" t="s">
        <v>79</v>
      </c>
      <c r="I32" s="30" t="s">
        <v>289</v>
      </c>
      <c r="J32" s="28" t="s">
        <v>45</v>
      </c>
      <c r="K32" s="29" t="s">
        <v>78</v>
      </c>
      <c r="L32" s="29" t="s">
        <v>79</v>
      </c>
      <c r="M32" s="30" t="s">
        <v>296</v>
      </c>
      <c r="N32" s="28" t="s">
        <v>7377</v>
      </c>
      <c r="O32" s="29" t="s">
        <v>78</v>
      </c>
      <c r="P32" s="29" t="s">
        <v>79</v>
      </c>
      <c r="Q32" s="30" t="s">
        <v>297</v>
      </c>
    </row>
    <row r="33" spans="1:17">
      <c r="A33" s="158"/>
      <c r="B33" s="38" t="s">
        <v>93</v>
      </c>
      <c r="C33" s="38" t="s">
        <v>93</v>
      </c>
      <c r="D33" s="38" t="s">
        <v>93</v>
      </c>
      <c r="E33" s="4" t="s">
        <v>92</v>
      </c>
      <c r="F33" s="20" t="s">
        <v>93</v>
      </c>
      <c r="G33" s="11" t="s">
        <v>92</v>
      </c>
      <c r="H33" s="11" t="s">
        <v>91</v>
      </c>
      <c r="I33" s="12">
        <f>SUM(I34:I39)</f>
        <v>0</v>
      </c>
      <c r="J33" s="20" t="s">
        <v>93</v>
      </c>
      <c r="K33" s="11" t="s">
        <v>92</v>
      </c>
      <c r="L33" s="11" t="s">
        <v>91</v>
      </c>
      <c r="M33" s="12">
        <f>SUM(M34:M39)</f>
        <v>0</v>
      </c>
      <c r="N33" s="20" t="s">
        <v>93</v>
      </c>
      <c r="O33" s="11" t="s">
        <v>92</v>
      </c>
      <c r="P33" s="11" t="s">
        <v>91</v>
      </c>
      <c r="Q33" s="12">
        <f>SUM(Q34:Q39)</f>
        <v>0</v>
      </c>
    </row>
    <row r="34" spans="1:17">
      <c r="A34" s="36" t="s">
        <v>26</v>
      </c>
      <c r="B34" s="147" t="s">
        <v>27</v>
      </c>
      <c r="C34" s="24"/>
      <c r="D34" s="18"/>
      <c r="E34" s="10"/>
      <c r="F34" s="21"/>
      <c r="G34" s="13"/>
      <c r="H34" s="14">
        <v>0</v>
      </c>
      <c r="I34" s="32">
        <f>G34*H34</f>
        <v>0</v>
      </c>
      <c r="J34" s="21"/>
      <c r="K34" s="13"/>
      <c r="L34" s="14">
        <v>0</v>
      </c>
      <c r="M34" s="32">
        <f>K34*L34</f>
        <v>0</v>
      </c>
      <c r="N34" s="21"/>
      <c r="O34" s="13"/>
      <c r="P34" s="14">
        <v>0</v>
      </c>
      <c r="Q34" s="32">
        <f>O34*P34</f>
        <v>0</v>
      </c>
    </row>
    <row r="35" spans="1:17">
      <c r="A35" s="36" t="s">
        <v>26</v>
      </c>
      <c r="B35" s="147" t="s">
        <v>28</v>
      </c>
      <c r="C35" s="24"/>
      <c r="D35" s="18"/>
      <c r="E35" s="10"/>
      <c r="F35" s="21"/>
      <c r="G35" s="31"/>
      <c r="H35" s="14">
        <v>0</v>
      </c>
      <c r="I35" s="32">
        <f t="shared" ref="I35:I39" si="9">G35*H35</f>
        <v>0</v>
      </c>
      <c r="J35" s="21"/>
      <c r="K35" s="31"/>
      <c r="L35" s="14">
        <v>0</v>
      </c>
      <c r="M35" s="32">
        <f t="shared" ref="M35:M39" si="10">K35*L35</f>
        <v>0</v>
      </c>
      <c r="N35" s="21"/>
      <c r="O35" s="31"/>
      <c r="P35" s="14">
        <v>0</v>
      </c>
      <c r="Q35" s="32">
        <f t="shared" ref="Q35:Q39" si="11">O35*P35</f>
        <v>0</v>
      </c>
    </row>
    <row r="36" spans="1:17">
      <c r="A36" s="36" t="s">
        <v>26</v>
      </c>
      <c r="B36" s="147" t="s">
        <v>29</v>
      </c>
      <c r="C36" s="24"/>
      <c r="D36" s="18"/>
      <c r="E36" s="10"/>
      <c r="F36" s="21"/>
      <c r="G36" s="31"/>
      <c r="H36" s="14">
        <v>0</v>
      </c>
      <c r="I36" s="32">
        <f t="shared" si="9"/>
        <v>0</v>
      </c>
      <c r="J36" s="21"/>
      <c r="K36" s="31"/>
      <c r="L36" s="14">
        <v>0</v>
      </c>
      <c r="M36" s="32">
        <f t="shared" si="10"/>
        <v>0</v>
      </c>
      <c r="N36" s="21"/>
      <c r="O36" s="31"/>
      <c r="P36" s="14">
        <v>0</v>
      </c>
      <c r="Q36" s="32">
        <f t="shared" si="11"/>
        <v>0</v>
      </c>
    </row>
    <row r="37" spans="1:17">
      <c r="A37" s="36" t="s">
        <v>26</v>
      </c>
      <c r="B37" s="147" t="s">
        <v>30</v>
      </c>
      <c r="C37" s="24"/>
      <c r="D37" s="18"/>
      <c r="E37" s="10"/>
      <c r="F37" s="21"/>
      <c r="G37" s="31"/>
      <c r="H37" s="14">
        <v>0</v>
      </c>
      <c r="I37" s="32">
        <f t="shared" si="9"/>
        <v>0</v>
      </c>
      <c r="J37" s="21"/>
      <c r="K37" s="31"/>
      <c r="L37" s="14">
        <v>0</v>
      </c>
      <c r="M37" s="32">
        <f t="shared" si="10"/>
        <v>0</v>
      </c>
      <c r="N37" s="21"/>
      <c r="O37" s="31"/>
      <c r="P37" s="14">
        <v>0</v>
      </c>
      <c r="Q37" s="32">
        <f t="shared" si="11"/>
        <v>0</v>
      </c>
    </row>
    <row r="38" spans="1:17">
      <c r="A38" s="36" t="s">
        <v>26</v>
      </c>
      <c r="B38" s="147" t="s">
        <v>31</v>
      </c>
      <c r="C38" s="24"/>
      <c r="D38" s="18"/>
      <c r="E38" s="10"/>
      <c r="F38" s="21"/>
      <c r="G38" s="31"/>
      <c r="H38" s="14">
        <v>0</v>
      </c>
      <c r="I38" s="32">
        <f t="shared" si="9"/>
        <v>0</v>
      </c>
      <c r="J38" s="21"/>
      <c r="K38" s="31"/>
      <c r="L38" s="14">
        <v>0</v>
      </c>
      <c r="M38" s="32">
        <f t="shared" si="10"/>
        <v>0</v>
      </c>
      <c r="N38" s="21"/>
      <c r="O38" s="31"/>
      <c r="P38" s="14">
        <v>0</v>
      </c>
      <c r="Q38" s="32">
        <f t="shared" si="11"/>
        <v>0</v>
      </c>
    </row>
    <row r="39" spans="1:17">
      <c r="A39" s="36" t="s">
        <v>26</v>
      </c>
      <c r="B39" s="147" t="s">
        <v>15</v>
      </c>
      <c r="C39" s="24"/>
      <c r="D39" s="18"/>
      <c r="E39" s="10"/>
      <c r="F39" s="21"/>
      <c r="G39" s="31"/>
      <c r="H39" s="14">
        <v>0</v>
      </c>
      <c r="I39" s="32">
        <f t="shared" si="9"/>
        <v>0</v>
      </c>
      <c r="J39" s="21"/>
      <c r="K39" s="31"/>
      <c r="L39" s="14">
        <v>0</v>
      </c>
      <c r="M39" s="32">
        <f t="shared" si="10"/>
        <v>0</v>
      </c>
      <c r="N39" s="21"/>
      <c r="O39" s="31"/>
      <c r="P39" s="14">
        <v>0</v>
      </c>
      <c r="Q39" s="32">
        <f t="shared" si="11"/>
        <v>0</v>
      </c>
    </row>
    <row r="40" spans="1:17" s="165" customFormat="1" ht="30">
      <c r="A40" s="26"/>
      <c r="B40" s="152" t="s">
        <v>333</v>
      </c>
      <c r="C40" s="152" t="s">
        <v>333</v>
      </c>
      <c r="D40" s="27" t="s">
        <v>40</v>
      </c>
      <c r="E40" s="151" t="s">
        <v>311</v>
      </c>
      <c r="F40" s="28" t="s">
        <v>44</v>
      </c>
      <c r="G40" s="29" t="s">
        <v>78</v>
      </c>
      <c r="H40" s="29" t="s">
        <v>79</v>
      </c>
      <c r="I40" s="30" t="s">
        <v>290</v>
      </c>
      <c r="J40" s="28" t="s">
        <v>45</v>
      </c>
      <c r="K40" s="29" t="s">
        <v>78</v>
      </c>
      <c r="L40" s="29" t="s">
        <v>79</v>
      </c>
      <c r="M40" s="30" t="s">
        <v>298</v>
      </c>
      <c r="N40" s="28" t="s">
        <v>7377</v>
      </c>
      <c r="O40" s="29" t="s">
        <v>78</v>
      </c>
      <c r="P40" s="29" t="s">
        <v>79</v>
      </c>
      <c r="Q40" s="30" t="s">
        <v>299</v>
      </c>
    </row>
    <row r="41" spans="1:17">
      <c r="A41" s="158"/>
      <c r="B41" s="38" t="s">
        <v>93</v>
      </c>
      <c r="C41" s="38" t="s">
        <v>93</v>
      </c>
      <c r="D41" s="38" t="s">
        <v>93</v>
      </c>
      <c r="E41" s="4" t="s">
        <v>92</v>
      </c>
      <c r="F41" s="20" t="s">
        <v>93</v>
      </c>
      <c r="G41" s="11" t="s">
        <v>92</v>
      </c>
      <c r="H41" s="11" t="s">
        <v>91</v>
      </c>
      <c r="I41" s="12">
        <f>SUM(I42:I46)</f>
        <v>0</v>
      </c>
      <c r="J41" s="20" t="s">
        <v>93</v>
      </c>
      <c r="K41" s="11" t="s">
        <v>92</v>
      </c>
      <c r="L41" s="11" t="s">
        <v>91</v>
      </c>
      <c r="M41" s="12">
        <f>SUM(M42:M46)</f>
        <v>0</v>
      </c>
      <c r="N41" s="23"/>
      <c r="O41" s="11"/>
      <c r="P41" s="11"/>
      <c r="Q41" s="12">
        <f>SUM(Q42:Q46)</f>
        <v>0</v>
      </c>
    </row>
    <row r="42" spans="1:17">
      <c r="A42" s="36" t="s">
        <v>4</v>
      </c>
      <c r="B42" s="147" t="s">
        <v>32</v>
      </c>
      <c r="C42" s="24"/>
      <c r="D42" s="18"/>
      <c r="E42" s="10"/>
      <c r="F42" s="21"/>
      <c r="G42" s="13"/>
      <c r="H42" s="14">
        <v>0</v>
      </c>
      <c r="I42" s="32">
        <f>G42*H42</f>
        <v>0</v>
      </c>
      <c r="J42" s="21"/>
      <c r="K42" s="13"/>
      <c r="L42" s="14">
        <v>0</v>
      </c>
      <c r="M42" s="32">
        <f>K42*L42</f>
        <v>0</v>
      </c>
      <c r="N42" s="21"/>
      <c r="O42" s="13"/>
      <c r="P42" s="14">
        <v>0</v>
      </c>
      <c r="Q42" s="32">
        <f>O42*P42</f>
        <v>0</v>
      </c>
    </row>
    <row r="43" spans="1:17">
      <c r="A43" s="36" t="s">
        <v>4</v>
      </c>
      <c r="B43" s="147" t="s">
        <v>33</v>
      </c>
      <c r="C43" s="24"/>
      <c r="D43" s="18"/>
      <c r="E43" s="10"/>
      <c r="F43" s="21"/>
      <c r="G43" s="31"/>
      <c r="H43" s="14">
        <v>0</v>
      </c>
      <c r="I43" s="32">
        <f t="shared" ref="I43:I46" si="12">G43*H43</f>
        <v>0</v>
      </c>
      <c r="J43" s="21"/>
      <c r="K43" s="31"/>
      <c r="L43" s="14">
        <v>0</v>
      </c>
      <c r="M43" s="32">
        <f t="shared" ref="M43:M46" si="13">K43*L43</f>
        <v>0</v>
      </c>
      <c r="N43" s="21"/>
      <c r="O43" s="31"/>
      <c r="P43" s="14">
        <v>0</v>
      </c>
      <c r="Q43" s="32">
        <f t="shared" ref="Q43:Q46" si="14">O43*P43</f>
        <v>0</v>
      </c>
    </row>
    <row r="44" spans="1:17">
      <c r="A44" s="36" t="s">
        <v>4</v>
      </c>
      <c r="B44" s="147" t="s">
        <v>34</v>
      </c>
      <c r="C44" s="24"/>
      <c r="D44" s="18"/>
      <c r="E44" s="10"/>
      <c r="F44" s="21"/>
      <c r="G44" s="31"/>
      <c r="H44" s="14">
        <v>0</v>
      </c>
      <c r="I44" s="32">
        <f t="shared" si="12"/>
        <v>0</v>
      </c>
      <c r="J44" s="21"/>
      <c r="K44" s="31"/>
      <c r="L44" s="14">
        <v>0</v>
      </c>
      <c r="M44" s="32">
        <f t="shared" si="13"/>
        <v>0</v>
      </c>
      <c r="N44" s="21"/>
      <c r="O44" s="31"/>
      <c r="P44" s="14">
        <v>0</v>
      </c>
      <c r="Q44" s="32">
        <f t="shared" si="14"/>
        <v>0</v>
      </c>
    </row>
    <row r="45" spans="1:17">
      <c r="A45" s="36" t="s">
        <v>4</v>
      </c>
      <c r="B45" s="147" t="s">
        <v>35</v>
      </c>
      <c r="C45" s="24"/>
      <c r="D45" s="18"/>
      <c r="E45" s="10"/>
      <c r="F45" s="21"/>
      <c r="G45" s="31"/>
      <c r="H45" s="14">
        <v>0</v>
      </c>
      <c r="I45" s="32">
        <f t="shared" si="12"/>
        <v>0</v>
      </c>
      <c r="J45" s="21"/>
      <c r="K45" s="31"/>
      <c r="L45" s="14">
        <v>0</v>
      </c>
      <c r="M45" s="32">
        <f t="shared" si="13"/>
        <v>0</v>
      </c>
      <c r="N45" s="21"/>
      <c r="O45" s="31"/>
      <c r="P45" s="14">
        <v>0</v>
      </c>
      <c r="Q45" s="32">
        <f t="shared" si="14"/>
        <v>0</v>
      </c>
    </row>
    <row r="46" spans="1:17">
      <c r="A46" s="36" t="s">
        <v>4</v>
      </c>
      <c r="B46" s="147" t="s">
        <v>15</v>
      </c>
      <c r="C46" s="24"/>
      <c r="D46" s="18"/>
      <c r="E46" s="10"/>
      <c r="F46" s="21"/>
      <c r="G46" s="31"/>
      <c r="H46" s="14">
        <v>0</v>
      </c>
      <c r="I46" s="32">
        <f t="shared" si="12"/>
        <v>0</v>
      </c>
      <c r="J46" s="21"/>
      <c r="K46" s="31"/>
      <c r="L46" s="14">
        <v>0</v>
      </c>
      <c r="M46" s="32">
        <f t="shared" si="13"/>
        <v>0</v>
      </c>
      <c r="N46" s="21"/>
      <c r="O46" s="31"/>
      <c r="P46" s="14">
        <v>0</v>
      </c>
      <c r="Q46" s="32">
        <f t="shared" si="14"/>
        <v>0</v>
      </c>
    </row>
    <row r="47" spans="1:17" s="165" customFormat="1" ht="30">
      <c r="A47" s="26"/>
      <c r="B47" s="152" t="s">
        <v>333</v>
      </c>
      <c r="C47" s="152" t="s">
        <v>333</v>
      </c>
      <c r="D47" s="27" t="s">
        <v>40</v>
      </c>
      <c r="E47" s="151" t="s">
        <v>311</v>
      </c>
      <c r="F47" s="28" t="s">
        <v>44</v>
      </c>
      <c r="G47" s="29" t="s">
        <v>78</v>
      </c>
      <c r="H47" s="29" t="s">
        <v>79</v>
      </c>
      <c r="I47" s="30" t="s">
        <v>291</v>
      </c>
      <c r="J47" s="28" t="s">
        <v>45</v>
      </c>
      <c r="K47" s="29" t="s">
        <v>78</v>
      </c>
      <c r="L47" s="29" t="s">
        <v>79</v>
      </c>
      <c r="M47" s="30" t="s">
        <v>300</v>
      </c>
      <c r="N47" s="28" t="s">
        <v>7377</v>
      </c>
      <c r="O47" s="29" t="s">
        <v>78</v>
      </c>
      <c r="P47" s="29" t="s">
        <v>79</v>
      </c>
      <c r="Q47" s="30" t="s">
        <v>301</v>
      </c>
    </row>
    <row r="48" spans="1:17">
      <c r="A48" s="158"/>
      <c r="B48" s="38" t="s">
        <v>93</v>
      </c>
      <c r="C48" s="38" t="s">
        <v>93</v>
      </c>
      <c r="D48" s="38" t="s">
        <v>93</v>
      </c>
      <c r="E48" s="4" t="s">
        <v>92</v>
      </c>
      <c r="F48" s="20" t="s">
        <v>93</v>
      </c>
      <c r="G48" s="11" t="s">
        <v>92</v>
      </c>
      <c r="H48" s="11" t="s">
        <v>91</v>
      </c>
      <c r="I48" s="12">
        <f>SUM(I49:I56)</f>
        <v>0</v>
      </c>
      <c r="J48" s="20" t="s">
        <v>93</v>
      </c>
      <c r="K48" s="11" t="s">
        <v>92</v>
      </c>
      <c r="L48" s="11" t="s">
        <v>91</v>
      </c>
      <c r="M48" s="12">
        <f>SUM(M49:M56)</f>
        <v>0</v>
      </c>
      <c r="N48" s="20" t="s">
        <v>93</v>
      </c>
      <c r="O48" s="11" t="s">
        <v>92</v>
      </c>
      <c r="P48" s="11" t="s">
        <v>91</v>
      </c>
      <c r="Q48" s="12">
        <f>SUM(Q49:Q56)</f>
        <v>0</v>
      </c>
    </row>
    <row r="49" spans="1:17">
      <c r="A49" s="36" t="s">
        <v>14</v>
      </c>
      <c r="B49" s="147" t="s">
        <v>36</v>
      </c>
      <c r="C49" s="24"/>
      <c r="D49" s="18"/>
      <c r="E49" s="10"/>
      <c r="F49" s="21"/>
      <c r="G49" s="13"/>
      <c r="H49" s="14">
        <v>0</v>
      </c>
      <c r="I49" s="32">
        <f>G49*H49</f>
        <v>0</v>
      </c>
      <c r="J49" s="21"/>
      <c r="K49" s="13"/>
      <c r="L49" s="14">
        <v>0</v>
      </c>
      <c r="M49" s="32">
        <f>K49*L49</f>
        <v>0</v>
      </c>
      <c r="N49" s="21"/>
      <c r="O49" s="13"/>
      <c r="P49" s="14">
        <v>0</v>
      </c>
      <c r="Q49" s="32">
        <f>O49*P49</f>
        <v>0</v>
      </c>
    </row>
    <row r="50" spans="1:17">
      <c r="A50" s="36" t="s">
        <v>14</v>
      </c>
      <c r="B50" s="147" t="s">
        <v>37</v>
      </c>
      <c r="C50" s="24"/>
      <c r="D50" s="18"/>
      <c r="E50" s="10"/>
      <c r="F50" s="21"/>
      <c r="G50" s="31"/>
      <c r="H50" s="14">
        <v>0</v>
      </c>
      <c r="I50" s="32">
        <f t="shared" ref="I50:I56" si="15">G50*H50</f>
        <v>0</v>
      </c>
      <c r="J50" s="21"/>
      <c r="K50" s="31"/>
      <c r="L50" s="14">
        <v>0</v>
      </c>
      <c r="M50" s="32">
        <f t="shared" ref="M50:M56" si="16">K50*L50</f>
        <v>0</v>
      </c>
      <c r="N50" s="21"/>
      <c r="O50" s="31"/>
      <c r="P50" s="14">
        <v>0</v>
      </c>
      <c r="Q50" s="32">
        <f t="shared" ref="Q50:Q56" si="17">O50*P50</f>
        <v>0</v>
      </c>
    </row>
    <row r="51" spans="1:17">
      <c r="A51" s="36" t="s">
        <v>14</v>
      </c>
      <c r="B51" s="147" t="s">
        <v>38</v>
      </c>
      <c r="C51" s="24"/>
      <c r="D51" s="18"/>
      <c r="E51" s="10"/>
      <c r="F51" s="21"/>
      <c r="G51" s="31"/>
      <c r="H51" s="14">
        <v>0</v>
      </c>
      <c r="I51" s="32">
        <f t="shared" si="15"/>
        <v>0</v>
      </c>
      <c r="J51" s="21"/>
      <c r="K51" s="31"/>
      <c r="L51" s="14">
        <v>0</v>
      </c>
      <c r="M51" s="32">
        <f t="shared" si="16"/>
        <v>0</v>
      </c>
      <c r="N51" s="21"/>
      <c r="O51" s="31"/>
      <c r="P51" s="14">
        <v>0</v>
      </c>
      <c r="Q51" s="32">
        <f t="shared" si="17"/>
        <v>0</v>
      </c>
    </row>
    <row r="52" spans="1:17">
      <c r="A52" s="36" t="s">
        <v>14</v>
      </c>
      <c r="B52" s="147" t="s">
        <v>96</v>
      </c>
      <c r="C52" s="24"/>
      <c r="D52" s="18"/>
      <c r="E52" s="10"/>
      <c r="F52" s="21"/>
      <c r="G52" s="31"/>
      <c r="H52" s="14">
        <v>0</v>
      </c>
      <c r="I52" s="32">
        <f t="shared" si="15"/>
        <v>0</v>
      </c>
      <c r="J52" s="21"/>
      <c r="K52" s="31"/>
      <c r="L52" s="14">
        <v>0</v>
      </c>
      <c r="M52" s="32">
        <f t="shared" si="16"/>
        <v>0</v>
      </c>
      <c r="N52" s="21"/>
      <c r="O52" s="31"/>
      <c r="P52" s="14">
        <v>0</v>
      </c>
      <c r="Q52" s="32">
        <f t="shared" si="17"/>
        <v>0</v>
      </c>
    </row>
    <row r="53" spans="1:17">
      <c r="A53" s="36" t="s">
        <v>14</v>
      </c>
      <c r="B53" s="147" t="s">
        <v>77</v>
      </c>
      <c r="C53" s="24"/>
      <c r="D53" s="18"/>
      <c r="E53" s="10"/>
      <c r="F53" s="21"/>
      <c r="G53" s="31"/>
      <c r="H53" s="14">
        <v>0</v>
      </c>
      <c r="I53" s="32">
        <f t="shared" si="15"/>
        <v>0</v>
      </c>
      <c r="J53" s="21"/>
      <c r="K53" s="31"/>
      <c r="L53" s="14">
        <v>0</v>
      </c>
      <c r="M53" s="32">
        <f t="shared" si="16"/>
        <v>0</v>
      </c>
      <c r="N53" s="21"/>
      <c r="O53" s="31"/>
      <c r="P53" s="14">
        <v>0</v>
      </c>
      <c r="Q53" s="32">
        <f t="shared" si="17"/>
        <v>0</v>
      </c>
    </row>
    <row r="54" spans="1:17">
      <c r="A54" s="36" t="s">
        <v>14</v>
      </c>
      <c r="B54" s="147" t="s">
        <v>97</v>
      </c>
      <c r="C54" s="24"/>
      <c r="D54" s="18"/>
      <c r="E54" s="10"/>
      <c r="F54" s="21"/>
      <c r="G54" s="31"/>
      <c r="H54" s="14">
        <v>0</v>
      </c>
      <c r="I54" s="32">
        <f t="shared" si="15"/>
        <v>0</v>
      </c>
      <c r="J54" s="21"/>
      <c r="K54" s="31"/>
      <c r="L54" s="14">
        <v>0</v>
      </c>
      <c r="M54" s="32">
        <f t="shared" si="16"/>
        <v>0</v>
      </c>
      <c r="N54" s="21"/>
      <c r="O54" s="31"/>
      <c r="P54" s="14">
        <v>0</v>
      </c>
      <c r="Q54" s="32">
        <f t="shared" si="17"/>
        <v>0</v>
      </c>
    </row>
    <row r="55" spans="1:17">
      <c r="A55" s="36" t="s">
        <v>14</v>
      </c>
      <c r="B55" s="147" t="s">
        <v>76</v>
      </c>
      <c r="C55" s="24"/>
      <c r="D55" s="18"/>
      <c r="E55" s="10"/>
      <c r="F55" s="21"/>
      <c r="G55" s="31"/>
      <c r="H55" s="14">
        <v>0</v>
      </c>
      <c r="I55" s="32">
        <f t="shared" si="15"/>
        <v>0</v>
      </c>
      <c r="J55" s="21"/>
      <c r="K55" s="31"/>
      <c r="L55" s="14">
        <v>0</v>
      </c>
      <c r="M55" s="32">
        <f t="shared" si="16"/>
        <v>0</v>
      </c>
      <c r="N55" s="21"/>
      <c r="O55" s="31"/>
      <c r="P55" s="14">
        <v>0</v>
      </c>
      <c r="Q55" s="32">
        <f t="shared" si="17"/>
        <v>0</v>
      </c>
    </row>
    <row r="56" spans="1:17">
      <c r="A56" s="36" t="s">
        <v>14</v>
      </c>
      <c r="B56" s="147" t="s">
        <v>15</v>
      </c>
      <c r="C56" s="24"/>
      <c r="D56" s="18"/>
      <c r="E56" s="10"/>
      <c r="F56" s="21"/>
      <c r="G56" s="31"/>
      <c r="H56" s="14">
        <v>0</v>
      </c>
      <c r="I56" s="32">
        <f t="shared" si="15"/>
        <v>0</v>
      </c>
      <c r="J56" s="21"/>
      <c r="K56" s="31"/>
      <c r="L56" s="14">
        <v>0</v>
      </c>
      <c r="M56" s="32">
        <f t="shared" si="16"/>
        <v>0</v>
      </c>
      <c r="N56" s="21"/>
      <c r="O56" s="31"/>
      <c r="P56" s="14">
        <v>0</v>
      </c>
      <c r="Q56" s="32">
        <f t="shared" si="17"/>
        <v>0</v>
      </c>
    </row>
    <row r="57" spans="1:17" s="165" customFormat="1" ht="30">
      <c r="A57" s="26"/>
      <c r="B57" s="152" t="s">
        <v>333</v>
      </c>
      <c r="C57" s="152" t="s">
        <v>333</v>
      </c>
      <c r="D57" s="27" t="s">
        <v>40</v>
      </c>
      <c r="E57" s="151" t="s">
        <v>311</v>
      </c>
      <c r="F57" s="28" t="s">
        <v>44</v>
      </c>
      <c r="G57" s="29" t="s">
        <v>78</v>
      </c>
      <c r="H57" s="29" t="s">
        <v>79</v>
      </c>
      <c r="I57" s="30" t="s">
        <v>302</v>
      </c>
      <c r="J57" s="28" t="s">
        <v>45</v>
      </c>
      <c r="K57" s="29" t="s">
        <v>78</v>
      </c>
      <c r="L57" s="29" t="s">
        <v>79</v>
      </c>
      <c r="M57" s="30" t="s">
        <v>303</v>
      </c>
      <c r="N57" s="28" t="s">
        <v>7377</v>
      </c>
      <c r="O57" s="29" t="s">
        <v>78</v>
      </c>
      <c r="P57" s="29" t="s">
        <v>79</v>
      </c>
      <c r="Q57" s="30" t="s">
        <v>304</v>
      </c>
    </row>
    <row r="58" spans="1:17">
      <c r="A58" s="158"/>
      <c r="B58" s="38" t="s">
        <v>93</v>
      </c>
      <c r="C58" s="38" t="s">
        <v>93</v>
      </c>
      <c r="D58" s="38" t="s">
        <v>93</v>
      </c>
      <c r="E58" s="4" t="s">
        <v>92</v>
      </c>
      <c r="F58" s="20" t="s">
        <v>93</v>
      </c>
      <c r="G58" s="11" t="s">
        <v>92</v>
      </c>
      <c r="H58" s="11" t="s">
        <v>91</v>
      </c>
      <c r="I58" s="12">
        <f>SUM(I59:I62)</f>
        <v>0</v>
      </c>
      <c r="J58" s="20" t="s">
        <v>93</v>
      </c>
      <c r="K58" s="11" t="s">
        <v>92</v>
      </c>
      <c r="L58" s="11" t="s">
        <v>91</v>
      </c>
      <c r="M58" s="12">
        <f>SUM(M59:M62)</f>
        <v>0</v>
      </c>
      <c r="N58" s="20" t="s">
        <v>93</v>
      </c>
      <c r="O58" s="11" t="s">
        <v>92</v>
      </c>
      <c r="P58" s="11" t="s">
        <v>91</v>
      </c>
      <c r="Q58" s="12">
        <f>SUM(Q59:Q62)</f>
        <v>0</v>
      </c>
    </row>
    <row r="59" spans="1:17">
      <c r="A59" s="36" t="s">
        <v>43</v>
      </c>
      <c r="B59" s="147" t="s">
        <v>39</v>
      </c>
      <c r="C59" s="24"/>
      <c r="D59" s="18"/>
      <c r="E59" s="10"/>
      <c r="F59" s="21"/>
      <c r="G59" s="13"/>
      <c r="H59" s="14">
        <v>0</v>
      </c>
      <c r="I59" s="32">
        <f>G59*H59</f>
        <v>0</v>
      </c>
      <c r="J59" s="21"/>
      <c r="K59" s="13"/>
      <c r="L59" s="14">
        <v>0</v>
      </c>
      <c r="M59" s="32">
        <f>K59*L59</f>
        <v>0</v>
      </c>
      <c r="N59" s="21"/>
      <c r="O59" s="13"/>
      <c r="P59" s="14">
        <v>0</v>
      </c>
      <c r="Q59" s="32">
        <f>O59*P59</f>
        <v>0</v>
      </c>
    </row>
    <row r="60" spans="1:17">
      <c r="A60" s="36" t="s">
        <v>43</v>
      </c>
      <c r="B60" s="147" t="s">
        <v>4</v>
      </c>
      <c r="C60" s="24"/>
      <c r="D60" s="18"/>
      <c r="E60" s="10"/>
      <c r="F60" s="21"/>
      <c r="G60" s="2"/>
      <c r="H60" s="14">
        <v>0</v>
      </c>
      <c r="I60" s="32">
        <f>G60*H60</f>
        <v>0</v>
      </c>
      <c r="J60" s="21"/>
      <c r="K60" s="31"/>
      <c r="L60" s="14">
        <v>0</v>
      </c>
      <c r="M60" s="32">
        <f>K60*L60</f>
        <v>0</v>
      </c>
      <c r="N60" s="21"/>
      <c r="O60" s="2"/>
      <c r="P60" s="14">
        <v>0</v>
      </c>
      <c r="Q60" s="32">
        <f>O60*P60</f>
        <v>0</v>
      </c>
    </row>
    <row r="61" spans="1:17">
      <c r="A61" s="36" t="s">
        <v>43</v>
      </c>
      <c r="B61" s="147" t="s">
        <v>14</v>
      </c>
      <c r="C61" s="24"/>
      <c r="D61" s="18"/>
      <c r="E61" s="10"/>
      <c r="F61" s="21"/>
      <c r="G61" s="2"/>
      <c r="H61" s="14">
        <v>0</v>
      </c>
      <c r="I61" s="32">
        <f>G61*H61</f>
        <v>0</v>
      </c>
      <c r="J61" s="21"/>
      <c r="K61" s="31"/>
      <c r="L61" s="14">
        <v>0</v>
      </c>
      <c r="M61" s="32">
        <f>K61*L61</f>
        <v>0</v>
      </c>
      <c r="N61" s="21"/>
      <c r="O61" s="2"/>
      <c r="P61" s="14">
        <v>0</v>
      </c>
      <c r="Q61" s="32">
        <f>O61*P61</f>
        <v>0</v>
      </c>
    </row>
    <row r="62" spans="1:17">
      <c r="A62" s="36" t="s">
        <v>43</v>
      </c>
      <c r="B62" s="147" t="s">
        <v>15</v>
      </c>
      <c r="C62" s="24"/>
      <c r="D62" s="18"/>
      <c r="E62" s="10"/>
      <c r="F62" s="21"/>
      <c r="G62" s="2"/>
      <c r="H62" s="14">
        <v>0</v>
      </c>
      <c r="I62" s="32">
        <f>G62*H62</f>
        <v>0</v>
      </c>
      <c r="J62" s="21"/>
      <c r="K62" s="31"/>
      <c r="L62" s="14">
        <v>0</v>
      </c>
      <c r="M62" s="32">
        <f>K62*L62</f>
        <v>0</v>
      </c>
      <c r="N62" s="21"/>
      <c r="O62" s="2"/>
      <c r="P62" s="14">
        <v>0</v>
      </c>
      <c r="Q62" s="32">
        <f>O62*P62</f>
        <v>0</v>
      </c>
    </row>
    <row r="63" spans="1:17" s="165" customFormat="1" ht="30">
      <c r="A63" s="26"/>
      <c r="B63" s="152" t="s">
        <v>333</v>
      </c>
      <c r="C63" s="152" t="s">
        <v>333</v>
      </c>
      <c r="D63" s="27" t="s">
        <v>40</v>
      </c>
      <c r="E63" s="151" t="s">
        <v>311</v>
      </c>
      <c r="F63" s="28" t="s">
        <v>44</v>
      </c>
      <c r="G63" s="29" t="s">
        <v>78</v>
      </c>
      <c r="H63" s="29" t="s">
        <v>79</v>
      </c>
      <c r="I63" s="30" t="s">
        <v>512</v>
      </c>
      <c r="J63" s="28" t="s">
        <v>45</v>
      </c>
      <c r="K63" s="29" t="s">
        <v>78</v>
      </c>
      <c r="L63" s="29" t="s">
        <v>79</v>
      </c>
      <c r="M63" s="30" t="s">
        <v>511</v>
      </c>
      <c r="N63" s="28" t="s">
        <v>7377</v>
      </c>
      <c r="O63" s="29" t="s">
        <v>78</v>
      </c>
      <c r="P63" s="29" t="s">
        <v>79</v>
      </c>
      <c r="Q63" s="30" t="s">
        <v>510</v>
      </c>
    </row>
    <row r="64" spans="1:17">
      <c r="A64" s="158"/>
      <c r="B64" s="38" t="s">
        <v>93</v>
      </c>
      <c r="C64" s="38" t="s">
        <v>93</v>
      </c>
      <c r="D64" s="38" t="s">
        <v>93</v>
      </c>
      <c r="E64" s="4" t="s">
        <v>92</v>
      </c>
      <c r="F64" s="20" t="s">
        <v>93</v>
      </c>
      <c r="G64" s="11" t="s">
        <v>92</v>
      </c>
      <c r="H64" s="11" t="s">
        <v>91</v>
      </c>
      <c r="I64" s="12">
        <f>SUM(I65:I68)</f>
        <v>0</v>
      </c>
      <c r="J64" s="20" t="s">
        <v>93</v>
      </c>
      <c r="K64" s="11" t="s">
        <v>92</v>
      </c>
      <c r="L64" s="11" t="s">
        <v>91</v>
      </c>
      <c r="M64" s="12">
        <f>SUM(M65:M68)</f>
        <v>0</v>
      </c>
      <c r="N64" s="20" t="s">
        <v>93</v>
      </c>
      <c r="O64" s="11" t="s">
        <v>92</v>
      </c>
      <c r="P64" s="11" t="s">
        <v>91</v>
      </c>
      <c r="Q64" s="12">
        <f>SUM(Q65:Q68)</f>
        <v>0</v>
      </c>
    </row>
    <row r="65" spans="1:17">
      <c r="A65" s="36" t="s">
        <v>509</v>
      </c>
      <c r="B65" s="147" t="s">
        <v>16</v>
      </c>
      <c r="D65" s="24"/>
      <c r="E65" s="207">
        <v>6000</v>
      </c>
      <c r="F65" s="21"/>
      <c r="G65" s="13"/>
      <c r="H65" s="14">
        <v>0</v>
      </c>
      <c r="I65" s="32">
        <f>G65*H65</f>
        <v>0</v>
      </c>
      <c r="J65" s="21"/>
      <c r="K65" s="13"/>
      <c r="L65" s="14">
        <v>0</v>
      </c>
      <c r="M65" s="32">
        <f>K65*L65</f>
        <v>0</v>
      </c>
      <c r="N65" s="21"/>
      <c r="O65" s="13"/>
      <c r="P65" s="14">
        <v>0</v>
      </c>
      <c r="Q65" s="32">
        <f>O65*P65</f>
        <v>0</v>
      </c>
    </row>
    <row r="66" spans="1:17">
      <c r="A66" s="36" t="s">
        <v>509</v>
      </c>
      <c r="B66" s="147" t="s">
        <v>4</v>
      </c>
      <c r="C66" s="24"/>
      <c r="D66" s="18"/>
      <c r="E66" s="10"/>
      <c r="F66" s="21"/>
      <c r="G66" s="2"/>
      <c r="H66" s="14">
        <v>0</v>
      </c>
      <c r="I66" s="32">
        <f>G66*H66</f>
        <v>0</v>
      </c>
      <c r="J66" s="21"/>
      <c r="K66" s="31"/>
      <c r="L66" s="14">
        <v>0</v>
      </c>
      <c r="M66" s="32">
        <f>K66*L66</f>
        <v>0</v>
      </c>
      <c r="N66" s="21"/>
      <c r="O66" s="2"/>
      <c r="P66" s="14">
        <v>0</v>
      </c>
      <c r="Q66" s="32">
        <f>O66*P66</f>
        <v>0</v>
      </c>
    </row>
    <row r="67" spans="1:17">
      <c r="A67" s="36" t="s">
        <v>509</v>
      </c>
      <c r="B67" s="147" t="s">
        <v>14</v>
      </c>
      <c r="C67" s="24"/>
      <c r="D67" s="18"/>
      <c r="E67" s="10"/>
      <c r="F67" s="21"/>
      <c r="G67" s="2"/>
      <c r="H67" s="14">
        <v>0</v>
      </c>
      <c r="I67" s="32">
        <f>G67*H67</f>
        <v>0</v>
      </c>
      <c r="J67" s="21"/>
      <c r="K67" s="31"/>
      <c r="L67" s="14">
        <v>0</v>
      </c>
      <c r="M67" s="32">
        <f>K67*L67</f>
        <v>0</v>
      </c>
      <c r="N67" s="21"/>
      <c r="O67" s="2"/>
      <c r="P67" s="14">
        <v>0</v>
      </c>
      <c r="Q67" s="32">
        <f>O67*P67</f>
        <v>0</v>
      </c>
    </row>
    <row r="68" spans="1:17">
      <c r="A68" s="36" t="s">
        <v>509</v>
      </c>
      <c r="B68" s="147" t="s">
        <v>70</v>
      </c>
      <c r="C68" s="24"/>
      <c r="D68" s="18"/>
      <c r="E68" s="10">
        <v>0</v>
      </c>
      <c r="F68" s="21"/>
      <c r="G68" s="2"/>
      <c r="H68" s="14">
        <v>0</v>
      </c>
      <c r="I68" s="32">
        <f>G68*H68</f>
        <v>0</v>
      </c>
      <c r="J68" s="21"/>
      <c r="K68" s="31"/>
      <c r="L68" s="14">
        <v>0</v>
      </c>
      <c r="M68" s="32">
        <f>K68*L68</f>
        <v>0</v>
      </c>
      <c r="N68" s="21"/>
      <c r="O68" s="2"/>
      <c r="P68" s="14">
        <v>0</v>
      </c>
      <c r="Q68" s="32">
        <f>O68*P68</f>
        <v>0</v>
      </c>
    </row>
    <row r="69" spans="1:17" ht="16.5" thickBot="1">
      <c r="A69" s="37"/>
      <c r="B69" s="6"/>
      <c r="C69" s="25"/>
      <c r="D69" s="19"/>
      <c r="E69" s="5"/>
      <c r="F69" s="22"/>
      <c r="G69" s="15"/>
      <c r="H69" s="15"/>
      <c r="I69" s="16"/>
      <c r="J69" s="22"/>
      <c r="K69" s="15"/>
      <c r="L69" s="15"/>
      <c r="M69" s="16"/>
      <c r="N69" s="22"/>
      <c r="O69" s="15"/>
      <c r="P69" s="15"/>
      <c r="Q69" s="16"/>
    </row>
  </sheetData>
  <autoFilter ref="A4:Q60" xr:uid="{6CD16AF8-B166-4A1C-80CD-5809BE8610BD}"/>
  <mergeCells count="3">
    <mergeCell ref="A1:C2"/>
    <mergeCell ref="D1:D2"/>
    <mergeCell ref="E1:E2"/>
  </mergeCells>
  <phoneticPr fontId="7" type="noConversion"/>
  <conditionalFormatting sqref="G5:I13 K5:M13 O5:Q13 G16:I31 K16:M31 O16:Q31 G34:I39 K34:M39 O34:Q39 G42:I46 K42:M46 O42:Q46 G49:I56 K49:M56 O49:Q56 G59:I62 K59:M62 O59:Q62 G65:I68 K65:M68 O65:Q68">
    <cfRule type="cellIs" dxfId="1" priority="2" operator="greaterThan">
      <formula>0</formula>
    </cfRule>
  </conditionalFormatting>
  <conditionalFormatting sqref="I2 M2 Q2">
    <cfRule type="cellIs" dxfId="0" priority="1" operator="greaterThan">
      <formula>0</formula>
    </cfRule>
  </conditionalFormatting>
  <hyperlinks>
    <hyperlink ref="D1:D2" location="Summery!A1" display="Click Summery Sheet" xr:uid="{22F4CDDD-4171-4069-82C1-45E0F084B28D}"/>
    <hyperlink ref="E1:E2" location="'Design &amp; BoQ'!A1" display="Click Design/BoQ" xr:uid="{0084AB0B-6FCF-4A10-967D-804B7849D97B}"/>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10">
              <controlPr defaultSize="0" autoFill="0" autoLine="0" autoPict="0">
                <anchor moveWithCells="1">
                  <from>
                    <xdr:col>3</xdr:col>
                    <xdr:colOff>19050</xdr:colOff>
                    <xdr:row>3</xdr:row>
                    <xdr:rowOff>180975</xdr:rowOff>
                  </from>
                  <to>
                    <xdr:col>3</xdr:col>
                    <xdr:colOff>485775</xdr:colOff>
                    <xdr:row>5</xdr:row>
                    <xdr:rowOff>28575</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xdr:col>
                    <xdr:colOff>523875</xdr:colOff>
                    <xdr:row>3</xdr:row>
                    <xdr:rowOff>180975</xdr:rowOff>
                  </from>
                  <to>
                    <xdr:col>3</xdr:col>
                    <xdr:colOff>914400</xdr:colOff>
                    <xdr:row>5</xdr:row>
                    <xdr:rowOff>28575</xdr:rowOff>
                  </to>
                </anchor>
              </controlPr>
            </control>
          </mc:Choice>
        </mc:AlternateContent>
        <mc:AlternateContent xmlns:mc="http://schemas.openxmlformats.org/markup-compatibility/2006">
          <mc:Choice Requires="x14">
            <control shapeId="14348" r:id="rId6" name="Check Box 12">
              <controlPr defaultSize="0" autoFill="0" autoLine="0" autoPict="0">
                <anchor moveWithCells="1">
                  <from>
                    <xdr:col>3</xdr:col>
                    <xdr:colOff>923925</xdr:colOff>
                    <xdr:row>3</xdr:row>
                    <xdr:rowOff>180975</xdr:rowOff>
                  </from>
                  <to>
                    <xdr:col>3</xdr:col>
                    <xdr:colOff>1409700</xdr:colOff>
                    <xdr:row>5</xdr:row>
                    <xdr:rowOff>28575</xdr:rowOff>
                  </to>
                </anchor>
              </controlPr>
            </control>
          </mc:Choice>
        </mc:AlternateContent>
        <mc:AlternateContent xmlns:mc="http://schemas.openxmlformats.org/markup-compatibility/2006">
          <mc:Choice Requires="x14">
            <control shapeId="14349" r:id="rId7" name="Check Box 13">
              <controlPr defaultSize="0" autoFill="0" autoLine="0" autoPict="0">
                <anchor moveWithCells="1">
                  <from>
                    <xdr:col>3</xdr:col>
                    <xdr:colOff>1409700</xdr:colOff>
                    <xdr:row>3</xdr:row>
                    <xdr:rowOff>180975</xdr:rowOff>
                  </from>
                  <to>
                    <xdr:col>3</xdr:col>
                    <xdr:colOff>1990725</xdr:colOff>
                    <xdr:row>5</xdr:row>
                    <xdr:rowOff>28575</xdr:rowOff>
                  </to>
                </anchor>
              </controlPr>
            </control>
          </mc:Choice>
        </mc:AlternateContent>
        <mc:AlternateContent xmlns:mc="http://schemas.openxmlformats.org/markup-compatibility/2006">
          <mc:Choice Requires="x14">
            <control shapeId="14350" r:id="rId8" name="Check Box 14">
              <controlPr defaultSize="0" autoFill="0" autoLine="0" autoPict="0">
                <anchor moveWithCells="1">
                  <from>
                    <xdr:col>3</xdr:col>
                    <xdr:colOff>2133600</xdr:colOff>
                    <xdr:row>3</xdr:row>
                    <xdr:rowOff>180975</xdr:rowOff>
                  </from>
                  <to>
                    <xdr:col>3</xdr:col>
                    <xdr:colOff>2714625</xdr:colOff>
                    <xdr:row>5</xdr:row>
                    <xdr:rowOff>28575</xdr:rowOff>
                  </to>
                </anchor>
              </controlPr>
            </control>
          </mc:Choice>
        </mc:AlternateContent>
        <mc:AlternateContent xmlns:mc="http://schemas.openxmlformats.org/markup-compatibility/2006">
          <mc:Choice Requires="x14">
            <control shapeId="14356" r:id="rId9" name="Check Box 20">
              <controlPr defaultSize="0" autoFill="0" autoLine="0" autoPict="0">
                <anchor moveWithCells="1">
                  <from>
                    <xdr:col>3</xdr:col>
                    <xdr:colOff>2876550</xdr:colOff>
                    <xdr:row>3</xdr:row>
                    <xdr:rowOff>180975</xdr:rowOff>
                  </from>
                  <to>
                    <xdr:col>3</xdr:col>
                    <xdr:colOff>3324225</xdr:colOff>
                    <xdr:row>5</xdr:row>
                    <xdr:rowOff>28575</xdr:rowOff>
                  </to>
                </anchor>
              </controlPr>
            </control>
          </mc:Choice>
        </mc:AlternateContent>
        <mc:AlternateContent xmlns:mc="http://schemas.openxmlformats.org/markup-compatibility/2006">
          <mc:Choice Requires="x14">
            <control shapeId="14357" r:id="rId10" name="Check Box 21">
              <controlPr defaultSize="0" autoFill="0" autoLine="0" autoPict="0">
                <anchor moveWithCells="1">
                  <from>
                    <xdr:col>3</xdr:col>
                    <xdr:colOff>3305175</xdr:colOff>
                    <xdr:row>3</xdr:row>
                    <xdr:rowOff>180975</xdr:rowOff>
                  </from>
                  <to>
                    <xdr:col>3</xdr:col>
                    <xdr:colOff>3886200</xdr:colOff>
                    <xdr:row>5</xdr:row>
                    <xdr:rowOff>28575</xdr:rowOff>
                  </to>
                </anchor>
              </controlPr>
            </control>
          </mc:Choice>
        </mc:AlternateContent>
        <mc:AlternateContent xmlns:mc="http://schemas.openxmlformats.org/markup-compatibility/2006">
          <mc:Choice Requires="x14">
            <control shapeId="14358" r:id="rId11" name="Check Box 22">
              <controlPr defaultSize="0" autoFill="0" autoLine="0" autoPict="0">
                <anchor moveWithCells="1">
                  <from>
                    <xdr:col>3</xdr:col>
                    <xdr:colOff>3952875</xdr:colOff>
                    <xdr:row>3</xdr:row>
                    <xdr:rowOff>180975</xdr:rowOff>
                  </from>
                  <to>
                    <xdr:col>3</xdr:col>
                    <xdr:colOff>4333875</xdr:colOff>
                    <xdr:row>5</xdr:row>
                    <xdr:rowOff>28575</xdr:rowOff>
                  </to>
                </anchor>
              </controlPr>
            </control>
          </mc:Choice>
        </mc:AlternateContent>
        <mc:AlternateContent xmlns:mc="http://schemas.openxmlformats.org/markup-compatibility/2006">
          <mc:Choice Requires="x14">
            <control shapeId="14359" r:id="rId12" name="Check Box 23">
              <controlPr defaultSize="0" autoFill="0" autoLine="0" autoPict="0">
                <anchor moveWithCells="1">
                  <from>
                    <xdr:col>3</xdr:col>
                    <xdr:colOff>4314825</xdr:colOff>
                    <xdr:row>3</xdr:row>
                    <xdr:rowOff>180975</xdr:rowOff>
                  </from>
                  <to>
                    <xdr:col>3</xdr:col>
                    <xdr:colOff>4695825</xdr:colOff>
                    <xdr:row>5</xdr:row>
                    <xdr:rowOff>28575</xdr:rowOff>
                  </to>
                </anchor>
              </controlPr>
            </control>
          </mc:Choice>
        </mc:AlternateContent>
        <mc:AlternateContent xmlns:mc="http://schemas.openxmlformats.org/markup-compatibility/2006">
          <mc:Choice Requires="x14">
            <control shapeId="14360" r:id="rId13" name="Check Box 24">
              <controlPr defaultSize="0" autoFill="0" autoLine="0" autoPict="0">
                <anchor moveWithCells="1">
                  <from>
                    <xdr:col>3</xdr:col>
                    <xdr:colOff>19050</xdr:colOff>
                    <xdr:row>4</xdr:row>
                    <xdr:rowOff>180975</xdr:rowOff>
                  </from>
                  <to>
                    <xdr:col>3</xdr:col>
                    <xdr:colOff>600075</xdr:colOff>
                    <xdr:row>6</xdr:row>
                    <xdr:rowOff>28575</xdr:rowOff>
                  </to>
                </anchor>
              </controlPr>
            </control>
          </mc:Choice>
        </mc:AlternateContent>
        <mc:AlternateContent xmlns:mc="http://schemas.openxmlformats.org/markup-compatibility/2006">
          <mc:Choice Requires="x14">
            <control shapeId="14361" r:id="rId14" name="Check Box 25">
              <controlPr defaultSize="0" autoFill="0" autoLine="0" autoPict="0">
                <anchor moveWithCells="1">
                  <from>
                    <xdr:col>3</xdr:col>
                    <xdr:colOff>523875</xdr:colOff>
                    <xdr:row>4</xdr:row>
                    <xdr:rowOff>180975</xdr:rowOff>
                  </from>
                  <to>
                    <xdr:col>3</xdr:col>
                    <xdr:colOff>1104900</xdr:colOff>
                    <xdr:row>6</xdr:row>
                    <xdr:rowOff>28575</xdr:rowOff>
                  </to>
                </anchor>
              </controlPr>
            </control>
          </mc:Choice>
        </mc:AlternateContent>
        <mc:AlternateContent xmlns:mc="http://schemas.openxmlformats.org/markup-compatibility/2006">
          <mc:Choice Requires="x14">
            <control shapeId="14362" r:id="rId15" name="Check Box 26">
              <controlPr defaultSize="0" autoFill="0" autoLine="0" autoPict="0">
                <anchor moveWithCells="1">
                  <from>
                    <xdr:col>3</xdr:col>
                    <xdr:colOff>923925</xdr:colOff>
                    <xdr:row>4</xdr:row>
                    <xdr:rowOff>180975</xdr:rowOff>
                  </from>
                  <to>
                    <xdr:col>3</xdr:col>
                    <xdr:colOff>1504950</xdr:colOff>
                    <xdr:row>6</xdr:row>
                    <xdr:rowOff>28575</xdr:rowOff>
                  </to>
                </anchor>
              </controlPr>
            </control>
          </mc:Choice>
        </mc:AlternateContent>
        <mc:AlternateContent xmlns:mc="http://schemas.openxmlformats.org/markup-compatibility/2006">
          <mc:Choice Requires="x14">
            <control shapeId="14363" r:id="rId16" name="Check Box 27">
              <controlPr defaultSize="0" autoFill="0" autoLine="0" autoPict="0">
                <anchor moveWithCells="1">
                  <from>
                    <xdr:col>3</xdr:col>
                    <xdr:colOff>1409700</xdr:colOff>
                    <xdr:row>4</xdr:row>
                    <xdr:rowOff>180975</xdr:rowOff>
                  </from>
                  <to>
                    <xdr:col>3</xdr:col>
                    <xdr:colOff>1990725</xdr:colOff>
                    <xdr:row>6</xdr:row>
                    <xdr:rowOff>28575</xdr:rowOff>
                  </to>
                </anchor>
              </controlPr>
            </control>
          </mc:Choice>
        </mc:AlternateContent>
        <mc:AlternateContent xmlns:mc="http://schemas.openxmlformats.org/markup-compatibility/2006">
          <mc:Choice Requires="x14">
            <control shapeId="14364" r:id="rId17" name="Check Box 28">
              <controlPr defaultSize="0" autoFill="0" autoLine="0" autoPict="0">
                <anchor moveWithCells="1">
                  <from>
                    <xdr:col>3</xdr:col>
                    <xdr:colOff>2133600</xdr:colOff>
                    <xdr:row>4</xdr:row>
                    <xdr:rowOff>180975</xdr:rowOff>
                  </from>
                  <to>
                    <xdr:col>3</xdr:col>
                    <xdr:colOff>2714625</xdr:colOff>
                    <xdr:row>6</xdr:row>
                    <xdr:rowOff>28575</xdr:rowOff>
                  </to>
                </anchor>
              </controlPr>
            </control>
          </mc:Choice>
        </mc:AlternateContent>
        <mc:AlternateContent xmlns:mc="http://schemas.openxmlformats.org/markup-compatibility/2006">
          <mc:Choice Requires="x14">
            <control shapeId="14365" r:id="rId18" name="Check Box 29">
              <controlPr defaultSize="0" autoFill="0" autoLine="0" autoPict="0">
                <anchor moveWithCells="1">
                  <from>
                    <xdr:col>3</xdr:col>
                    <xdr:colOff>2876550</xdr:colOff>
                    <xdr:row>4</xdr:row>
                    <xdr:rowOff>180975</xdr:rowOff>
                  </from>
                  <to>
                    <xdr:col>3</xdr:col>
                    <xdr:colOff>3457575</xdr:colOff>
                    <xdr:row>6</xdr:row>
                    <xdr:rowOff>28575</xdr:rowOff>
                  </to>
                </anchor>
              </controlPr>
            </control>
          </mc:Choice>
        </mc:AlternateContent>
        <mc:AlternateContent xmlns:mc="http://schemas.openxmlformats.org/markup-compatibility/2006">
          <mc:Choice Requires="x14">
            <control shapeId="14366" r:id="rId19" name="Check Box 30">
              <controlPr defaultSize="0" autoFill="0" autoLine="0" autoPict="0">
                <anchor moveWithCells="1">
                  <from>
                    <xdr:col>3</xdr:col>
                    <xdr:colOff>3305175</xdr:colOff>
                    <xdr:row>4</xdr:row>
                    <xdr:rowOff>180975</xdr:rowOff>
                  </from>
                  <to>
                    <xdr:col>3</xdr:col>
                    <xdr:colOff>3886200</xdr:colOff>
                    <xdr:row>6</xdr:row>
                    <xdr:rowOff>28575</xdr:rowOff>
                  </to>
                </anchor>
              </controlPr>
            </control>
          </mc:Choice>
        </mc:AlternateContent>
        <mc:AlternateContent xmlns:mc="http://schemas.openxmlformats.org/markup-compatibility/2006">
          <mc:Choice Requires="x14">
            <control shapeId="14367" r:id="rId20" name="Check Box 31">
              <controlPr defaultSize="0" autoFill="0" autoLine="0" autoPict="0">
                <anchor moveWithCells="1">
                  <from>
                    <xdr:col>3</xdr:col>
                    <xdr:colOff>3952875</xdr:colOff>
                    <xdr:row>4</xdr:row>
                    <xdr:rowOff>180975</xdr:rowOff>
                  </from>
                  <to>
                    <xdr:col>3</xdr:col>
                    <xdr:colOff>4533900</xdr:colOff>
                    <xdr:row>6</xdr:row>
                    <xdr:rowOff>28575</xdr:rowOff>
                  </to>
                </anchor>
              </controlPr>
            </control>
          </mc:Choice>
        </mc:AlternateContent>
        <mc:AlternateContent xmlns:mc="http://schemas.openxmlformats.org/markup-compatibility/2006">
          <mc:Choice Requires="x14">
            <control shapeId="14368" r:id="rId21" name="Check Box 32">
              <controlPr defaultSize="0" autoFill="0" autoLine="0" autoPict="0">
                <anchor moveWithCells="1">
                  <from>
                    <xdr:col>3</xdr:col>
                    <xdr:colOff>4314825</xdr:colOff>
                    <xdr:row>4</xdr:row>
                    <xdr:rowOff>180975</xdr:rowOff>
                  </from>
                  <to>
                    <xdr:col>4</xdr:col>
                    <xdr:colOff>104775</xdr:colOff>
                    <xdr:row>6</xdr:row>
                    <xdr:rowOff>28575</xdr:rowOff>
                  </to>
                </anchor>
              </controlPr>
            </control>
          </mc:Choice>
        </mc:AlternateContent>
        <mc:AlternateContent xmlns:mc="http://schemas.openxmlformats.org/markup-compatibility/2006">
          <mc:Choice Requires="x14">
            <control shapeId="14369" r:id="rId22" name="Check Box 33">
              <controlPr defaultSize="0" autoFill="0" autoLine="0" autoPict="0">
                <anchor moveWithCells="1">
                  <from>
                    <xdr:col>3</xdr:col>
                    <xdr:colOff>19050</xdr:colOff>
                    <xdr:row>5</xdr:row>
                    <xdr:rowOff>180975</xdr:rowOff>
                  </from>
                  <to>
                    <xdr:col>3</xdr:col>
                    <xdr:colOff>600075</xdr:colOff>
                    <xdr:row>7</xdr:row>
                    <xdr:rowOff>28575</xdr:rowOff>
                  </to>
                </anchor>
              </controlPr>
            </control>
          </mc:Choice>
        </mc:AlternateContent>
        <mc:AlternateContent xmlns:mc="http://schemas.openxmlformats.org/markup-compatibility/2006">
          <mc:Choice Requires="x14">
            <control shapeId="14370" r:id="rId23" name="Check Box 34">
              <controlPr defaultSize="0" autoFill="0" autoLine="0" autoPict="0">
                <anchor moveWithCells="1">
                  <from>
                    <xdr:col>3</xdr:col>
                    <xdr:colOff>523875</xdr:colOff>
                    <xdr:row>5</xdr:row>
                    <xdr:rowOff>180975</xdr:rowOff>
                  </from>
                  <to>
                    <xdr:col>3</xdr:col>
                    <xdr:colOff>1104900</xdr:colOff>
                    <xdr:row>7</xdr:row>
                    <xdr:rowOff>28575</xdr:rowOff>
                  </to>
                </anchor>
              </controlPr>
            </control>
          </mc:Choice>
        </mc:AlternateContent>
        <mc:AlternateContent xmlns:mc="http://schemas.openxmlformats.org/markup-compatibility/2006">
          <mc:Choice Requires="x14">
            <control shapeId="14371" r:id="rId24" name="Check Box 35">
              <controlPr defaultSize="0" autoFill="0" autoLine="0" autoPict="0">
                <anchor moveWithCells="1">
                  <from>
                    <xdr:col>3</xdr:col>
                    <xdr:colOff>923925</xdr:colOff>
                    <xdr:row>5</xdr:row>
                    <xdr:rowOff>180975</xdr:rowOff>
                  </from>
                  <to>
                    <xdr:col>3</xdr:col>
                    <xdr:colOff>1504950</xdr:colOff>
                    <xdr:row>7</xdr:row>
                    <xdr:rowOff>28575</xdr:rowOff>
                  </to>
                </anchor>
              </controlPr>
            </control>
          </mc:Choice>
        </mc:AlternateContent>
        <mc:AlternateContent xmlns:mc="http://schemas.openxmlformats.org/markup-compatibility/2006">
          <mc:Choice Requires="x14">
            <control shapeId="14372" r:id="rId25" name="Check Box 36">
              <controlPr defaultSize="0" autoFill="0" autoLine="0" autoPict="0">
                <anchor moveWithCells="1">
                  <from>
                    <xdr:col>3</xdr:col>
                    <xdr:colOff>1409700</xdr:colOff>
                    <xdr:row>5</xdr:row>
                    <xdr:rowOff>180975</xdr:rowOff>
                  </from>
                  <to>
                    <xdr:col>3</xdr:col>
                    <xdr:colOff>1990725</xdr:colOff>
                    <xdr:row>7</xdr:row>
                    <xdr:rowOff>28575</xdr:rowOff>
                  </to>
                </anchor>
              </controlPr>
            </control>
          </mc:Choice>
        </mc:AlternateContent>
        <mc:AlternateContent xmlns:mc="http://schemas.openxmlformats.org/markup-compatibility/2006">
          <mc:Choice Requires="x14">
            <control shapeId="14373" r:id="rId26" name="Check Box 37">
              <controlPr defaultSize="0" autoFill="0" autoLine="0" autoPict="0">
                <anchor moveWithCells="1">
                  <from>
                    <xdr:col>3</xdr:col>
                    <xdr:colOff>2133600</xdr:colOff>
                    <xdr:row>5</xdr:row>
                    <xdr:rowOff>180975</xdr:rowOff>
                  </from>
                  <to>
                    <xdr:col>3</xdr:col>
                    <xdr:colOff>2714625</xdr:colOff>
                    <xdr:row>7</xdr:row>
                    <xdr:rowOff>28575</xdr:rowOff>
                  </to>
                </anchor>
              </controlPr>
            </control>
          </mc:Choice>
        </mc:AlternateContent>
        <mc:AlternateContent xmlns:mc="http://schemas.openxmlformats.org/markup-compatibility/2006">
          <mc:Choice Requires="x14">
            <control shapeId="14374" r:id="rId27" name="Check Box 38">
              <controlPr defaultSize="0" autoFill="0" autoLine="0" autoPict="0">
                <anchor moveWithCells="1">
                  <from>
                    <xdr:col>3</xdr:col>
                    <xdr:colOff>2876550</xdr:colOff>
                    <xdr:row>5</xdr:row>
                    <xdr:rowOff>180975</xdr:rowOff>
                  </from>
                  <to>
                    <xdr:col>3</xdr:col>
                    <xdr:colOff>3457575</xdr:colOff>
                    <xdr:row>7</xdr:row>
                    <xdr:rowOff>28575</xdr:rowOff>
                  </to>
                </anchor>
              </controlPr>
            </control>
          </mc:Choice>
        </mc:AlternateContent>
        <mc:AlternateContent xmlns:mc="http://schemas.openxmlformats.org/markup-compatibility/2006">
          <mc:Choice Requires="x14">
            <control shapeId="14375" r:id="rId28" name="Check Box 39">
              <controlPr defaultSize="0" autoFill="0" autoLine="0" autoPict="0">
                <anchor moveWithCells="1">
                  <from>
                    <xdr:col>3</xdr:col>
                    <xdr:colOff>3305175</xdr:colOff>
                    <xdr:row>5</xdr:row>
                    <xdr:rowOff>180975</xdr:rowOff>
                  </from>
                  <to>
                    <xdr:col>3</xdr:col>
                    <xdr:colOff>3886200</xdr:colOff>
                    <xdr:row>7</xdr:row>
                    <xdr:rowOff>28575</xdr:rowOff>
                  </to>
                </anchor>
              </controlPr>
            </control>
          </mc:Choice>
        </mc:AlternateContent>
        <mc:AlternateContent xmlns:mc="http://schemas.openxmlformats.org/markup-compatibility/2006">
          <mc:Choice Requires="x14">
            <control shapeId="14376" r:id="rId29" name="Check Box 40">
              <controlPr defaultSize="0" autoFill="0" autoLine="0" autoPict="0">
                <anchor moveWithCells="1">
                  <from>
                    <xdr:col>3</xdr:col>
                    <xdr:colOff>3952875</xdr:colOff>
                    <xdr:row>5</xdr:row>
                    <xdr:rowOff>180975</xdr:rowOff>
                  </from>
                  <to>
                    <xdr:col>3</xdr:col>
                    <xdr:colOff>4533900</xdr:colOff>
                    <xdr:row>7</xdr:row>
                    <xdr:rowOff>28575</xdr:rowOff>
                  </to>
                </anchor>
              </controlPr>
            </control>
          </mc:Choice>
        </mc:AlternateContent>
        <mc:AlternateContent xmlns:mc="http://schemas.openxmlformats.org/markup-compatibility/2006">
          <mc:Choice Requires="x14">
            <control shapeId="14377" r:id="rId30" name="Check Box 41">
              <controlPr defaultSize="0" autoFill="0" autoLine="0" autoPict="0">
                <anchor moveWithCells="1">
                  <from>
                    <xdr:col>3</xdr:col>
                    <xdr:colOff>4314825</xdr:colOff>
                    <xdr:row>5</xdr:row>
                    <xdr:rowOff>180975</xdr:rowOff>
                  </from>
                  <to>
                    <xdr:col>4</xdr:col>
                    <xdr:colOff>104775</xdr:colOff>
                    <xdr:row>7</xdr:row>
                    <xdr:rowOff>28575</xdr:rowOff>
                  </to>
                </anchor>
              </controlPr>
            </control>
          </mc:Choice>
        </mc:AlternateContent>
        <mc:AlternateContent xmlns:mc="http://schemas.openxmlformats.org/markup-compatibility/2006">
          <mc:Choice Requires="x14">
            <control shapeId="14378" r:id="rId31" name="Check Box 42">
              <controlPr defaultSize="0" autoFill="0" autoLine="0" autoPict="0">
                <anchor moveWithCells="1">
                  <from>
                    <xdr:col>3</xdr:col>
                    <xdr:colOff>19050</xdr:colOff>
                    <xdr:row>6</xdr:row>
                    <xdr:rowOff>180975</xdr:rowOff>
                  </from>
                  <to>
                    <xdr:col>3</xdr:col>
                    <xdr:colOff>600075</xdr:colOff>
                    <xdr:row>8</xdr:row>
                    <xdr:rowOff>28575</xdr:rowOff>
                  </to>
                </anchor>
              </controlPr>
            </control>
          </mc:Choice>
        </mc:AlternateContent>
        <mc:AlternateContent xmlns:mc="http://schemas.openxmlformats.org/markup-compatibility/2006">
          <mc:Choice Requires="x14">
            <control shapeId="14379" r:id="rId32" name="Check Box 43">
              <controlPr defaultSize="0" autoFill="0" autoLine="0" autoPict="0">
                <anchor moveWithCells="1">
                  <from>
                    <xdr:col>3</xdr:col>
                    <xdr:colOff>523875</xdr:colOff>
                    <xdr:row>6</xdr:row>
                    <xdr:rowOff>180975</xdr:rowOff>
                  </from>
                  <to>
                    <xdr:col>3</xdr:col>
                    <xdr:colOff>1104900</xdr:colOff>
                    <xdr:row>8</xdr:row>
                    <xdr:rowOff>28575</xdr:rowOff>
                  </to>
                </anchor>
              </controlPr>
            </control>
          </mc:Choice>
        </mc:AlternateContent>
        <mc:AlternateContent xmlns:mc="http://schemas.openxmlformats.org/markup-compatibility/2006">
          <mc:Choice Requires="x14">
            <control shapeId="14380" r:id="rId33" name="Check Box 44">
              <controlPr defaultSize="0" autoFill="0" autoLine="0" autoPict="0">
                <anchor moveWithCells="1">
                  <from>
                    <xdr:col>3</xdr:col>
                    <xdr:colOff>923925</xdr:colOff>
                    <xdr:row>6</xdr:row>
                    <xdr:rowOff>180975</xdr:rowOff>
                  </from>
                  <to>
                    <xdr:col>3</xdr:col>
                    <xdr:colOff>1504950</xdr:colOff>
                    <xdr:row>8</xdr:row>
                    <xdr:rowOff>28575</xdr:rowOff>
                  </to>
                </anchor>
              </controlPr>
            </control>
          </mc:Choice>
        </mc:AlternateContent>
        <mc:AlternateContent xmlns:mc="http://schemas.openxmlformats.org/markup-compatibility/2006">
          <mc:Choice Requires="x14">
            <control shapeId="14381" r:id="rId34" name="Check Box 45">
              <controlPr defaultSize="0" autoFill="0" autoLine="0" autoPict="0">
                <anchor moveWithCells="1">
                  <from>
                    <xdr:col>3</xdr:col>
                    <xdr:colOff>1409700</xdr:colOff>
                    <xdr:row>6</xdr:row>
                    <xdr:rowOff>180975</xdr:rowOff>
                  </from>
                  <to>
                    <xdr:col>3</xdr:col>
                    <xdr:colOff>1990725</xdr:colOff>
                    <xdr:row>8</xdr:row>
                    <xdr:rowOff>28575</xdr:rowOff>
                  </to>
                </anchor>
              </controlPr>
            </control>
          </mc:Choice>
        </mc:AlternateContent>
        <mc:AlternateContent xmlns:mc="http://schemas.openxmlformats.org/markup-compatibility/2006">
          <mc:Choice Requires="x14">
            <control shapeId="14382" r:id="rId35" name="Check Box 46">
              <controlPr defaultSize="0" autoFill="0" autoLine="0" autoPict="0">
                <anchor moveWithCells="1">
                  <from>
                    <xdr:col>3</xdr:col>
                    <xdr:colOff>2133600</xdr:colOff>
                    <xdr:row>6</xdr:row>
                    <xdr:rowOff>180975</xdr:rowOff>
                  </from>
                  <to>
                    <xdr:col>3</xdr:col>
                    <xdr:colOff>2714625</xdr:colOff>
                    <xdr:row>8</xdr:row>
                    <xdr:rowOff>28575</xdr:rowOff>
                  </to>
                </anchor>
              </controlPr>
            </control>
          </mc:Choice>
        </mc:AlternateContent>
        <mc:AlternateContent xmlns:mc="http://schemas.openxmlformats.org/markup-compatibility/2006">
          <mc:Choice Requires="x14">
            <control shapeId="14383" r:id="rId36" name="Check Box 47">
              <controlPr defaultSize="0" autoFill="0" autoLine="0" autoPict="0">
                <anchor moveWithCells="1">
                  <from>
                    <xdr:col>3</xdr:col>
                    <xdr:colOff>2876550</xdr:colOff>
                    <xdr:row>6</xdr:row>
                    <xdr:rowOff>180975</xdr:rowOff>
                  </from>
                  <to>
                    <xdr:col>3</xdr:col>
                    <xdr:colOff>3457575</xdr:colOff>
                    <xdr:row>8</xdr:row>
                    <xdr:rowOff>28575</xdr:rowOff>
                  </to>
                </anchor>
              </controlPr>
            </control>
          </mc:Choice>
        </mc:AlternateContent>
        <mc:AlternateContent xmlns:mc="http://schemas.openxmlformats.org/markup-compatibility/2006">
          <mc:Choice Requires="x14">
            <control shapeId="14384" r:id="rId37" name="Check Box 48">
              <controlPr defaultSize="0" autoFill="0" autoLine="0" autoPict="0">
                <anchor moveWithCells="1">
                  <from>
                    <xdr:col>3</xdr:col>
                    <xdr:colOff>3305175</xdr:colOff>
                    <xdr:row>6</xdr:row>
                    <xdr:rowOff>180975</xdr:rowOff>
                  </from>
                  <to>
                    <xdr:col>3</xdr:col>
                    <xdr:colOff>3886200</xdr:colOff>
                    <xdr:row>8</xdr:row>
                    <xdr:rowOff>28575</xdr:rowOff>
                  </to>
                </anchor>
              </controlPr>
            </control>
          </mc:Choice>
        </mc:AlternateContent>
        <mc:AlternateContent xmlns:mc="http://schemas.openxmlformats.org/markup-compatibility/2006">
          <mc:Choice Requires="x14">
            <control shapeId="14385" r:id="rId38" name="Check Box 49">
              <controlPr defaultSize="0" autoFill="0" autoLine="0" autoPict="0">
                <anchor moveWithCells="1">
                  <from>
                    <xdr:col>3</xdr:col>
                    <xdr:colOff>3952875</xdr:colOff>
                    <xdr:row>6</xdr:row>
                    <xdr:rowOff>180975</xdr:rowOff>
                  </from>
                  <to>
                    <xdr:col>3</xdr:col>
                    <xdr:colOff>4533900</xdr:colOff>
                    <xdr:row>8</xdr:row>
                    <xdr:rowOff>28575</xdr:rowOff>
                  </to>
                </anchor>
              </controlPr>
            </control>
          </mc:Choice>
        </mc:AlternateContent>
        <mc:AlternateContent xmlns:mc="http://schemas.openxmlformats.org/markup-compatibility/2006">
          <mc:Choice Requires="x14">
            <control shapeId="14386" r:id="rId39" name="Check Box 50">
              <controlPr defaultSize="0" autoFill="0" autoLine="0" autoPict="0">
                <anchor moveWithCells="1">
                  <from>
                    <xdr:col>3</xdr:col>
                    <xdr:colOff>4314825</xdr:colOff>
                    <xdr:row>6</xdr:row>
                    <xdr:rowOff>180975</xdr:rowOff>
                  </from>
                  <to>
                    <xdr:col>4</xdr:col>
                    <xdr:colOff>104775</xdr:colOff>
                    <xdr:row>8</xdr:row>
                    <xdr:rowOff>28575</xdr:rowOff>
                  </to>
                </anchor>
              </controlPr>
            </control>
          </mc:Choice>
        </mc:AlternateContent>
        <mc:AlternateContent xmlns:mc="http://schemas.openxmlformats.org/markup-compatibility/2006">
          <mc:Choice Requires="x14">
            <control shapeId="14387" r:id="rId40" name="Check Box 51">
              <controlPr defaultSize="0" autoFill="0" autoLine="0" autoPict="0">
                <anchor moveWithCells="1">
                  <from>
                    <xdr:col>3</xdr:col>
                    <xdr:colOff>19050</xdr:colOff>
                    <xdr:row>4</xdr:row>
                    <xdr:rowOff>180975</xdr:rowOff>
                  </from>
                  <to>
                    <xdr:col>3</xdr:col>
                    <xdr:colOff>485775</xdr:colOff>
                    <xdr:row>6</xdr:row>
                    <xdr:rowOff>28575</xdr:rowOff>
                  </to>
                </anchor>
              </controlPr>
            </control>
          </mc:Choice>
        </mc:AlternateContent>
        <mc:AlternateContent xmlns:mc="http://schemas.openxmlformats.org/markup-compatibility/2006">
          <mc:Choice Requires="x14">
            <control shapeId="14388" r:id="rId41" name="Check Box 52">
              <controlPr defaultSize="0" autoFill="0" autoLine="0" autoPict="0">
                <anchor moveWithCells="1">
                  <from>
                    <xdr:col>3</xdr:col>
                    <xdr:colOff>523875</xdr:colOff>
                    <xdr:row>4</xdr:row>
                    <xdr:rowOff>180975</xdr:rowOff>
                  </from>
                  <to>
                    <xdr:col>3</xdr:col>
                    <xdr:colOff>914400</xdr:colOff>
                    <xdr:row>6</xdr:row>
                    <xdr:rowOff>28575</xdr:rowOff>
                  </to>
                </anchor>
              </controlPr>
            </control>
          </mc:Choice>
        </mc:AlternateContent>
        <mc:AlternateContent xmlns:mc="http://schemas.openxmlformats.org/markup-compatibility/2006">
          <mc:Choice Requires="x14">
            <control shapeId="14389" r:id="rId42" name="Check Box 53">
              <controlPr defaultSize="0" autoFill="0" autoLine="0" autoPict="0">
                <anchor moveWithCells="1">
                  <from>
                    <xdr:col>3</xdr:col>
                    <xdr:colOff>923925</xdr:colOff>
                    <xdr:row>4</xdr:row>
                    <xdr:rowOff>180975</xdr:rowOff>
                  </from>
                  <to>
                    <xdr:col>3</xdr:col>
                    <xdr:colOff>1409700</xdr:colOff>
                    <xdr:row>6</xdr:row>
                    <xdr:rowOff>28575</xdr:rowOff>
                  </to>
                </anchor>
              </controlPr>
            </control>
          </mc:Choice>
        </mc:AlternateContent>
        <mc:AlternateContent xmlns:mc="http://schemas.openxmlformats.org/markup-compatibility/2006">
          <mc:Choice Requires="x14">
            <control shapeId="14390" r:id="rId43" name="Check Box 54">
              <controlPr defaultSize="0" autoFill="0" autoLine="0" autoPict="0">
                <anchor moveWithCells="1">
                  <from>
                    <xdr:col>3</xdr:col>
                    <xdr:colOff>1409700</xdr:colOff>
                    <xdr:row>4</xdr:row>
                    <xdr:rowOff>180975</xdr:rowOff>
                  </from>
                  <to>
                    <xdr:col>3</xdr:col>
                    <xdr:colOff>1990725</xdr:colOff>
                    <xdr:row>6</xdr:row>
                    <xdr:rowOff>28575</xdr:rowOff>
                  </to>
                </anchor>
              </controlPr>
            </control>
          </mc:Choice>
        </mc:AlternateContent>
        <mc:AlternateContent xmlns:mc="http://schemas.openxmlformats.org/markup-compatibility/2006">
          <mc:Choice Requires="x14">
            <control shapeId="14391" r:id="rId44" name="Check Box 55">
              <controlPr defaultSize="0" autoFill="0" autoLine="0" autoPict="0">
                <anchor moveWithCells="1">
                  <from>
                    <xdr:col>3</xdr:col>
                    <xdr:colOff>2133600</xdr:colOff>
                    <xdr:row>4</xdr:row>
                    <xdr:rowOff>180975</xdr:rowOff>
                  </from>
                  <to>
                    <xdr:col>3</xdr:col>
                    <xdr:colOff>2714625</xdr:colOff>
                    <xdr:row>6</xdr:row>
                    <xdr:rowOff>28575</xdr:rowOff>
                  </to>
                </anchor>
              </controlPr>
            </control>
          </mc:Choice>
        </mc:AlternateContent>
        <mc:AlternateContent xmlns:mc="http://schemas.openxmlformats.org/markup-compatibility/2006">
          <mc:Choice Requires="x14">
            <control shapeId="14392" r:id="rId45" name="Check Box 56">
              <controlPr defaultSize="0" autoFill="0" autoLine="0" autoPict="0">
                <anchor moveWithCells="1">
                  <from>
                    <xdr:col>3</xdr:col>
                    <xdr:colOff>2876550</xdr:colOff>
                    <xdr:row>4</xdr:row>
                    <xdr:rowOff>180975</xdr:rowOff>
                  </from>
                  <to>
                    <xdr:col>3</xdr:col>
                    <xdr:colOff>3324225</xdr:colOff>
                    <xdr:row>6</xdr:row>
                    <xdr:rowOff>28575</xdr:rowOff>
                  </to>
                </anchor>
              </controlPr>
            </control>
          </mc:Choice>
        </mc:AlternateContent>
        <mc:AlternateContent xmlns:mc="http://schemas.openxmlformats.org/markup-compatibility/2006">
          <mc:Choice Requires="x14">
            <control shapeId="14393" r:id="rId46" name="Check Box 57">
              <controlPr defaultSize="0" autoFill="0" autoLine="0" autoPict="0">
                <anchor moveWithCells="1">
                  <from>
                    <xdr:col>3</xdr:col>
                    <xdr:colOff>3305175</xdr:colOff>
                    <xdr:row>4</xdr:row>
                    <xdr:rowOff>180975</xdr:rowOff>
                  </from>
                  <to>
                    <xdr:col>3</xdr:col>
                    <xdr:colOff>3886200</xdr:colOff>
                    <xdr:row>6</xdr:row>
                    <xdr:rowOff>28575</xdr:rowOff>
                  </to>
                </anchor>
              </controlPr>
            </control>
          </mc:Choice>
        </mc:AlternateContent>
        <mc:AlternateContent xmlns:mc="http://schemas.openxmlformats.org/markup-compatibility/2006">
          <mc:Choice Requires="x14">
            <control shapeId="14394" r:id="rId47" name="Check Box 58">
              <controlPr defaultSize="0" autoFill="0" autoLine="0" autoPict="0">
                <anchor moveWithCells="1">
                  <from>
                    <xdr:col>3</xdr:col>
                    <xdr:colOff>3952875</xdr:colOff>
                    <xdr:row>4</xdr:row>
                    <xdr:rowOff>180975</xdr:rowOff>
                  </from>
                  <to>
                    <xdr:col>3</xdr:col>
                    <xdr:colOff>4333875</xdr:colOff>
                    <xdr:row>6</xdr:row>
                    <xdr:rowOff>28575</xdr:rowOff>
                  </to>
                </anchor>
              </controlPr>
            </control>
          </mc:Choice>
        </mc:AlternateContent>
        <mc:AlternateContent xmlns:mc="http://schemas.openxmlformats.org/markup-compatibility/2006">
          <mc:Choice Requires="x14">
            <control shapeId="14395" r:id="rId48" name="Check Box 59">
              <controlPr defaultSize="0" autoFill="0" autoLine="0" autoPict="0">
                <anchor moveWithCells="1">
                  <from>
                    <xdr:col>3</xdr:col>
                    <xdr:colOff>4314825</xdr:colOff>
                    <xdr:row>4</xdr:row>
                    <xdr:rowOff>180975</xdr:rowOff>
                  </from>
                  <to>
                    <xdr:col>3</xdr:col>
                    <xdr:colOff>4695825</xdr:colOff>
                    <xdr:row>6</xdr:row>
                    <xdr:rowOff>28575</xdr:rowOff>
                  </to>
                </anchor>
              </controlPr>
            </control>
          </mc:Choice>
        </mc:AlternateContent>
        <mc:AlternateContent xmlns:mc="http://schemas.openxmlformats.org/markup-compatibility/2006">
          <mc:Choice Requires="x14">
            <control shapeId="14396" r:id="rId49" name="Check Box 60">
              <controlPr defaultSize="0" autoFill="0" autoLine="0" autoPict="0">
                <anchor moveWithCells="1">
                  <from>
                    <xdr:col>3</xdr:col>
                    <xdr:colOff>19050</xdr:colOff>
                    <xdr:row>5</xdr:row>
                    <xdr:rowOff>180975</xdr:rowOff>
                  </from>
                  <to>
                    <xdr:col>3</xdr:col>
                    <xdr:colOff>485775</xdr:colOff>
                    <xdr:row>7</xdr:row>
                    <xdr:rowOff>28575</xdr:rowOff>
                  </to>
                </anchor>
              </controlPr>
            </control>
          </mc:Choice>
        </mc:AlternateContent>
        <mc:AlternateContent xmlns:mc="http://schemas.openxmlformats.org/markup-compatibility/2006">
          <mc:Choice Requires="x14">
            <control shapeId="14397" r:id="rId50" name="Check Box 61">
              <controlPr defaultSize="0" autoFill="0" autoLine="0" autoPict="0">
                <anchor moveWithCells="1">
                  <from>
                    <xdr:col>3</xdr:col>
                    <xdr:colOff>523875</xdr:colOff>
                    <xdr:row>5</xdr:row>
                    <xdr:rowOff>180975</xdr:rowOff>
                  </from>
                  <to>
                    <xdr:col>3</xdr:col>
                    <xdr:colOff>914400</xdr:colOff>
                    <xdr:row>7</xdr:row>
                    <xdr:rowOff>28575</xdr:rowOff>
                  </to>
                </anchor>
              </controlPr>
            </control>
          </mc:Choice>
        </mc:AlternateContent>
        <mc:AlternateContent xmlns:mc="http://schemas.openxmlformats.org/markup-compatibility/2006">
          <mc:Choice Requires="x14">
            <control shapeId="14398" r:id="rId51" name="Check Box 62">
              <controlPr defaultSize="0" autoFill="0" autoLine="0" autoPict="0">
                <anchor moveWithCells="1">
                  <from>
                    <xdr:col>3</xdr:col>
                    <xdr:colOff>923925</xdr:colOff>
                    <xdr:row>5</xdr:row>
                    <xdr:rowOff>180975</xdr:rowOff>
                  </from>
                  <to>
                    <xdr:col>3</xdr:col>
                    <xdr:colOff>1409700</xdr:colOff>
                    <xdr:row>7</xdr:row>
                    <xdr:rowOff>28575</xdr:rowOff>
                  </to>
                </anchor>
              </controlPr>
            </control>
          </mc:Choice>
        </mc:AlternateContent>
        <mc:AlternateContent xmlns:mc="http://schemas.openxmlformats.org/markup-compatibility/2006">
          <mc:Choice Requires="x14">
            <control shapeId="14399" r:id="rId52" name="Check Box 63">
              <controlPr defaultSize="0" autoFill="0" autoLine="0" autoPict="0">
                <anchor moveWithCells="1">
                  <from>
                    <xdr:col>3</xdr:col>
                    <xdr:colOff>1409700</xdr:colOff>
                    <xdr:row>5</xdr:row>
                    <xdr:rowOff>180975</xdr:rowOff>
                  </from>
                  <to>
                    <xdr:col>3</xdr:col>
                    <xdr:colOff>1990725</xdr:colOff>
                    <xdr:row>7</xdr:row>
                    <xdr:rowOff>28575</xdr:rowOff>
                  </to>
                </anchor>
              </controlPr>
            </control>
          </mc:Choice>
        </mc:AlternateContent>
        <mc:AlternateContent xmlns:mc="http://schemas.openxmlformats.org/markup-compatibility/2006">
          <mc:Choice Requires="x14">
            <control shapeId="14400" r:id="rId53" name="Check Box 64">
              <controlPr defaultSize="0" autoFill="0" autoLine="0" autoPict="0">
                <anchor moveWithCells="1">
                  <from>
                    <xdr:col>3</xdr:col>
                    <xdr:colOff>2133600</xdr:colOff>
                    <xdr:row>5</xdr:row>
                    <xdr:rowOff>180975</xdr:rowOff>
                  </from>
                  <to>
                    <xdr:col>3</xdr:col>
                    <xdr:colOff>2714625</xdr:colOff>
                    <xdr:row>7</xdr:row>
                    <xdr:rowOff>28575</xdr:rowOff>
                  </to>
                </anchor>
              </controlPr>
            </control>
          </mc:Choice>
        </mc:AlternateContent>
        <mc:AlternateContent xmlns:mc="http://schemas.openxmlformats.org/markup-compatibility/2006">
          <mc:Choice Requires="x14">
            <control shapeId="14401" r:id="rId54" name="Check Box 65">
              <controlPr defaultSize="0" autoFill="0" autoLine="0" autoPict="0">
                <anchor moveWithCells="1">
                  <from>
                    <xdr:col>3</xdr:col>
                    <xdr:colOff>2876550</xdr:colOff>
                    <xdr:row>5</xdr:row>
                    <xdr:rowOff>180975</xdr:rowOff>
                  </from>
                  <to>
                    <xdr:col>3</xdr:col>
                    <xdr:colOff>3324225</xdr:colOff>
                    <xdr:row>7</xdr:row>
                    <xdr:rowOff>28575</xdr:rowOff>
                  </to>
                </anchor>
              </controlPr>
            </control>
          </mc:Choice>
        </mc:AlternateContent>
        <mc:AlternateContent xmlns:mc="http://schemas.openxmlformats.org/markup-compatibility/2006">
          <mc:Choice Requires="x14">
            <control shapeId="14402" r:id="rId55" name="Check Box 66">
              <controlPr defaultSize="0" autoFill="0" autoLine="0" autoPict="0">
                <anchor moveWithCells="1">
                  <from>
                    <xdr:col>3</xdr:col>
                    <xdr:colOff>3305175</xdr:colOff>
                    <xdr:row>5</xdr:row>
                    <xdr:rowOff>180975</xdr:rowOff>
                  </from>
                  <to>
                    <xdr:col>3</xdr:col>
                    <xdr:colOff>3886200</xdr:colOff>
                    <xdr:row>7</xdr:row>
                    <xdr:rowOff>28575</xdr:rowOff>
                  </to>
                </anchor>
              </controlPr>
            </control>
          </mc:Choice>
        </mc:AlternateContent>
        <mc:AlternateContent xmlns:mc="http://schemas.openxmlformats.org/markup-compatibility/2006">
          <mc:Choice Requires="x14">
            <control shapeId="14403" r:id="rId56" name="Check Box 67">
              <controlPr defaultSize="0" autoFill="0" autoLine="0" autoPict="0">
                <anchor moveWithCells="1">
                  <from>
                    <xdr:col>3</xdr:col>
                    <xdr:colOff>3952875</xdr:colOff>
                    <xdr:row>5</xdr:row>
                    <xdr:rowOff>180975</xdr:rowOff>
                  </from>
                  <to>
                    <xdr:col>3</xdr:col>
                    <xdr:colOff>4333875</xdr:colOff>
                    <xdr:row>7</xdr:row>
                    <xdr:rowOff>28575</xdr:rowOff>
                  </to>
                </anchor>
              </controlPr>
            </control>
          </mc:Choice>
        </mc:AlternateContent>
        <mc:AlternateContent xmlns:mc="http://schemas.openxmlformats.org/markup-compatibility/2006">
          <mc:Choice Requires="x14">
            <control shapeId="14404" r:id="rId57" name="Check Box 68">
              <controlPr defaultSize="0" autoFill="0" autoLine="0" autoPict="0">
                <anchor moveWithCells="1">
                  <from>
                    <xdr:col>3</xdr:col>
                    <xdr:colOff>4314825</xdr:colOff>
                    <xdr:row>5</xdr:row>
                    <xdr:rowOff>180975</xdr:rowOff>
                  </from>
                  <to>
                    <xdr:col>3</xdr:col>
                    <xdr:colOff>4695825</xdr:colOff>
                    <xdr:row>7</xdr:row>
                    <xdr:rowOff>28575</xdr:rowOff>
                  </to>
                </anchor>
              </controlPr>
            </control>
          </mc:Choice>
        </mc:AlternateContent>
        <mc:AlternateContent xmlns:mc="http://schemas.openxmlformats.org/markup-compatibility/2006">
          <mc:Choice Requires="x14">
            <control shapeId="14405" r:id="rId58" name="Check Box 69">
              <controlPr defaultSize="0" autoFill="0" autoLine="0" autoPict="0">
                <anchor moveWithCells="1">
                  <from>
                    <xdr:col>3</xdr:col>
                    <xdr:colOff>19050</xdr:colOff>
                    <xdr:row>6</xdr:row>
                    <xdr:rowOff>180975</xdr:rowOff>
                  </from>
                  <to>
                    <xdr:col>3</xdr:col>
                    <xdr:colOff>485775</xdr:colOff>
                    <xdr:row>8</xdr:row>
                    <xdr:rowOff>28575</xdr:rowOff>
                  </to>
                </anchor>
              </controlPr>
            </control>
          </mc:Choice>
        </mc:AlternateContent>
        <mc:AlternateContent xmlns:mc="http://schemas.openxmlformats.org/markup-compatibility/2006">
          <mc:Choice Requires="x14">
            <control shapeId="14406" r:id="rId59" name="Check Box 70">
              <controlPr defaultSize="0" autoFill="0" autoLine="0" autoPict="0">
                <anchor moveWithCells="1">
                  <from>
                    <xdr:col>3</xdr:col>
                    <xdr:colOff>523875</xdr:colOff>
                    <xdr:row>6</xdr:row>
                    <xdr:rowOff>180975</xdr:rowOff>
                  </from>
                  <to>
                    <xdr:col>3</xdr:col>
                    <xdr:colOff>914400</xdr:colOff>
                    <xdr:row>8</xdr:row>
                    <xdr:rowOff>28575</xdr:rowOff>
                  </to>
                </anchor>
              </controlPr>
            </control>
          </mc:Choice>
        </mc:AlternateContent>
        <mc:AlternateContent xmlns:mc="http://schemas.openxmlformats.org/markup-compatibility/2006">
          <mc:Choice Requires="x14">
            <control shapeId="14407" r:id="rId60" name="Check Box 71">
              <controlPr defaultSize="0" autoFill="0" autoLine="0" autoPict="0">
                <anchor moveWithCells="1">
                  <from>
                    <xdr:col>3</xdr:col>
                    <xdr:colOff>923925</xdr:colOff>
                    <xdr:row>6</xdr:row>
                    <xdr:rowOff>180975</xdr:rowOff>
                  </from>
                  <to>
                    <xdr:col>3</xdr:col>
                    <xdr:colOff>1409700</xdr:colOff>
                    <xdr:row>8</xdr:row>
                    <xdr:rowOff>28575</xdr:rowOff>
                  </to>
                </anchor>
              </controlPr>
            </control>
          </mc:Choice>
        </mc:AlternateContent>
        <mc:AlternateContent xmlns:mc="http://schemas.openxmlformats.org/markup-compatibility/2006">
          <mc:Choice Requires="x14">
            <control shapeId="14408" r:id="rId61" name="Check Box 72">
              <controlPr defaultSize="0" autoFill="0" autoLine="0" autoPict="0">
                <anchor moveWithCells="1">
                  <from>
                    <xdr:col>3</xdr:col>
                    <xdr:colOff>1409700</xdr:colOff>
                    <xdr:row>6</xdr:row>
                    <xdr:rowOff>180975</xdr:rowOff>
                  </from>
                  <to>
                    <xdr:col>3</xdr:col>
                    <xdr:colOff>1990725</xdr:colOff>
                    <xdr:row>8</xdr:row>
                    <xdr:rowOff>28575</xdr:rowOff>
                  </to>
                </anchor>
              </controlPr>
            </control>
          </mc:Choice>
        </mc:AlternateContent>
        <mc:AlternateContent xmlns:mc="http://schemas.openxmlformats.org/markup-compatibility/2006">
          <mc:Choice Requires="x14">
            <control shapeId="14409" r:id="rId62" name="Check Box 73">
              <controlPr defaultSize="0" autoFill="0" autoLine="0" autoPict="0">
                <anchor moveWithCells="1">
                  <from>
                    <xdr:col>3</xdr:col>
                    <xdr:colOff>2133600</xdr:colOff>
                    <xdr:row>6</xdr:row>
                    <xdr:rowOff>180975</xdr:rowOff>
                  </from>
                  <to>
                    <xdr:col>3</xdr:col>
                    <xdr:colOff>2714625</xdr:colOff>
                    <xdr:row>8</xdr:row>
                    <xdr:rowOff>28575</xdr:rowOff>
                  </to>
                </anchor>
              </controlPr>
            </control>
          </mc:Choice>
        </mc:AlternateContent>
        <mc:AlternateContent xmlns:mc="http://schemas.openxmlformats.org/markup-compatibility/2006">
          <mc:Choice Requires="x14">
            <control shapeId="14410" r:id="rId63" name="Check Box 74">
              <controlPr defaultSize="0" autoFill="0" autoLine="0" autoPict="0">
                <anchor moveWithCells="1">
                  <from>
                    <xdr:col>3</xdr:col>
                    <xdr:colOff>2876550</xdr:colOff>
                    <xdr:row>6</xdr:row>
                    <xdr:rowOff>180975</xdr:rowOff>
                  </from>
                  <to>
                    <xdr:col>3</xdr:col>
                    <xdr:colOff>3324225</xdr:colOff>
                    <xdr:row>8</xdr:row>
                    <xdr:rowOff>28575</xdr:rowOff>
                  </to>
                </anchor>
              </controlPr>
            </control>
          </mc:Choice>
        </mc:AlternateContent>
        <mc:AlternateContent xmlns:mc="http://schemas.openxmlformats.org/markup-compatibility/2006">
          <mc:Choice Requires="x14">
            <control shapeId="14411" r:id="rId64" name="Check Box 75">
              <controlPr defaultSize="0" autoFill="0" autoLine="0" autoPict="0">
                <anchor moveWithCells="1">
                  <from>
                    <xdr:col>3</xdr:col>
                    <xdr:colOff>3305175</xdr:colOff>
                    <xdr:row>6</xdr:row>
                    <xdr:rowOff>180975</xdr:rowOff>
                  </from>
                  <to>
                    <xdr:col>3</xdr:col>
                    <xdr:colOff>3886200</xdr:colOff>
                    <xdr:row>8</xdr:row>
                    <xdr:rowOff>28575</xdr:rowOff>
                  </to>
                </anchor>
              </controlPr>
            </control>
          </mc:Choice>
        </mc:AlternateContent>
        <mc:AlternateContent xmlns:mc="http://schemas.openxmlformats.org/markup-compatibility/2006">
          <mc:Choice Requires="x14">
            <control shapeId="14412" r:id="rId65" name="Check Box 76">
              <controlPr defaultSize="0" autoFill="0" autoLine="0" autoPict="0">
                <anchor moveWithCells="1">
                  <from>
                    <xdr:col>3</xdr:col>
                    <xdr:colOff>3952875</xdr:colOff>
                    <xdr:row>6</xdr:row>
                    <xdr:rowOff>180975</xdr:rowOff>
                  </from>
                  <to>
                    <xdr:col>3</xdr:col>
                    <xdr:colOff>4333875</xdr:colOff>
                    <xdr:row>8</xdr:row>
                    <xdr:rowOff>28575</xdr:rowOff>
                  </to>
                </anchor>
              </controlPr>
            </control>
          </mc:Choice>
        </mc:AlternateContent>
        <mc:AlternateContent xmlns:mc="http://schemas.openxmlformats.org/markup-compatibility/2006">
          <mc:Choice Requires="x14">
            <control shapeId="14413" r:id="rId66" name="Check Box 77">
              <controlPr defaultSize="0" autoFill="0" autoLine="0" autoPict="0">
                <anchor moveWithCells="1">
                  <from>
                    <xdr:col>3</xdr:col>
                    <xdr:colOff>4314825</xdr:colOff>
                    <xdr:row>6</xdr:row>
                    <xdr:rowOff>180975</xdr:rowOff>
                  </from>
                  <to>
                    <xdr:col>3</xdr:col>
                    <xdr:colOff>4695825</xdr:colOff>
                    <xdr:row>8</xdr:row>
                    <xdr:rowOff>28575</xdr:rowOff>
                  </to>
                </anchor>
              </controlPr>
            </control>
          </mc:Choice>
        </mc:AlternateContent>
        <mc:AlternateContent xmlns:mc="http://schemas.openxmlformats.org/markup-compatibility/2006">
          <mc:Choice Requires="x14">
            <control shapeId="14414" r:id="rId67" name="Check Box 78">
              <controlPr defaultSize="0" autoFill="0" autoLine="0" autoPict="0">
                <anchor moveWithCells="1">
                  <from>
                    <xdr:col>3</xdr:col>
                    <xdr:colOff>19050</xdr:colOff>
                    <xdr:row>4</xdr:row>
                    <xdr:rowOff>180975</xdr:rowOff>
                  </from>
                  <to>
                    <xdr:col>3</xdr:col>
                    <xdr:colOff>485775</xdr:colOff>
                    <xdr:row>6</xdr:row>
                    <xdr:rowOff>28575</xdr:rowOff>
                  </to>
                </anchor>
              </controlPr>
            </control>
          </mc:Choice>
        </mc:AlternateContent>
        <mc:AlternateContent xmlns:mc="http://schemas.openxmlformats.org/markup-compatibility/2006">
          <mc:Choice Requires="x14">
            <control shapeId="14415" r:id="rId68" name="Check Box 79">
              <controlPr defaultSize="0" autoFill="0" autoLine="0" autoPict="0">
                <anchor moveWithCells="1">
                  <from>
                    <xdr:col>3</xdr:col>
                    <xdr:colOff>523875</xdr:colOff>
                    <xdr:row>4</xdr:row>
                    <xdr:rowOff>180975</xdr:rowOff>
                  </from>
                  <to>
                    <xdr:col>3</xdr:col>
                    <xdr:colOff>914400</xdr:colOff>
                    <xdr:row>6</xdr:row>
                    <xdr:rowOff>28575</xdr:rowOff>
                  </to>
                </anchor>
              </controlPr>
            </control>
          </mc:Choice>
        </mc:AlternateContent>
        <mc:AlternateContent xmlns:mc="http://schemas.openxmlformats.org/markup-compatibility/2006">
          <mc:Choice Requires="x14">
            <control shapeId="14416" r:id="rId69" name="Check Box 80">
              <controlPr defaultSize="0" autoFill="0" autoLine="0" autoPict="0">
                <anchor moveWithCells="1">
                  <from>
                    <xdr:col>3</xdr:col>
                    <xdr:colOff>923925</xdr:colOff>
                    <xdr:row>4</xdr:row>
                    <xdr:rowOff>180975</xdr:rowOff>
                  </from>
                  <to>
                    <xdr:col>3</xdr:col>
                    <xdr:colOff>1409700</xdr:colOff>
                    <xdr:row>6</xdr:row>
                    <xdr:rowOff>28575</xdr:rowOff>
                  </to>
                </anchor>
              </controlPr>
            </control>
          </mc:Choice>
        </mc:AlternateContent>
        <mc:AlternateContent xmlns:mc="http://schemas.openxmlformats.org/markup-compatibility/2006">
          <mc:Choice Requires="x14">
            <control shapeId="14417" r:id="rId70" name="Check Box 81">
              <controlPr defaultSize="0" autoFill="0" autoLine="0" autoPict="0">
                <anchor moveWithCells="1">
                  <from>
                    <xdr:col>3</xdr:col>
                    <xdr:colOff>1409700</xdr:colOff>
                    <xdr:row>4</xdr:row>
                    <xdr:rowOff>180975</xdr:rowOff>
                  </from>
                  <to>
                    <xdr:col>3</xdr:col>
                    <xdr:colOff>1990725</xdr:colOff>
                    <xdr:row>6</xdr:row>
                    <xdr:rowOff>28575</xdr:rowOff>
                  </to>
                </anchor>
              </controlPr>
            </control>
          </mc:Choice>
        </mc:AlternateContent>
        <mc:AlternateContent xmlns:mc="http://schemas.openxmlformats.org/markup-compatibility/2006">
          <mc:Choice Requires="x14">
            <control shapeId="14418" r:id="rId71" name="Check Box 82">
              <controlPr defaultSize="0" autoFill="0" autoLine="0" autoPict="0">
                <anchor moveWithCells="1">
                  <from>
                    <xdr:col>3</xdr:col>
                    <xdr:colOff>2133600</xdr:colOff>
                    <xdr:row>4</xdr:row>
                    <xdr:rowOff>180975</xdr:rowOff>
                  </from>
                  <to>
                    <xdr:col>3</xdr:col>
                    <xdr:colOff>2714625</xdr:colOff>
                    <xdr:row>6</xdr:row>
                    <xdr:rowOff>28575</xdr:rowOff>
                  </to>
                </anchor>
              </controlPr>
            </control>
          </mc:Choice>
        </mc:AlternateContent>
        <mc:AlternateContent xmlns:mc="http://schemas.openxmlformats.org/markup-compatibility/2006">
          <mc:Choice Requires="x14">
            <control shapeId="14419" r:id="rId72" name="Check Box 83">
              <controlPr defaultSize="0" autoFill="0" autoLine="0" autoPict="0">
                <anchor moveWithCells="1">
                  <from>
                    <xdr:col>3</xdr:col>
                    <xdr:colOff>2876550</xdr:colOff>
                    <xdr:row>4</xdr:row>
                    <xdr:rowOff>180975</xdr:rowOff>
                  </from>
                  <to>
                    <xdr:col>3</xdr:col>
                    <xdr:colOff>3324225</xdr:colOff>
                    <xdr:row>6</xdr:row>
                    <xdr:rowOff>28575</xdr:rowOff>
                  </to>
                </anchor>
              </controlPr>
            </control>
          </mc:Choice>
        </mc:AlternateContent>
        <mc:AlternateContent xmlns:mc="http://schemas.openxmlformats.org/markup-compatibility/2006">
          <mc:Choice Requires="x14">
            <control shapeId="14420" r:id="rId73" name="Check Box 84">
              <controlPr defaultSize="0" autoFill="0" autoLine="0" autoPict="0">
                <anchor moveWithCells="1">
                  <from>
                    <xdr:col>3</xdr:col>
                    <xdr:colOff>3305175</xdr:colOff>
                    <xdr:row>4</xdr:row>
                    <xdr:rowOff>180975</xdr:rowOff>
                  </from>
                  <to>
                    <xdr:col>3</xdr:col>
                    <xdr:colOff>3886200</xdr:colOff>
                    <xdr:row>6</xdr:row>
                    <xdr:rowOff>28575</xdr:rowOff>
                  </to>
                </anchor>
              </controlPr>
            </control>
          </mc:Choice>
        </mc:AlternateContent>
        <mc:AlternateContent xmlns:mc="http://schemas.openxmlformats.org/markup-compatibility/2006">
          <mc:Choice Requires="x14">
            <control shapeId="14421" r:id="rId74" name="Check Box 85">
              <controlPr defaultSize="0" autoFill="0" autoLine="0" autoPict="0">
                <anchor moveWithCells="1">
                  <from>
                    <xdr:col>3</xdr:col>
                    <xdr:colOff>3952875</xdr:colOff>
                    <xdr:row>4</xdr:row>
                    <xdr:rowOff>180975</xdr:rowOff>
                  </from>
                  <to>
                    <xdr:col>3</xdr:col>
                    <xdr:colOff>4333875</xdr:colOff>
                    <xdr:row>6</xdr:row>
                    <xdr:rowOff>28575</xdr:rowOff>
                  </to>
                </anchor>
              </controlPr>
            </control>
          </mc:Choice>
        </mc:AlternateContent>
        <mc:AlternateContent xmlns:mc="http://schemas.openxmlformats.org/markup-compatibility/2006">
          <mc:Choice Requires="x14">
            <control shapeId="14422" r:id="rId75" name="Check Box 86">
              <controlPr defaultSize="0" autoFill="0" autoLine="0" autoPict="0">
                <anchor moveWithCells="1">
                  <from>
                    <xdr:col>3</xdr:col>
                    <xdr:colOff>4314825</xdr:colOff>
                    <xdr:row>4</xdr:row>
                    <xdr:rowOff>180975</xdr:rowOff>
                  </from>
                  <to>
                    <xdr:col>3</xdr:col>
                    <xdr:colOff>4695825</xdr:colOff>
                    <xdr:row>6</xdr:row>
                    <xdr:rowOff>28575</xdr:rowOff>
                  </to>
                </anchor>
              </controlPr>
            </control>
          </mc:Choice>
        </mc:AlternateContent>
        <mc:AlternateContent xmlns:mc="http://schemas.openxmlformats.org/markup-compatibility/2006">
          <mc:Choice Requires="x14">
            <control shapeId="14423" r:id="rId76" name="Check Box 87">
              <controlPr defaultSize="0" autoFill="0" autoLine="0" autoPict="0">
                <anchor moveWithCells="1">
                  <from>
                    <xdr:col>3</xdr:col>
                    <xdr:colOff>19050</xdr:colOff>
                    <xdr:row>5</xdr:row>
                    <xdr:rowOff>180975</xdr:rowOff>
                  </from>
                  <to>
                    <xdr:col>3</xdr:col>
                    <xdr:colOff>485775</xdr:colOff>
                    <xdr:row>7</xdr:row>
                    <xdr:rowOff>28575</xdr:rowOff>
                  </to>
                </anchor>
              </controlPr>
            </control>
          </mc:Choice>
        </mc:AlternateContent>
        <mc:AlternateContent xmlns:mc="http://schemas.openxmlformats.org/markup-compatibility/2006">
          <mc:Choice Requires="x14">
            <control shapeId="14424" r:id="rId77" name="Check Box 88">
              <controlPr defaultSize="0" autoFill="0" autoLine="0" autoPict="0">
                <anchor moveWithCells="1">
                  <from>
                    <xdr:col>3</xdr:col>
                    <xdr:colOff>523875</xdr:colOff>
                    <xdr:row>5</xdr:row>
                    <xdr:rowOff>180975</xdr:rowOff>
                  </from>
                  <to>
                    <xdr:col>3</xdr:col>
                    <xdr:colOff>914400</xdr:colOff>
                    <xdr:row>7</xdr:row>
                    <xdr:rowOff>28575</xdr:rowOff>
                  </to>
                </anchor>
              </controlPr>
            </control>
          </mc:Choice>
        </mc:AlternateContent>
        <mc:AlternateContent xmlns:mc="http://schemas.openxmlformats.org/markup-compatibility/2006">
          <mc:Choice Requires="x14">
            <control shapeId="14425" r:id="rId78" name="Check Box 89">
              <controlPr defaultSize="0" autoFill="0" autoLine="0" autoPict="0">
                <anchor moveWithCells="1">
                  <from>
                    <xdr:col>3</xdr:col>
                    <xdr:colOff>923925</xdr:colOff>
                    <xdr:row>5</xdr:row>
                    <xdr:rowOff>180975</xdr:rowOff>
                  </from>
                  <to>
                    <xdr:col>3</xdr:col>
                    <xdr:colOff>1409700</xdr:colOff>
                    <xdr:row>7</xdr:row>
                    <xdr:rowOff>28575</xdr:rowOff>
                  </to>
                </anchor>
              </controlPr>
            </control>
          </mc:Choice>
        </mc:AlternateContent>
        <mc:AlternateContent xmlns:mc="http://schemas.openxmlformats.org/markup-compatibility/2006">
          <mc:Choice Requires="x14">
            <control shapeId="14426" r:id="rId79" name="Check Box 90">
              <controlPr defaultSize="0" autoFill="0" autoLine="0" autoPict="0">
                <anchor moveWithCells="1">
                  <from>
                    <xdr:col>3</xdr:col>
                    <xdr:colOff>1409700</xdr:colOff>
                    <xdr:row>5</xdr:row>
                    <xdr:rowOff>180975</xdr:rowOff>
                  </from>
                  <to>
                    <xdr:col>3</xdr:col>
                    <xdr:colOff>1990725</xdr:colOff>
                    <xdr:row>7</xdr:row>
                    <xdr:rowOff>28575</xdr:rowOff>
                  </to>
                </anchor>
              </controlPr>
            </control>
          </mc:Choice>
        </mc:AlternateContent>
        <mc:AlternateContent xmlns:mc="http://schemas.openxmlformats.org/markup-compatibility/2006">
          <mc:Choice Requires="x14">
            <control shapeId="14427" r:id="rId80" name="Check Box 91">
              <controlPr defaultSize="0" autoFill="0" autoLine="0" autoPict="0">
                <anchor moveWithCells="1">
                  <from>
                    <xdr:col>3</xdr:col>
                    <xdr:colOff>2133600</xdr:colOff>
                    <xdr:row>5</xdr:row>
                    <xdr:rowOff>180975</xdr:rowOff>
                  </from>
                  <to>
                    <xdr:col>3</xdr:col>
                    <xdr:colOff>2714625</xdr:colOff>
                    <xdr:row>7</xdr:row>
                    <xdr:rowOff>28575</xdr:rowOff>
                  </to>
                </anchor>
              </controlPr>
            </control>
          </mc:Choice>
        </mc:AlternateContent>
        <mc:AlternateContent xmlns:mc="http://schemas.openxmlformats.org/markup-compatibility/2006">
          <mc:Choice Requires="x14">
            <control shapeId="14428" r:id="rId81" name="Check Box 92">
              <controlPr defaultSize="0" autoFill="0" autoLine="0" autoPict="0">
                <anchor moveWithCells="1">
                  <from>
                    <xdr:col>3</xdr:col>
                    <xdr:colOff>2876550</xdr:colOff>
                    <xdr:row>5</xdr:row>
                    <xdr:rowOff>180975</xdr:rowOff>
                  </from>
                  <to>
                    <xdr:col>3</xdr:col>
                    <xdr:colOff>3324225</xdr:colOff>
                    <xdr:row>7</xdr:row>
                    <xdr:rowOff>28575</xdr:rowOff>
                  </to>
                </anchor>
              </controlPr>
            </control>
          </mc:Choice>
        </mc:AlternateContent>
        <mc:AlternateContent xmlns:mc="http://schemas.openxmlformats.org/markup-compatibility/2006">
          <mc:Choice Requires="x14">
            <control shapeId="14429" r:id="rId82" name="Check Box 93">
              <controlPr defaultSize="0" autoFill="0" autoLine="0" autoPict="0">
                <anchor moveWithCells="1">
                  <from>
                    <xdr:col>3</xdr:col>
                    <xdr:colOff>3305175</xdr:colOff>
                    <xdr:row>5</xdr:row>
                    <xdr:rowOff>180975</xdr:rowOff>
                  </from>
                  <to>
                    <xdr:col>3</xdr:col>
                    <xdr:colOff>3886200</xdr:colOff>
                    <xdr:row>7</xdr:row>
                    <xdr:rowOff>28575</xdr:rowOff>
                  </to>
                </anchor>
              </controlPr>
            </control>
          </mc:Choice>
        </mc:AlternateContent>
        <mc:AlternateContent xmlns:mc="http://schemas.openxmlformats.org/markup-compatibility/2006">
          <mc:Choice Requires="x14">
            <control shapeId="14430" r:id="rId83" name="Check Box 94">
              <controlPr defaultSize="0" autoFill="0" autoLine="0" autoPict="0">
                <anchor moveWithCells="1">
                  <from>
                    <xdr:col>3</xdr:col>
                    <xdr:colOff>3952875</xdr:colOff>
                    <xdr:row>5</xdr:row>
                    <xdr:rowOff>180975</xdr:rowOff>
                  </from>
                  <to>
                    <xdr:col>3</xdr:col>
                    <xdr:colOff>4333875</xdr:colOff>
                    <xdr:row>7</xdr:row>
                    <xdr:rowOff>28575</xdr:rowOff>
                  </to>
                </anchor>
              </controlPr>
            </control>
          </mc:Choice>
        </mc:AlternateContent>
        <mc:AlternateContent xmlns:mc="http://schemas.openxmlformats.org/markup-compatibility/2006">
          <mc:Choice Requires="x14">
            <control shapeId="14431" r:id="rId84" name="Check Box 95">
              <controlPr defaultSize="0" autoFill="0" autoLine="0" autoPict="0">
                <anchor moveWithCells="1">
                  <from>
                    <xdr:col>3</xdr:col>
                    <xdr:colOff>4314825</xdr:colOff>
                    <xdr:row>5</xdr:row>
                    <xdr:rowOff>180975</xdr:rowOff>
                  </from>
                  <to>
                    <xdr:col>3</xdr:col>
                    <xdr:colOff>4695825</xdr:colOff>
                    <xdr:row>7</xdr:row>
                    <xdr:rowOff>28575</xdr:rowOff>
                  </to>
                </anchor>
              </controlPr>
            </control>
          </mc:Choice>
        </mc:AlternateContent>
        <mc:AlternateContent xmlns:mc="http://schemas.openxmlformats.org/markup-compatibility/2006">
          <mc:Choice Requires="x14">
            <control shapeId="14432" r:id="rId85" name="Check Box 96">
              <controlPr defaultSize="0" autoFill="0" autoLine="0" autoPict="0">
                <anchor moveWithCells="1">
                  <from>
                    <xdr:col>3</xdr:col>
                    <xdr:colOff>19050</xdr:colOff>
                    <xdr:row>6</xdr:row>
                    <xdr:rowOff>180975</xdr:rowOff>
                  </from>
                  <to>
                    <xdr:col>3</xdr:col>
                    <xdr:colOff>485775</xdr:colOff>
                    <xdr:row>8</xdr:row>
                    <xdr:rowOff>28575</xdr:rowOff>
                  </to>
                </anchor>
              </controlPr>
            </control>
          </mc:Choice>
        </mc:AlternateContent>
        <mc:AlternateContent xmlns:mc="http://schemas.openxmlformats.org/markup-compatibility/2006">
          <mc:Choice Requires="x14">
            <control shapeId="14433" r:id="rId86" name="Check Box 97">
              <controlPr defaultSize="0" autoFill="0" autoLine="0" autoPict="0">
                <anchor moveWithCells="1">
                  <from>
                    <xdr:col>3</xdr:col>
                    <xdr:colOff>523875</xdr:colOff>
                    <xdr:row>6</xdr:row>
                    <xdr:rowOff>180975</xdr:rowOff>
                  </from>
                  <to>
                    <xdr:col>3</xdr:col>
                    <xdr:colOff>914400</xdr:colOff>
                    <xdr:row>8</xdr:row>
                    <xdr:rowOff>28575</xdr:rowOff>
                  </to>
                </anchor>
              </controlPr>
            </control>
          </mc:Choice>
        </mc:AlternateContent>
        <mc:AlternateContent xmlns:mc="http://schemas.openxmlformats.org/markup-compatibility/2006">
          <mc:Choice Requires="x14">
            <control shapeId="14434" r:id="rId87" name="Check Box 98">
              <controlPr defaultSize="0" autoFill="0" autoLine="0" autoPict="0">
                <anchor moveWithCells="1">
                  <from>
                    <xdr:col>3</xdr:col>
                    <xdr:colOff>923925</xdr:colOff>
                    <xdr:row>6</xdr:row>
                    <xdr:rowOff>180975</xdr:rowOff>
                  </from>
                  <to>
                    <xdr:col>3</xdr:col>
                    <xdr:colOff>1409700</xdr:colOff>
                    <xdr:row>8</xdr:row>
                    <xdr:rowOff>28575</xdr:rowOff>
                  </to>
                </anchor>
              </controlPr>
            </control>
          </mc:Choice>
        </mc:AlternateContent>
        <mc:AlternateContent xmlns:mc="http://schemas.openxmlformats.org/markup-compatibility/2006">
          <mc:Choice Requires="x14">
            <control shapeId="14435" r:id="rId88" name="Check Box 99">
              <controlPr defaultSize="0" autoFill="0" autoLine="0" autoPict="0">
                <anchor moveWithCells="1">
                  <from>
                    <xdr:col>3</xdr:col>
                    <xdr:colOff>1409700</xdr:colOff>
                    <xdr:row>6</xdr:row>
                    <xdr:rowOff>180975</xdr:rowOff>
                  </from>
                  <to>
                    <xdr:col>3</xdr:col>
                    <xdr:colOff>1990725</xdr:colOff>
                    <xdr:row>8</xdr:row>
                    <xdr:rowOff>28575</xdr:rowOff>
                  </to>
                </anchor>
              </controlPr>
            </control>
          </mc:Choice>
        </mc:AlternateContent>
        <mc:AlternateContent xmlns:mc="http://schemas.openxmlformats.org/markup-compatibility/2006">
          <mc:Choice Requires="x14">
            <control shapeId="14436" r:id="rId89" name="Check Box 100">
              <controlPr defaultSize="0" autoFill="0" autoLine="0" autoPict="0">
                <anchor moveWithCells="1">
                  <from>
                    <xdr:col>3</xdr:col>
                    <xdr:colOff>2133600</xdr:colOff>
                    <xdr:row>6</xdr:row>
                    <xdr:rowOff>180975</xdr:rowOff>
                  </from>
                  <to>
                    <xdr:col>3</xdr:col>
                    <xdr:colOff>2714625</xdr:colOff>
                    <xdr:row>8</xdr:row>
                    <xdr:rowOff>28575</xdr:rowOff>
                  </to>
                </anchor>
              </controlPr>
            </control>
          </mc:Choice>
        </mc:AlternateContent>
        <mc:AlternateContent xmlns:mc="http://schemas.openxmlformats.org/markup-compatibility/2006">
          <mc:Choice Requires="x14">
            <control shapeId="14437" r:id="rId90" name="Check Box 101">
              <controlPr defaultSize="0" autoFill="0" autoLine="0" autoPict="0">
                <anchor moveWithCells="1">
                  <from>
                    <xdr:col>3</xdr:col>
                    <xdr:colOff>2876550</xdr:colOff>
                    <xdr:row>6</xdr:row>
                    <xdr:rowOff>180975</xdr:rowOff>
                  </from>
                  <to>
                    <xdr:col>3</xdr:col>
                    <xdr:colOff>3324225</xdr:colOff>
                    <xdr:row>8</xdr:row>
                    <xdr:rowOff>28575</xdr:rowOff>
                  </to>
                </anchor>
              </controlPr>
            </control>
          </mc:Choice>
        </mc:AlternateContent>
        <mc:AlternateContent xmlns:mc="http://schemas.openxmlformats.org/markup-compatibility/2006">
          <mc:Choice Requires="x14">
            <control shapeId="14438" r:id="rId91" name="Check Box 102">
              <controlPr defaultSize="0" autoFill="0" autoLine="0" autoPict="0">
                <anchor moveWithCells="1">
                  <from>
                    <xdr:col>3</xdr:col>
                    <xdr:colOff>3305175</xdr:colOff>
                    <xdr:row>6</xdr:row>
                    <xdr:rowOff>180975</xdr:rowOff>
                  </from>
                  <to>
                    <xdr:col>3</xdr:col>
                    <xdr:colOff>3886200</xdr:colOff>
                    <xdr:row>8</xdr:row>
                    <xdr:rowOff>28575</xdr:rowOff>
                  </to>
                </anchor>
              </controlPr>
            </control>
          </mc:Choice>
        </mc:AlternateContent>
        <mc:AlternateContent xmlns:mc="http://schemas.openxmlformats.org/markup-compatibility/2006">
          <mc:Choice Requires="x14">
            <control shapeId="14439" r:id="rId92" name="Check Box 103">
              <controlPr defaultSize="0" autoFill="0" autoLine="0" autoPict="0">
                <anchor moveWithCells="1">
                  <from>
                    <xdr:col>3</xdr:col>
                    <xdr:colOff>3952875</xdr:colOff>
                    <xdr:row>6</xdr:row>
                    <xdr:rowOff>180975</xdr:rowOff>
                  </from>
                  <to>
                    <xdr:col>3</xdr:col>
                    <xdr:colOff>4333875</xdr:colOff>
                    <xdr:row>8</xdr:row>
                    <xdr:rowOff>28575</xdr:rowOff>
                  </to>
                </anchor>
              </controlPr>
            </control>
          </mc:Choice>
        </mc:AlternateContent>
        <mc:AlternateContent xmlns:mc="http://schemas.openxmlformats.org/markup-compatibility/2006">
          <mc:Choice Requires="x14">
            <control shapeId="14440" r:id="rId93" name="Check Box 104">
              <controlPr defaultSize="0" autoFill="0" autoLine="0" autoPict="0">
                <anchor moveWithCells="1">
                  <from>
                    <xdr:col>3</xdr:col>
                    <xdr:colOff>4314825</xdr:colOff>
                    <xdr:row>6</xdr:row>
                    <xdr:rowOff>180975</xdr:rowOff>
                  </from>
                  <to>
                    <xdr:col>3</xdr:col>
                    <xdr:colOff>4695825</xdr:colOff>
                    <xdr:row>8</xdr:row>
                    <xdr:rowOff>28575</xdr:rowOff>
                  </to>
                </anchor>
              </controlPr>
            </control>
          </mc:Choice>
        </mc:AlternateContent>
        <mc:AlternateContent xmlns:mc="http://schemas.openxmlformats.org/markup-compatibility/2006">
          <mc:Choice Requires="x14">
            <control shapeId="14443" r:id="rId94" name="Check Box 107">
              <controlPr defaultSize="0" autoFill="0" autoLine="0" autoPict="0">
                <anchor moveWithCells="1">
                  <from>
                    <xdr:col>3</xdr:col>
                    <xdr:colOff>19050</xdr:colOff>
                    <xdr:row>7</xdr:row>
                    <xdr:rowOff>180975</xdr:rowOff>
                  </from>
                  <to>
                    <xdr:col>3</xdr:col>
                    <xdr:colOff>600075</xdr:colOff>
                    <xdr:row>9</xdr:row>
                    <xdr:rowOff>28575</xdr:rowOff>
                  </to>
                </anchor>
              </controlPr>
            </control>
          </mc:Choice>
        </mc:AlternateContent>
        <mc:AlternateContent xmlns:mc="http://schemas.openxmlformats.org/markup-compatibility/2006">
          <mc:Choice Requires="x14">
            <control shapeId="14444" r:id="rId95" name="Check Box 108">
              <controlPr defaultSize="0" autoFill="0" autoLine="0" autoPict="0">
                <anchor moveWithCells="1">
                  <from>
                    <xdr:col>3</xdr:col>
                    <xdr:colOff>523875</xdr:colOff>
                    <xdr:row>7</xdr:row>
                    <xdr:rowOff>180975</xdr:rowOff>
                  </from>
                  <to>
                    <xdr:col>3</xdr:col>
                    <xdr:colOff>1104900</xdr:colOff>
                    <xdr:row>9</xdr:row>
                    <xdr:rowOff>28575</xdr:rowOff>
                  </to>
                </anchor>
              </controlPr>
            </control>
          </mc:Choice>
        </mc:AlternateContent>
        <mc:AlternateContent xmlns:mc="http://schemas.openxmlformats.org/markup-compatibility/2006">
          <mc:Choice Requires="x14">
            <control shapeId="14445" r:id="rId96" name="Check Box 109">
              <controlPr defaultSize="0" autoFill="0" autoLine="0" autoPict="0">
                <anchor moveWithCells="1">
                  <from>
                    <xdr:col>3</xdr:col>
                    <xdr:colOff>923925</xdr:colOff>
                    <xdr:row>7</xdr:row>
                    <xdr:rowOff>180975</xdr:rowOff>
                  </from>
                  <to>
                    <xdr:col>3</xdr:col>
                    <xdr:colOff>1504950</xdr:colOff>
                    <xdr:row>9</xdr:row>
                    <xdr:rowOff>28575</xdr:rowOff>
                  </to>
                </anchor>
              </controlPr>
            </control>
          </mc:Choice>
        </mc:AlternateContent>
        <mc:AlternateContent xmlns:mc="http://schemas.openxmlformats.org/markup-compatibility/2006">
          <mc:Choice Requires="x14">
            <control shapeId="14446" r:id="rId97" name="Check Box 110">
              <controlPr defaultSize="0" autoFill="0" autoLine="0" autoPict="0">
                <anchor moveWithCells="1">
                  <from>
                    <xdr:col>3</xdr:col>
                    <xdr:colOff>1409700</xdr:colOff>
                    <xdr:row>7</xdr:row>
                    <xdr:rowOff>180975</xdr:rowOff>
                  </from>
                  <to>
                    <xdr:col>3</xdr:col>
                    <xdr:colOff>1990725</xdr:colOff>
                    <xdr:row>9</xdr:row>
                    <xdr:rowOff>28575</xdr:rowOff>
                  </to>
                </anchor>
              </controlPr>
            </control>
          </mc:Choice>
        </mc:AlternateContent>
        <mc:AlternateContent xmlns:mc="http://schemas.openxmlformats.org/markup-compatibility/2006">
          <mc:Choice Requires="x14">
            <control shapeId="14447" r:id="rId98" name="Check Box 111">
              <controlPr defaultSize="0" autoFill="0" autoLine="0" autoPict="0">
                <anchor moveWithCells="1">
                  <from>
                    <xdr:col>3</xdr:col>
                    <xdr:colOff>2133600</xdr:colOff>
                    <xdr:row>7</xdr:row>
                    <xdr:rowOff>180975</xdr:rowOff>
                  </from>
                  <to>
                    <xdr:col>3</xdr:col>
                    <xdr:colOff>2714625</xdr:colOff>
                    <xdr:row>9</xdr:row>
                    <xdr:rowOff>28575</xdr:rowOff>
                  </to>
                </anchor>
              </controlPr>
            </control>
          </mc:Choice>
        </mc:AlternateContent>
        <mc:AlternateContent xmlns:mc="http://schemas.openxmlformats.org/markup-compatibility/2006">
          <mc:Choice Requires="x14">
            <control shapeId="14448" r:id="rId99" name="Check Box 112">
              <controlPr defaultSize="0" autoFill="0" autoLine="0" autoPict="0">
                <anchor moveWithCells="1">
                  <from>
                    <xdr:col>3</xdr:col>
                    <xdr:colOff>2876550</xdr:colOff>
                    <xdr:row>7</xdr:row>
                    <xdr:rowOff>180975</xdr:rowOff>
                  </from>
                  <to>
                    <xdr:col>3</xdr:col>
                    <xdr:colOff>3457575</xdr:colOff>
                    <xdr:row>9</xdr:row>
                    <xdr:rowOff>28575</xdr:rowOff>
                  </to>
                </anchor>
              </controlPr>
            </control>
          </mc:Choice>
        </mc:AlternateContent>
        <mc:AlternateContent xmlns:mc="http://schemas.openxmlformats.org/markup-compatibility/2006">
          <mc:Choice Requires="x14">
            <control shapeId="14449" r:id="rId100" name="Check Box 113">
              <controlPr defaultSize="0" autoFill="0" autoLine="0" autoPict="0">
                <anchor moveWithCells="1">
                  <from>
                    <xdr:col>3</xdr:col>
                    <xdr:colOff>3305175</xdr:colOff>
                    <xdr:row>7</xdr:row>
                    <xdr:rowOff>180975</xdr:rowOff>
                  </from>
                  <to>
                    <xdr:col>3</xdr:col>
                    <xdr:colOff>3886200</xdr:colOff>
                    <xdr:row>9</xdr:row>
                    <xdr:rowOff>28575</xdr:rowOff>
                  </to>
                </anchor>
              </controlPr>
            </control>
          </mc:Choice>
        </mc:AlternateContent>
        <mc:AlternateContent xmlns:mc="http://schemas.openxmlformats.org/markup-compatibility/2006">
          <mc:Choice Requires="x14">
            <control shapeId="14450" r:id="rId101" name="Check Box 114">
              <controlPr defaultSize="0" autoFill="0" autoLine="0" autoPict="0">
                <anchor moveWithCells="1">
                  <from>
                    <xdr:col>3</xdr:col>
                    <xdr:colOff>3952875</xdr:colOff>
                    <xdr:row>7</xdr:row>
                    <xdr:rowOff>180975</xdr:rowOff>
                  </from>
                  <to>
                    <xdr:col>3</xdr:col>
                    <xdr:colOff>4533900</xdr:colOff>
                    <xdr:row>9</xdr:row>
                    <xdr:rowOff>28575</xdr:rowOff>
                  </to>
                </anchor>
              </controlPr>
            </control>
          </mc:Choice>
        </mc:AlternateContent>
        <mc:AlternateContent xmlns:mc="http://schemas.openxmlformats.org/markup-compatibility/2006">
          <mc:Choice Requires="x14">
            <control shapeId="14451" r:id="rId102" name="Check Box 115">
              <controlPr defaultSize="0" autoFill="0" autoLine="0" autoPict="0">
                <anchor moveWithCells="1">
                  <from>
                    <xdr:col>3</xdr:col>
                    <xdr:colOff>4314825</xdr:colOff>
                    <xdr:row>7</xdr:row>
                    <xdr:rowOff>180975</xdr:rowOff>
                  </from>
                  <to>
                    <xdr:col>4</xdr:col>
                    <xdr:colOff>104775</xdr:colOff>
                    <xdr:row>9</xdr:row>
                    <xdr:rowOff>28575</xdr:rowOff>
                  </to>
                </anchor>
              </controlPr>
            </control>
          </mc:Choice>
        </mc:AlternateContent>
        <mc:AlternateContent xmlns:mc="http://schemas.openxmlformats.org/markup-compatibility/2006">
          <mc:Choice Requires="x14">
            <control shapeId="14452" r:id="rId103" name="Check Box 116">
              <controlPr defaultSize="0" autoFill="0" autoLine="0" autoPict="0">
                <anchor moveWithCells="1">
                  <from>
                    <xdr:col>3</xdr:col>
                    <xdr:colOff>19050</xdr:colOff>
                    <xdr:row>7</xdr:row>
                    <xdr:rowOff>180975</xdr:rowOff>
                  </from>
                  <to>
                    <xdr:col>3</xdr:col>
                    <xdr:colOff>485775</xdr:colOff>
                    <xdr:row>9</xdr:row>
                    <xdr:rowOff>28575</xdr:rowOff>
                  </to>
                </anchor>
              </controlPr>
            </control>
          </mc:Choice>
        </mc:AlternateContent>
        <mc:AlternateContent xmlns:mc="http://schemas.openxmlformats.org/markup-compatibility/2006">
          <mc:Choice Requires="x14">
            <control shapeId="14453" r:id="rId104" name="Check Box 117">
              <controlPr defaultSize="0" autoFill="0" autoLine="0" autoPict="0">
                <anchor moveWithCells="1">
                  <from>
                    <xdr:col>3</xdr:col>
                    <xdr:colOff>523875</xdr:colOff>
                    <xdr:row>7</xdr:row>
                    <xdr:rowOff>180975</xdr:rowOff>
                  </from>
                  <to>
                    <xdr:col>3</xdr:col>
                    <xdr:colOff>914400</xdr:colOff>
                    <xdr:row>9</xdr:row>
                    <xdr:rowOff>28575</xdr:rowOff>
                  </to>
                </anchor>
              </controlPr>
            </control>
          </mc:Choice>
        </mc:AlternateContent>
        <mc:AlternateContent xmlns:mc="http://schemas.openxmlformats.org/markup-compatibility/2006">
          <mc:Choice Requires="x14">
            <control shapeId="14454" r:id="rId105" name="Check Box 118">
              <controlPr defaultSize="0" autoFill="0" autoLine="0" autoPict="0">
                <anchor moveWithCells="1">
                  <from>
                    <xdr:col>3</xdr:col>
                    <xdr:colOff>923925</xdr:colOff>
                    <xdr:row>7</xdr:row>
                    <xdr:rowOff>180975</xdr:rowOff>
                  </from>
                  <to>
                    <xdr:col>3</xdr:col>
                    <xdr:colOff>1409700</xdr:colOff>
                    <xdr:row>9</xdr:row>
                    <xdr:rowOff>28575</xdr:rowOff>
                  </to>
                </anchor>
              </controlPr>
            </control>
          </mc:Choice>
        </mc:AlternateContent>
        <mc:AlternateContent xmlns:mc="http://schemas.openxmlformats.org/markup-compatibility/2006">
          <mc:Choice Requires="x14">
            <control shapeId="14455" r:id="rId106" name="Check Box 119">
              <controlPr defaultSize="0" autoFill="0" autoLine="0" autoPict="0">
                <anchor moveWithCells="1">
                  <from>
                    <xdr:col>3</xdr:col>
                    <xdr:colOff>1409700</xdr:colOff>
                    <xdr:row>7</xdr:row>
                    <xdr:rowOff>180975</xdr:rowOff>
                  </from>
                  <to>
                    <xdr:col>3</xdr:col>
                    <xdr:colOff>1990725</xdr:colOff>
                    <xdr:row>9</xdr:row>
                    <xdr:rowOff>28575</xdr:rowOff>
                  </to>
                </anchor>
              </controlPr>
            </control>
          </mc:Choice>
        </mc:AlternateContent>
        <mc:AlternateContent xmlns:mc="http://schemas.openxmlformats.org/markup-compatibility/2006">
          <mc:Choice Requires="x14">
            <control shapeId="14456" r:id="rId107" name="Check Box 120">
              <controlPr defaultSize="0" autoFill="0" autoLine="0" autoPict="0">
                <anchor moveWithCells="1">
                  <from>
                    <xdr:col>3</xdr:col>
                    <xdr:colOff>2133600</xdr:colOff>
                    <xdr:row>7</xdr:row>
                    <xdr:rowOff>180975</xdr:rowOff>
                  </from>
                  <to>
                    <xdr:col>3</xdr:col>
                    <xdr:colOff>2714625</xdr:colOff>
                    <xdr:row>9</xdr:row>
                    <xdr:rowOff>28575</xdr:rowOff>
                  </to>
                </anchor>
              </controlPr>
            </control>
          </mc:Choice>
        </mc:AlternateContent>
        <mc:AlternateContent xmlns:mc="http://schemas.openxmlformats.org/markup-compatibility/2006">
          <mc:Choice Requires="x14">
            <control shapeId="14457" r:id="rId108" name="Check Box 121">
              <controlPr defaultSize="0" autoFill="0" autoLine="0" autoPict="0">
                <anchor moveWithCells="1">
                  <from>
                    <xdr:col>3</xdr:col>
                    <xdr:colOff>2876550</xdr:colOff>
                    <xdr:row>7</xdr:row>
                    <xdr:rowOff>180975</xdr:rowOff>
                  </from>
                  <to>
                    <xdr:col>3</xdr:col>
                    <xdr:colOff>3324225</xdr:colOff>
                    <xdr:row>9</xdr:row>
                    <xdr:rowOff>28575</xdr:rowOff>
                  </to>
                </anchor>
              </controlPr>
            </control>
          </mc:Choice>
        </mc:AlternateContent>
        <mc:AlternateContent xmlns:mc="http://schemas.openxmlformats.org/markup-compatibility/2006">
          <mc:Choice Requires="x14">
            <control shapeId="14458" r:id="rId109" name="Check Box 122">
              <controlPr defaultSize="0" autoFill="0" autoLine="0" autoPict="0">
                <anchor moveWithCells="1">
                  <from>
                    <xdr:col>3</xdr:col>
                    <xdr:colOff>3305175</xdr:colOff>
                    <xdr:row>7</xdr:row>
                    <xdr:rowOff>180975</xdr:rowOff>
                  </from>
                  <to>
                    <xdr:col>3</xdr:col>
                    <xdr:colOff>3886200</xdr:colOff>
                    <xdr:row>9</xdr:row>
                    <xdr:rowOff>28575</xdr:rowOff>
                  </to>
                </anchor>
              </controlPr>
            </control>
          </mc:Choice>
        </mc:AlternateContent>
        <mc:AlternateContent xmlns:mc="http://schemas.openxmlformats.org/markup-compatibility/2006">
          <mc:Choice Requires="x14">
            <control shapeId="14459" r:id="rId110" name="Check Box 123">
              <controlPr defaultSize="0" autoFill="0" autoLine="0" autoPict="0">
                <anchor moveWithCells="1">
                  <from>
                    <xdr:col>3</xdr:col>
                    <xdr:colOff>3952875</xdr:colOff>
                    <xdr:row>7</xdr:row>
                    <xdr:rowOff>180975</xdr:rowOff>
                  </from>
                  <to>
                    <xdr:col>3</xdr:col>
                    <xdr:colOff>4333875</xdr:colOff>
                    <xdr:row>9</xdr:row>
                    <xdr:rowOff>28575</xdr:rowOff>
                  </to>
                </anchor>
              </controlPr>
            </control>
          </mc:Choice>
        </mc:AlternateContent>
        <mc:AlternateContent xmlns:mc="http://schemas.openxmlformats.org/markup-compatibility/2006">
          <mc:Choice Requires="x14">
            <control shapeId="14460" r:id="rId111" name="Check Box 124">
              <controlPr defaultSize="0" autoFill="0" autoLine="0" autoPict="0">
                <anchor moveWithCells="1">
                  <from>
                    <xdr:col>3</xdr:col>
                    <xdr:colOff>4314825</xdr:colOff>
                    <xdr:row>7</xdr:row>
                    <xdr:rowOff>180975</xdr:rowOff>
                  </from>
                  <to>
                    <xdr:col>3</xdr:col>
                    <xdr:colOff>4695825</xdr:colOff>
                    <xdr:row>9</xdr:row>
                    <xdr:rowOff>28575</xdr:rowOff>
                  </to>
                </anchor>
              </controlPr>
            </control>
          </mc:Choice>
        </mc:AlternateContent>
        <mc:AlternateContent xmlns:mc="http://schemas.openxmlformats.org/markup-compatibility/2006">
          <mc:Choice Requires="x14">
            <control shapeId="14461" r:id="rId112" name="Check Box 125">
              <controlPr defaultSize="0" autoFill="0" autoLine="0" autoPict="0">
                <anchor moveWithCells="1">
                  <from>
                    <xdr:col>3</xdr:col>
                    <xdr:colOff>19050</xdr:colOff>
                    <xdr:row>7</xdr:row>
                    <xdr:rowOff>180975</xdr:rowOff>
                  </from>
                  <to>
                    <xdr:col>3</xdr:col>
                    <xdr:colOff>485775</xdr:colOff>
                    <xdr:row>9</xdr:row>
                    <xdr:rowOff>28575</xdr:rowOff>
                  </to>
                </anchor>
              </controlPr>
            </control>
          </mc:Choice>
        </mc:AlternateContent>
        <mc:AlternateContent xmlns:mc="http://schemas.openxmlformats.org/markup-compatibility/2006">
          <mc:Choice Requires="x14">
            <control shapeId="14462" r:id="rId113" name="Check Box 126">
              <controlPr defaultSize="0" autoFill="0" autoLine="0" autoPict="0">
                <anchor moveWithCells="1">
                  <from>
                    <xdr:col>3</xdr:col>
                    <xdr:colOff>523875</xdr:colOff>
                    <xdr:row>7</xdr:row>
                    <xdr:rowOff>180975</xdr:rowOff>
                  </from>
                  <to>
                    <xdr:col>3</xdr:col>
                    <xdr:colOff>914400</xdr:colOff>
                    <xdr:row>9</xdr:row>
                    <xdr:rowOff>28575</xdr:rowOff>
                  </to>
                </anchor>
              </controlPr>
            </control>
          </mc:Choice>
        </mc:AlternateContent>
        <mc:AlternateContent xmlns:mc="http://schemas.openxmlformats.org/markup-compatibility/2006">
          <mc:Choice Requires="x14">
            <control shapeId="14463" r:id="rId114" name="Check Box 127">
              <controlPr defaultSize="0" autoFill="0" autoLine="0" autoPict="0">
                <anchor moveWithCells="1">
                  <from>
                    <xdr:col>3</xdr:col>
                    <xdr:colOff>923925</xdr:colOff>
                    <xdr:row>7</xdr:row>
                    <xdr:rowOff>180975</xdr:rowOff>
                  </from>
                  <to>
                    <xdr:col>3</xdr:col>
                    <xdr:colOff>1409700</xdr:colOff>
                    <xdr:row>9</xdr:row>
                    <xdr:rowOff>28575</xdr:rowOff>
                  </to>
                </anchor>
              </controlPr>
            </control>
          </mc:Choice>
        </mc:AlternateContent>
        <mc:AlternateContent xmlns:mc="http://schemas.openxmlformats.org/markup-compatibility/2006">
          <mc:Choice Requires="x14">
            <control shapeId="14464" r:id="rId115" name="Check Box 128">
              <controlPr defaultSize="0" autoFill="0" autoLine="0" autoPict="0">
                <anchor moveWithCells="1">
                  <from>
                    <xdr:col>3</xdr:col>
                    <xdr:colOff>1409700</xdr:colOff>
                    <xdr:row>7</xdr:row>
                    <xdr:rowOff>180975</xdr:rowOff>
                  </from>
                  <to>
                    <xdr:col>3</xdr:col>
                    <xdr:colOff>1990725</xdr:colOff>
                    <xdr:row>9</xdr:row>
                    <xdr:rowOff>28575</xdr:rowOff>
                  </to>
                </anchor>
              </controlPr>
            </control>
          </mc:Choice>
        </mc:AlternateContent>
        <mc:AlternateContent xmlns:mc="http://schemas.openxmlformats.org/markup-compatibility/2006">
          <mc:Choice Requires="x14">
            <control shapeId="14465" r:id="rId116" name="Check Box 129">
              <controlPr defaultSize="0" autoFill="0" autoLine="0" autoPict="0">
                <anchor moveWithCells="1">
                  <from>
                    <xdr:col>3</xdr:col>
                    <xdr:colOff>2133600</xdr:colOff>
                    <xdr:row>7</xdr:row>
                    <xdr:rowOff>180975</xdr:rowOff>
                  </from>
                  <to>
                    <xdr:col>3</xdr:col>
                    <xdr:colOff>2714625</xdr:colOff>
                    <xdr:row>9</xdr:row>
                    <xdr:rowOff>28575</xdr:rowOff>
                  </to>
                </anchor>
              </controlPr>
            </control>
          </mc:Choice>
        </mc:AlternateContent>
        <mc:AlternateContent xmlns:mc="http://schemas.openxmlformats.org/markup-compatibility/2006">
          <mc:Choice Requires="x14">
            <control shapeId="14466" r:id="rId117" name="Check Box 130">
              <controlPr defaultSize="0" autoFill="0" autoLine="0" autoPict="0">
                <anchor moveWithCells="1">
                  <from>
                    <xdr:col>3</xdr:col>
                    <xdr:colOff>2876550</xdr:colOff>
                    <xdr:row>7</xdr:row>
                    <xdr:rowOff>180975</xdr:rowOff>
                  </from>
                  <to>
                    <xdr:col>3</xdr:col>
                    <xdr:colOff>3324225</xdr:colOff>
                    <xdr:row>9</xdr:row>
                    <xdr:rowOff>28575</xdr:rowOff>
                  </to>
                </anchor>
              </controlPr>
            </control>
          </mc:Choice>
        </mc:AlternateContent>
        <mc:AlternateContent xmlns:mc="http://schemas.openxmlformats.org/markup-compatibility/2006">
          <mc:Choice Requires="x14">
            <control shapeId="14467" r:id="rId118" name="Check Box 131">
              <controlPr defaultSize="0" autoFill="0" autoLine="0" autoPict="0">
                <anchor moveWithCells="1">
                  <from>
                    <xdr:col>3</xdr:col>
                    <xdr:colOff>3305175</xdr:colOff>
                    <xdr:row>7</xdr:row>
                    <xdr:rowOff>180975</xdr:rowOff>
                  </from>
                  <to>
                    <xdr:col>3</xdr:col>
                    <xdr:colOff>3886200</xdr:colOff>
                    <xdr:row>9</xdr:row>
                    <xdr:rowOff>28575</xdr:rowOff>
                  </to>
                </anchor>
              </controlPr>
            </control>
          </mc:Choice>
        </mc:AlternateContent>
        <mc:AlternateContent xmlns:mc="http://schemas.openxmlformats.org/markup-compatibility/2006">
          <mc:Choice Requires="x14">
            <control shapeId="14468" r:id="rId119" name="Check Box 132">
              <controlPr defaultSize="0" autoFill="0" autoLine="0" autoPict="0">
                <anchor moveWithCells="1">
                  <from>
                    <xdr:col>3</xdr:col>
                    <xdr:colOff>3952875</xdr:colOff>
                    <xdr:row>7</xdr:row>
                    <xdr:rowOff>180975</xdr:rowOff>
                  </from>
                  <to>
                    <xdr:col>3</xdr:col>
                    <xdr:colOff>4333875</xdr:colOff>
                    <xdr:row>9</xdr:row>
                    <xdr:rowOff>28575</xdr:rowOff>
                  </to>
                </anchor>
              </controlPr>
            </control>
          </mc:Choice>
        </mc:AlternateContent>
        <mc:AlternateContent xmlns:mc="http://schemas.openxmlformats.org/markup-compatibility/2006">
          <mc:Choice Requires="x14">
            <control shapeId="14469" r:id="rId120" name="Check Box 133">
              <controlPr defaultSize="0" autoFill="0" autoLine="0" autoPict="0">
                <anchor moveWithCells="1">
                  <from>
                    <xdr:col>3</xdr:col>
                    <xdr:colOff>4314825</xdr:colOff>
                    <xdr:row>7</xdr:row>
                    <xdr:rowOff>180975</xdr:rowOff>
                  </from>
                  <to>
                    <xdr:col>3</xdr:col>
                    <xdr:colOff>4695825</xdr:colOff>
                    <xdr:row>9</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A0266801-916A-4773-AEC5-D956E5571A42}">
          <x14:formula1>
            <xm:f>'"DropdownList"'!$B$16:$B$26</xm:f>
          </x14:formula1>
          <xm:sqref>H5:H13 L5:L13 P5:P13 H34:H39 L34:L39 P34:P39 H16:H31 P65:P68 L42:L46 H42:H46 L59:L62 P42:P46 H49:H56 L49:L56 P49:P56 P16:P31 L16:L31 H59:H62 H65:H68 L65:L68 P59:P62</xm:sqref>
        </x14:dataValidation>
        <x14:dataValidation type="list" allowBlank="1" showInputMessage="1" showErrorMessage="1" xr:uid="{C6453A89-6590-4281-8DAD-CA67B1D0AA3B}">
          <x14:formula1>
            <xm:f>'"Fixed UPL"'!$A$3:$A$27</xm:f>
          </x14:formula1>
          <xm:sqref>C8</xm:sqref>
        </x14:dataValidation>
        <x14:dataValidation type="list" allowBlank="1" showInputMessage="1" showErrorMessage="1" xr:uid="{96F34992-7CE7-49B5-84D9-1A8F8293BC29}">
          <x14:formula1>
            <xm:f>'"Fixed UPL"'!$O$4:$O$10</xm:f>
          </x14:formula1>
          <xm:sqref>C7</xm:sqref>
        </x14:dataValidation>
        <x14:dataValidation type="list" allowBlank="1" showInputMessage="1" showErrorMessage="1" xr:uid="{87780584-A33C-492F-A14A-5C336CDDDC86}">
          <x14:formula1>
            <xm:f>'"Fixed UPL"'!$C$46:$C$49</xm:f>
          </x14:formula1>
          <xm:sqref>D25</xm:sqref>
        </x14:dataValidation>
        <x14:dataValidation type="list" allowBlank="1" showInputMessage="1" showErrorMessage="1" xr:uid="{6F6AFD49-4292-49AE-B190-6127FF6167C3}">
          <x14:formula1>
            <xm:f>'"DropdownList"'!$I$5:$I$7</xm:f>
          </x14:formula1>
          <xm:sqref>C5</xm:sqref>
        </x14:dataValidation>
        <x14:dataValidation type="list" allowBlank="1" showInputMessage="1" showErrorMessage="1" xr:uid="{97196A7B-6C49-4CAE-970C-C3A95A6EFA0E}">
          <x14:formula1>
            <xm:f>'"DropdownList"'!$K$5:$K$7</xm:f>
          </x14:formula1>
          <xm:sqref>C6</xm:sqref>
        </x14:dataValidation>
        <x14:dataValidation type="list" allowBlank="1" showInputMessage="1" showErrorMessage="1" xr:uid="{D105E84F-2C54-45A7-9C8E-8E906D75400D}">
          <x14:formula1>
            <xm:f>'"Fixed UPL"'!$AE$3:$AE$15</xm:f>
          </x14:formula1>
          <xm:sqref>C9</xm:sqref>
        </x14:dataValidation>
        <x14:dataValidation type="list" allowBlank="1" showInputMessage="1" showErrorMessage="1" xr:uid="{5AA50CA4-E58F-4F7D-91FE-403CAA0B0288}">
          <x14:formula1>
            <xm:f>'"Fixed UPL"'!$C$55:$C$56</xm:f>
          </x14:formula1>
          <xm:sqref>D29</xm:sqref>
        </x14:dataValidation>
        <x14:dataValidation type="list" allowBlank="1" showInputMessage="1" showErrorMessage="1" xr:uid="{631D0031-E326-4156-AE25-988BDB81D824}">
          <x14:formula1>
            <xm:f>'"Fixed UPL"'!$P$19:$P$20</xm:f>
          </x14:formula1>
          <xm:sqref>D65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3D820-FB5C-43B5-A114-478B9D013DA6}">
  <sheetPr>
    <tabColor theme="6"/>
  </sheetPr>
  <dimension ref="A1:I3784"/>
  <sheetViews>
    <sheetView workbookViewId="0">
      <selection activeCell="D17" sqref="D17"/>
    </sheetView>
  </sheetViews>
  <sheetFormatPr defaultColWidth="52.140625" defaultRowHeight="15"/>
  <cols>
    <col min="1" max="1" width="11" style="244" bestFit="1" customWidth="1"/>
    <col min="2" max="2" width="24.5703125" style="244" bestFit="1" customWidth="1"/>
    <col min="3" max="3" width="21.5703125" style="247" bestFit="1" customWidth="1"/>
    <col min="4" max="4" width="32.42578125" style="244" bestFit="1" customWidth="1"/>
    <col min="5" max="5" width="16" style="244" bestFit="1" customWidth="1"/>
    <col min="6" max="6" width="63.85546875" style="244" bestFit="1" customWidth="1"/>
    <col min="7" max="7" width="15.7109375" style="244" bestFit="1" customWidth="1"/>
    <col min="8" max="8" width="30.140625" style="2" bestFit="1" customWidth="1"/>
  </cols>
  <sheetData>
    <row r="1" spans="1:9">
      <c r="A1" s="243" t="s">
        <v>513</v>
      </c>
      <c r="B1" s="241" t="s">
        <v>4216</v>
      </c>
      <c r="C1" s="241" t="s">
        <v>4217</v>
      </c>
      <c r="D1" s="249" t="s">
        <v>4218</v>
      </c>
      <c r="E1" s="249" t="s">
        <v>4219</v>
      </c>
      <c r="F1" s="249" t="s">
        <v>4220</v>
      </c>
      <c r="G1" s="248" t="s">
        <v>4221</v>
      </c>
      <c r="H1" s="241" t="s">
        <v>7299</v>
      </c>
      <c r="I1" s="244"/>
    </row>
    <row r="2" spans="1:9">
      <c r="A2" s="244" t="s">
        <v>514</v>
      </c>
      <c r="B2" s="244" t="s">
        <v>4222</v>
      </c>
      <c r="C2" s="247">
        <v>40</v>
      </c>
      <c r="D2" s="244" t="s">
        <v>4223</v>
      </c>
      <c r="E2" s="244" t="s">
        <v>46</v>
      </c>
      <c r="F2" s="244" t="s">
        <v>4224</v>
      </c>
      <c r="G2" s="244" t="s">
        <v>4225</v>
      </c>
      <c r="H2" s="4">
        <v>500</v>
      </c>
    </row>
    <row r="3" spans="1:9">
      <c r="A3" s="244" t="s">
        <v>515</v>
      </c>
      <c r="B3" s="244" t="s">
        <v>4222</v>
      </c>
      <c r="C3" s="247">
        <v>40</v>
      </c>
      <c r="D3" s="244" t="s">
        <v>4226</v>
      </c>
      <c r="E3" s="244" t="s">
        <v>46</v>
      </c>
      <c r="F3" s="244" t="s">
        <v>46</v>
      </c>
      <c r="G3" s="244" t="s">
        <v>4225</v>
      </c>
      <c r="H3" s="4">
        <v>500</v>
      </c>
    </row>
    <row r="4" spans="1:9">
      <c r="A4" s="244" t="s">
        <v>516</v>
      </c>
      <c r="B4" s="244" t="s">
        <v>4222</v>
      </c>
      <c r="C4" s="247">
        <v>30</v>
      </c>
      <c r="D4" s="244" t="s">
        <v>4227</v>
      </c>
      <c r="E4" s="244" t="s">
        <v>46</v>
      </c>
      <c r="F4" s="244" t="s">
        <v>46</v>
      </c>
      <c r="G4" s="244" t="s">
        <v>4225</v>
      </c>
      <c r="H4" s="4">
        <v>500</v>
      </c>
    </row>
    <row r="5" spans="1:9">
      <c r="A5" s="244" t="s">
        <v>517</v>
      </c>
      <c r="B5" s="244" t="s">
        <v>4222</v>
      </c>
      <c r="C5" s="247">
        <v>30</v>
      </c>
      <c r="D5" s="244" t="s">
        <v>4228</v>
      </c>
      <c r="E5" s="244" t="s">
        <v>46</v>
      </c>
      <c r="F5" s="244" t="s">
        <v>4229</v>
      </c>
      <c r="G5" s="244" t="s">
        <v>4230</v>
      </c>
      <c r="H5" s="4">
        <v>500</v>
      </c>
    </row>
    <row r="6" spans="1:9">
      <c r="A6" s="244" t="s">
        <v>518</v>
      </c>
      <c r="B6" s="244" t="s">
        <v>4222</v>
      </c>
      <c r="C6" s="247">
        <v>30</v>
      </c>
      <c r="D6" s="244" t="s">
        <v>4231</v>
      </c>
      <c r="E6" s="244" t="s">
        <v>46</v>
      </c>
      <c r="F6" s="244" t="s">
        <v>46</v>
      </c>
      <c r="G6" s="244" t="s">
        <v>4225</v>
      </c>
      <c r="H6" s="4">
        <v>500</v>
      </c>
    </row>
    <row r="7" spans="1:9">
      <c r="A7" s="244" t="s">
        <v>519</v>
      </c>
      <c r="B7" s="244" t="s">
        <v>4222</v>
      </c>
      <c r="C7" s="247">
        <v>15</v>
      </c>
      <c r="D7" s="244" t="s">
        <v>4232</v>
      </c>
      <c r="E7" s="244" t="s">
        <v>46</v>
      </c>
      <c r="F7" s="244" t="s">
        <v>46</v>
      </c>
      <c r="G7" s="244" t="s">
        <v>4225</v>
      </c>
      <c r="H7" s="4">
        <v>500</v>
      </c>
    </row>
    <row r="8" spans="1:9">
      <c r="A8" s="244" t="s">
        <v>520</v>
      </c>
      <c r="B8" s="244" t="s">
        <v>4222</v>
      </c>
      <c r="C8" s="247">
        <v>30</v>
      </c>
      <c r="D8" s="244" t="s">
        <v>4233</v>
      </c>
      <c r="E8" s="244" t="s">
        <v>46</v>
      </c>
      <c r="F8" s="244" t="s">
        <v>46</v>
      </c>
      <c r="G8" s="244" t="s">
        <v>4225</v>
      </c>
      <c r="H8" s="4">
        <v>500</v>
      </c>
    </row>
    <row r="9" spans="1:9">
      <c r="A9" s="244" t="s">
        <v>521</v>
      </c>
      <c r="B9" s="244" t="s">
        <v>4234</v>
      </c>
      <c r="C9" s="247">
        <v>40</v>
      </c>
      <c r="D9" s="244" t="s">
        <v>4235</v>
      </c>
      <c r="E9" s="238" t="s">
        <v>52</v>
      </c>
      <c r="F9" s="238" t="s">
        <v>4236</v>
      </c>
      <c r="G9" s="244" t="s">
        <v>4225</v>
      </c>
      <c r="H9" s="158" t="s">
        <v>7323</v>
      </c>
    </row>
    <row r="10" spans="1:9">
      <c r="A10" s="244" t="s">
        <v>522</v>
      </c>
      <c r="B10" s="244" t="s">
        <v>4222</v>
      </c>
      <c r="C10" s="247">
        <v>30</v>
      </c>
      <c r="D10" s="244" t="s">
        <v>4237</v>
      </c>
      <c r="E10" s="244" t="s">
        <v>46</v>
      </c>
      <c r="F10" s="244" t="s">
        <v>46</v>
      </c>
      <c r="G10" s="244" t="s">
        <v>4225</v>
      </c>
      <c r="H10" s="4">
        <v>500</v>
      </c>
    </row>
    <row r="11" spans="1:9">
      <c r="A11" s="244" t="s">
        <v>523</v>
      </c>
      <c r="B11" s="244" t="s">
        <v>4238</v>
      </c>
      <c r="C11" s="247">
        <v>30</v>
      </c>
      <c r="D11" s="244" t="s">
        <v>4239</v>
      </c>
      <c r="E11" s="244" t="s">
        <v>46</v>
      </c>
      <c r="F11" s="244" t="s">
        <v>4229</v>
      </c>
      <c r="G11" s="244" t="s">
        <v>4230</v>
      </c>
      <c r="H11" s="4">
        <v>500</v>
      </c>
    </row>
    <row r="12" spans="1:9">
      <c r="A12" s="244" t="s">
        <v>524</v>
      </c>
      <c r="B12" s="244" t="s">
        <v>4222</v>
      </c>
      <c r="C12" s="247">
        <v>40</v>
      </c>
      <c r="D12" s="244" t="s">
        <v>4240</v>
      </c>
      <c r="E12" s="244" t="s">
        <v>46</v>
      </c>
      <c r="F12" s="244" t="s">
        <v>46</v>
      </c>
      <c r="G12" s="244" t="s">
        <v>4225</v>
      </c>
      <c r="H12" s="4">
        <v>500</v>
      </c>
    </row>
    <row r="13" spans="1:9">
      <c r="A13" s="244" t="s">
        <v>525</v>
      </c>
      <c r="B13" s="244" t="s">
        <v>4222</v>
      </c>
      <c r="C13" s="247">
        <v>30</v>
      </c>
      <c r="D13" s="244" t="s">
        <v>4241</v>
      </c>
      <c r="E13" s="244" t="s">
        <v>46</v>
      </c>
      <c r="F13" s="244" t="s">
        <v>46</v>
      </c>
      <c r="G13" s="244" t="s">
        <v>4225</v>
      </c>
      <c r="H13" s="4">
        <v>500</v>
      </c>
    </row>
    <row r="14" spans="1:9">
      <c r="A14" s="244" t="s">
        <v>526</v>
      </c>
      <c r="B14" s="244" t="s">
        <v>4222</v>
      </c>
      <c r="C14" s="247">
        <v>30</v>
      </c>
      <c r="D14" s="244" t="s">
        <v>4242</v>
      </c>
      <c r="E14" s="244" t="s">
        <v>46</v>
      </c>
      <c r="F14" s="244" t="s">
        <v>46</v>
      </c>
      <c r="G14" s="244" t="s">
        <v>4225</v>
      </c>
      <c r="H14" s="4">
        <v>500</v>
      </c>
    </row>
    <row r="15" spans="1:9">
      <c r="A15" s="244" t="s">
        <v>527</v>
      </c>
      <c r="B15" s="244" t="s">
        <v>4222</v>
      </c>
      <c r="C15" s="247">
        <v>30</v>
      </c>
      <c r="D15" s="244" t="s">
        <v>4243</v>
      </c>
      <c r="E15" s="244" t="s">
        <v>46</v>
      </c>
      <c r="F15" s="244" t="s">
        <v>46</v>
      </c>
      <c r="G15" s="244" t="s">
        <v>4225</v>
      </c>
      <c r="H15" s="4">
        <v>500</v>
      </c>
    </row>
    <row r="16" spans="1:9">
      <c r="A16" s="244" t="s">
        <v>528</v>
      </c>
      <c r="B16" s="244" t="s">
        <v>4234</v>
      </c>
      <c r="C16" s="247">
        <v>30</v>
      </c>
      <c r="D16" s="244" t="s">
        <v>4244</v>
      </c>
      <c r="E16" s="238" t="s">
        <v>52</v>
      </c>
      <c r="F16" s="238" t="s">
        <v>4236</v>
      </c>
      <c r="G16" s="244" t="s">
        <v>4230</v>
      </c>
      <c r="H16" s="158" t="s">
        <v>7323</v>
      </c>
    </row>
    <row r="17" spans="1:8">
      <c r="A17" s="244" t="s">
        <v>529</v>
      </c>
      <c r="B17" s="244" t="s">
        <v>4234</v>
      </c>
      <c r="C17" s="247">
        <v>30</v>
      </c>
      <c r="D17" s="244" t="s">
        <v>4245</v>
      </c>
      <c r="E17" s="238" t="s">
        <v>52</v>
      </c>
      <c r="F17" s="238" t="s">
        <v>4236</v>
      </c>
      <c r="G17" s="244" t="s">
        <v>4225</v>
      </c>
      <c r="H17" s="158" t="s">
        <v>7323</v>
      </c>
    </row>
    <row r="18" spans="1:8">
      <c r="A18" s="244" t="s">
        <v>530</v>
      </c>
      <c r="B18" s="244" t="s">
        <v>4238</v>
      </c>
      <c r="C18" s="247">
        <v>30</v>
      </c>
      <c r="D18" s="244" t="s">
        <v>4246</v>
      </c>
      <c r="E18" s="244" t="s">
        <v>46</v>
      </c>
      <c r="F18" s="244" t="s">
        <v>46</v>
      </c>
      <c r="G18" s="244" t="s">
        <v>4225</v>
      </c>
      <c r="H18" s="4">
        <v>500</v>
      </c>
    </row>
    <row r="19" spans="1:8">
      <c r="A19" s="244" t="s">
        <v>531</v>
      </c>
      <c r="B19" s="244" t="s">
        <v>4222</v>
      </c>
      <c r="C19" s="247">
        <v>35</v>
      </c>
      <c r="D19" s="244" t="s">
        <v>4247</v>
      </c>
      <c r="E19" s="244" t="s">
        <v>46</v>
      </c>
      <c r="F19" s="244" t="s">
        <v>46</v>
      </c>
      <c r="G19" s="244" t="s">
        <v>4225</v>
      </c>
      <c r="H19" s="4">
        <v>500</v>
      </c>
    </row>
    <row r="20" spans="1:8">
      <c r="A20" s="244" t="s">
        <v>532</v>
      </c>
      <c r="B20" s="244" t="s">
        <v>4238</v>
      </c>
      <c r="C20" s="247">
        <v>30</v>
      </c>
      <c r="D20" s="244" t="s">
        <v>4248</v>
      </c>
      <c r="E20" s="244" t="s">
        <v>46</v>
      </c>
      <c r="F20" s="244" t="s">
        <v>46</v>
      </c>
      <c r="G20" s="244" t="s">
        <v>4225</v>
      </c>
      <c r="H20" s="4">
        <v>500</v>
      </c>
    </row>
    <row r="21" spans="1:8">
      <c r="A21" s="244" t="s">
        <v>533</v>
      </c>
      <c r="B21" s="244" t="s">
        <v>4222</v>
      </c>
      <c r="C21" s="247">
        <v>30</v>
      </c>
      <c r="D21" s="244" t="s">
        <v>4249</v>
      </c>
      <c r="E21" s="244" t="s">
        <v>46</v>
      </c>
      <c r="F21" s="244" t="s">
        <v>46</v>
      </c>
      <c r="G21" s="244" t="s">
        <v>4225</v>
      </c>
      <c r="H21" s="4">
        <v>500</v>
      </c>
    </row>
    <row r="22" spans="1:8">
      <c r="A22" s="244" t="s">
        <v>534</v>
      </c>
      <c r="B22" s="244" t="s">
        <v>4222</v>
      </c>
      <c r="C22" s="247">
        <v>30</v>
      </c>
      <c r="D22" s="244" t="s">
        <v>4250</v>
      </c>
      <c r="E22" s="244" t="s">
        <v>46</v>
      </c>
      <c r="F22" s="244" t="s">
        <v>46</v>
      </c>
      <c r="G22" s="244" t="s">
        <v>4225</v>
      </c>
      <c r="H22" s="4">
        <v>500</v>
      </c>
    </row>
    <row r="23" spans="1:8">
      <c r="A23" s="244" t="s">
        <v>535</v>
      </c>
      <c r="B23" s="244" t="s">
        <v>4222</v>
      </c>
      <c r="C23" s="247">
        <v>30</v>
      </c>
      <c r="D23" s="244" t="s">
        <v>4251</v>
      </c>
      <c r="E23" s="244" t="s">
        <v>46</v>
      </c>
      <c r="F23" s="244" t="s">
        <v>46</v>
      </c>
      <c r="G23" s="244" t="s">
        <v>4225</v>
      </c>
      <c r="H23" s="4">
        <v>500</v>
      </c>
    </row>
    <row r="24" spans="1:8">
      <c r="A24" s="244" t="s">
        <v>536</v>
      </c>
      <c r="B24" s="244" t="s">
        <v>4222</v>
      </c>
      <c r="C24" s="247">
        <v>30</v>
      </c>
      <c r="D24" s="244" t="s">
        <v>4252</v>
      </c>
      <c r="E24" s="244" t="s">
        <v>46</v>
      </c>
      <c r="F24" s="244" t="s">
        <v>46</v>
      </c>
      <c r="G24" s="244" t="s">
        <v>4225</v>
      </c>
      <c r="H24" s="4">
        <v>500</v>
      </c>
    </row>
    <row r="25" spans="1:8">
      <c r="A25" s="244" t="s">
        <v>537</v>
      </c>
      <c r="B25" s="244" t="s">
        <v>4238</v>
      </c>
      <c r="C25" s="247">
        <v>30</v>
      </c>
      <c r="D25" s="244" t="s">
        <v>4253</v>
      </c>
      <c r="E25" s="244" t="s">
        <v>46</v>
      </c>
      <c r="F25" s="244" t="s">
        <v>46</v>
      </c>
      <c r="G25" s="244" t="s">
        <v>4225</v>
      </c>
      <c r="H25" s="4">
        <v>500</v>
      </c>
    </row>
    <row r="26" spans="1:8">
      <c r="A26" s="244" t="s">
        <v>538</v>
      </c>
      <c r="B26" s="244" t="s">
        <v>4254</v>
      </c>
      <c r="C26" s="247">
        <v>20</v>
      </c>
      <c r="D26" s="244" t="s">
        <v>4255</v>
      </c>
      <c r="E26" s="244" t="s">
        <v>46</v>
      </c>
      <c r="F26" s="244" t="s">
        <v>46</v>
      </c>
      <c r="G26" s="244" t="s">
        <v>4225</v>
      </c>
      <c r="H26" s="4">
        <v>500</v>
      </c>
    </row>
    <row r="27" spans="1:8">
      <c r="A27" s="244" t="s">
        <v>539</v>
      </c>
      <c r="B27" s="244" t="s">
        <v>4234</v>
      </c>
      <c r="C27" s="247">
        <v>35</v>
      </c>
      <c r="D27" s="244" t="s">
        <v>4256</v>
      </c>
      <c r="E27" s="238" t="s">
        <v>52</v>
      </c>
      <c r="F27" s="238" t="s">
        <v>4236</v>
      </c>
      <c r="G27" s="244" t="s">
        <v>4230</v>
      </c>
      <c r="H27" s="158" t="s">
        <v>7323</v>
      </c>
    </row>
    <row r="28" spans="1:8">
      <c r="A28" s="244" t="s">
        <v>540</v>
      </c>
      <c r="B28" s="244" t="s">
        <v>4234</v>
      </c>
      <c r="C28" s="247">
        <v>30</v>
      </c>
      <c r="D28" s="244" t="s">
        <v>4257</v>
      </c>
      <c r="E28" s="238" t="s">
        <v>52</v>
      </c>
      <c r="F28" s="238" t="s">
        <v>4236</v>
      </c>
      <c r="G28" s="244" t="s">
        <v>4230</v>
      </c>
      <c r="H28" s="158" t="s">
        <v>7323</v>
      </c>
    </row>
    <row r="29" spans="1:8">
      <c r="A29" s="244" t="s">
        <v>541</v>
      </c>
      <c r="B29" s="244" t="s">
        <v>4234</v>
      </c>
      <c r="C29" s="247">
        <v>30</v>
      </c>
      <c r="D29" s="244" t="s">
        <v>4258</v>
      </c>
      <c r="E29" s="238" t="s">
        <v>52</v>
      </c>
      <c r="F29" s="238" t="s">
        <v>4236</v>
      </c>
      <c r="G29" s="244" t="s">
        <v>4230</v>
      </c>
      <c r="H29" s="158" t="s">
        <v>7323</v>
      </c>
    </row>
    <row r="30" spans="1:8">
      <c r="A30" s="244" t="s">
        <v>542</v>
      </c>
      <c r="B30" s="244" t="s">
        <v>4222</v>
      </c>
      <c r="C30" s="247">
        <v>30</v>
      </c>
      <c r="D30" s="244" t="s">
        <v>4259</v>
      </c>
      <c r="E30" s="244" t="s">
        <v>46</v>
      </c>
      <c r="F30" s="244" t="s">
        <v>46</v>
      </c>
      <c r="G30" s="244" t="s">
        <v>4225</v>
      </c>
      <c r="H30" s="4">
        <v>500</v>
      </c>
    </row>
    <row r="31" spans="1:8">
      <c r="A31" s="244" t="s">
        <v>543</v>
      </c>
      <c r="B31" s="244" t="s">
        <v>4234</v>
      </c>
      <c r="C31" s="247">
        <v>30</v>
      </c>
      <c r="D31" s="244" t="s">
        <v>4260</v>
      </c>
      <c r="E31" s="238" t="s">
        <v>52</v>
      </c>
      <c r="F31" s="238" t="s">
        <v>4236</v>
      </c>
      <c r="G31" s="244" t="s">
        <v>4230</v>
      </c>
      <c r="H31" s="158" t="s">
        <v>7323</v>
      </c>
    </row>
    <row r="32" spans="1:8">
      <c r="A32" s="244" t="s">
        <v>544</v>
      </c>
      <c r="B32" s="244" t="s">
        <v>4234</v>
      </c>
      <c r="C32" s="247">
        <v>30</v>
      </c>
      <c r="D32" s="244" t="s">
        <v>4261</v>
      </c>
      <c r="E32" s="238" t="s">
        <v>52</v>
      </c>
      <c r="F32" s="238" t="s">
        <v>4236</v>
      </c>
      <c r="G32" s="244" t="s">
        <v>4230</v>
      </c>
      <c r="H32" s="158" t="s">
        <v>7323</v>
      </c>
    </row>
    <row r="33" spans="1:8">
      <c r="A33" s="244" t="s">
        <v>545</v>
      </c>
      <c r="B33" s="244" t="s">
        <v>4234</v>
      </c>
      <c r="C33" s="247">
        <v>30</v>
      </c>
      <c r="D33" s="244" t="s">
        <v>4262</v>
      </c>
      <c r="E33" s="244" t="s">
        <v>46</v>
      </c>
      <c r="F33" s="244" t="s">
        <v>46</v>
      </c>
      <c r="G33" s="244" t="s">
        <v>4225</v>
      </c>
      <c r="H33" s="4">
        <v>500</v>
      </c>
    </row>
    <row r="34" spans="1:8">
      <c r="A34" s="244" t="s">
        <v>546</v>
      </c>
      <c r="B34" s="244" t="s">
        <v>4263</v>
      </c>
      <c r="C34" s="247">
        <v>3</v>
      </c>
      <c r="D34" s="244" t="s">
        <v>379</v>
      </c>
      <c r="E34" s="238" t="s">
        <v>4236</v>
      </c>
      <c r="F34" s="238" t="s">
        <v>4236</v>
      </c>
      <c r="G34" s="244" t="s">
        <v>4225</v>
      </c>
      <c r="H34" s="222">
        <v>0</v>
      </c>
    </row>
    <row r="35" spans="1:8">
      <c r="A35" s="244" t="s">
        <v>547</v>
      </c>
      <c r="B35" s="244" t="s">
        <v>4234</v>
      </c>
      <c r="C35" s="247">
        <v>30</v>
      </c>
      <c r="D35" s="244" t="s">
        <v>4264</v>
      </c>
      <c r="E35" s="238" t="s">
        <v>52</v>
      </c>
      <c r="F35" s="238" t="s">
        <v>4236</v>
      </c>
      <c r="G35" s="244" t="s">
        <v>4230</v>
      </c>
      <c r="H35" s="158" t="s">
        <v>7323</v>
      </c>
    </row>
    <row r="36" spans="1:8">
      <c r="A36" s="244" t="s">
        <v>548</v>
      </c>
      <c r="B36" s="244" t="s">
        <v>4265</v>
      </c>
      <c r="C36" s="247" t="s">
        <v>379</v>
      </c>
      <c r="D36" s="244" t="s">
        <v>379</v>
      </c>
      <c r="E36" s="238" t="s">
        <v>4266</v>
      </c>
      <c r="F36" s="238" t="s">
        <v>4266</v>
      </c>
      <c r="G36" s="244" t="s">
        <v>4230</v>
      </c>
      <c r="H36" s="222">
        <v>0</v>
      </c>
    </row>
    <row r="37" spans="1:8">
      <c r="A37" s="244" t="s">
        <v>549</v>
      </c>
      <c r="B37" s="244" t="s">
        <v>4234</v>
      </c>
      <c r="C37" s="247">
        <v>35</v>
      </c>
      <c r="D37" s="244" t="s">
        <v>4267</v>
      </c>
      <c r="E37" s="244" t="s">
        <v>46</v>
      </c>
      <c r="F37" s="244" t="s">
        <v>46</v>
      </c>
      <c r="G37" s="244" t="s">
        <v>4225</v>
      </c>
      <c r="H37" s="4">
        <v>500</v>
      </c>
    </row>
    <row r="38" spans="1:8">
      <c r="A38" s="244" t="s">
        <v>550</v>
      </c>
      <c r="B38" s="244" t="s">
        <v>4222</v>
      </c>
      <c r="C38" s="247">
        <v>44</v>
      </c>
      <c r="D38" s="244" t="s">
        <v>4268</v>
      </c>
      <c r="E38" s="244" t="s">
        <v>51</v>
      </c>
      <c r="F38" s="244" t="s">
        <v>4236</v>
      </c>
      <c r="G38" s="244" t="s">
        <v>4230</v>
      </c>
      <c r="H38" s="158" t="s">
        <v>7321</v>
      </c>
    </row>
    <row r="39" spans="1:8">
      <c r="A39" s="244" t="s">
        <v>551</v>
      </c>
      <c r="B39" s="244" t="s">
        <v>4234</v>
      </c>
      <c r="C39" s="247">
        <v>30</v>
      </c>
      <c r="D39" s="244" t="s">
        <v>4269</v>
      </c>
      <c r="E39" s="238" t="s">
        <v>52</v>
      </c>
      <c r="F39" s="238" t="s">
        <v>4236</v>
      </c>
      <c r="G39" s="244" t="s">
        <v>4230</v>
      </c>
      <c r="H39" s="158" t="s">
        <v>7323</v>
      </c>
    </row>
    <row r="40" spans="1:8">
      <c r="A40" s="244" t="s">
        <v>552</v>
      </c>
      <c r="B40" s="244" t="s">
        <v>4234</v>
      </c>
      <c r="C40" s="247">
        <v>30</v>
      </c>
      <c r="D40" s="244" t="s">
        <v>4270</v>
      </c>
      <c r="E40" s="238" t="s">
        <v>52</v>
      </c>
      <c r="F40" s="238" t="s">
        <v>4236</v>
      </c>
      <c r="G40" s="244" t="s">
        <v>4230</v>
      </c>
      <c r="H40" s="158" t="s">
        <v>7323</v>
      </c>
    </row>
    <row r="41" spans="1:8">
      <c r="A41" s="244" t="s">
        <v>553</v>
      </c>
      <c r="B41" s="244" t="s">
        <v>4234</v>
      </c>
      <c r="C41" s="247">
        <v>25</v>
      </c>
      <c r="D41" s="244" t="s">
        <v>4271</v>
      </c>
      <c r="E41" s="238" t="s">
        <v>52</v>
      </c>
      <c r="F41" s="238" t="s">
        <v>4236</v>
      </c>
      <c r="G41" s="244" t="s">
        <v>4230</v>
      </c>
      <c r="H41" s="158" t="s">
        <v>7323</v>
      </c>
    </row>
    <row r="42" spans="1:8">
      <c r="A42" s="244" t="s">
        <v>554</v>
      </c>
      <c r="B42" s="244" t="s">
        <v>4234</v>
      </c>
      <c r="C42" s="247">
        <v>35</v>
      </c>
      <c r="D42" s="244" t="s">
        <v>4272</v>
      </c>
      <c r="E42" s="238" t="s">
        <v>52</v>
      </c>
      <c r="F42" s="238" t="s">
        <v>4236</v>
      </c>
      <c r="G42" s="244" t="s">
        <v>4230</v>
      </c>
      <c r="H42" s="158" t="s">
        <v>7323</v>
      </c>
    </row>
    <row r="43" spans="1:8">
      <c r="A43" s="244" t="s">
        <v>555</v>
      </c>
      <c r="B43" s="244" t="s">
        <v>4234</v>
      </c>
      <c r="C43" s="247">
        <v>30</v>
      </c>
      <c r="D43" s="244" t="s">
        <v>4273</v>
      </c>
      <c r="E43" s="238" t="s">
        <v>52</v>
      </c>
      <c r="F43" s="238" t="s">
        <v>4236</v>
      </c>
      <c r="G43" s="244" t="s">
        <v>4230</v>
      </c>
      <c r="H43" s="158" t="s">
        <v>7323</v>
      </c>
    </row>
    <row r="44" spans="1:8">
      <c r="A44" s="244" t="s">
        <v>556</v>
      </c>
      <c r="B44" s="244" t="s">
        <v>4234</v>
      </c>
      <c r="C44" s="247">
        <v>30</v>
      </c>
      <c r="D44" s="244" t="s">
        <v>4274</v>
      </c>
      <c r="E44" s="238" t="s">
        <v>52</v>
      </c>
      <c r="F44" s="238" t="s">
        <v>4236</v>
      </c>
      <c r="G44" s="244" t="s">
        <v>4230</v>
      </c>
      <c r="H44" s="158" t="s">
        <v>7323</v>
      </c>
    </row>
    <row r="45" spans="1:8">
      <c r="A45" s="244" t="s">
        <v>557</v>
      </c>
      <c r="B45" s="244" t="s">
        <v>4234</v>
      </c>
      <c r="C45" s="247">
        <v>25</v>
      </c>
      <c r="D45" s="244" t="s">
        <v>4275</v>
      </c>
      <c r="E45" s="238" t="s">
        <v>52</v>
      </c>
      <c r="F45" s="238" t="s">
        <v>4236</v>
      </c>
      <c r="G45" s="244" t="s">
        <v>4230</v>
      </c>
      <c r="H45" s="158" t="s">
        <v>7323</v>
      </c>
    </row>
    <row r="46" spans="1:8">
      <c r="A46" s="244" t="s">
        <v>558</v>
      </c>
      <c r="B46" s="244" t="s">
        <v>4234</v>
      </c>
      <c r="C46" s="247">
        <v>20</v>
      </c>
      <c r="D46" s="244" t="s">
        <v>4276</v>
      </c>
      <c r="E46" s="238" t="s">
        <v>52</v>
      </c>
      <c r="F46" s="238" t="s">
        <v>4236</v>
      </c>
      <c r="G46" s="244" t="s">
        <v>4230</v>
      </c>
      <c r="H46" s="158" t="s">
        <v>7323</v>
      </c>
    </row>
    <row r="47" spans="1:8">
      <c r="A47" s="244" t="s">
        <v>559</v>
      </c>
      <c r="B47" s="244" t="s">
        <v>4234</v>
      </c>
      <c r="C47" s="247">
        <v>35</v>
      </c>
      <c r="D47" s="244" t="s">
        <v>4277</v>
      </c>
      <c r="E47" s="238" t="s">
        <v>52</v>
      </c>
      <c r="F47" s="238" t="s">
        <v>4236</v>
      </c>
      <c r="G47" s="244" t="s">
        <v>4230</v>
      </c>
      <c r="H47" s="158" t="s">
        <v>7323</v>
      </c>
    </row>
    <row r="48" spans="1:8">
      <c r="A48" s="244" t="s">
        <v>560</v>
      </c>
      <c r="B48" s="244" t="s">
        <v>4234</v>
      </c>
      <c r="C48" s="247">
        <v>35</v>
      </c>
      <c r="D48" s="244" t="s">
        <v>4278</v>
      </c>
      <c r="E48" s="238" t="s">
        <v>52</v>
      </c>
      <c r="F48" s="238" t="s">
        <v>4236</v>
      </c>
      <c r="G48" s="244" t="s">
        <v>4230</v>
      </c>
      <c r="H48" s="158" t="s">
        <v>7323</v>
      </c>
    </row>
    <row r="49" spans="1:8">
      <c r="A49" s="244" t="s">
        <v>561</v>
      </c>
      <c r="B49" s="244" t="s">
        <v>4263</v>
      </c>
      <c r="C49" s="247">
        <v>20</v>
      </c>
      <c r="D49" s="244" t="s">
        <v>4279</v>
      </c>
      <c r="E49" s="244" t="s">
        <v>46</v>
      </c>
      <c r="F49" s="244" t="s">
        <v>4229</v>
      </c>
      <c r="G49" s="244" t="s">
        <v>4230</v>
      </c>
      <c r="H49" s="4">
        <v>500</v>
      </c>
    </row>
    <row r="50" spans="1:8">
      <c r="A50" s="244" t="s">
        <v>562</v>
      </c>
      <c r="B50" s="244" t="s">
        <v>4234</v>
      </c>
      <c r="C50" s="247">
        <v>30</v>
      </c>
      <c r="D50" s="244" t="s">
        <v>4280</v>
      </c>
      <c r="E50" s="238" t="s">
        <v>52</v>
      </c>
      <c r="F50" s="238" t="s">
        <v>4236</v>
      </c>
      <c r="G50" s="244" t="s">
        <v>4230</v>
      </c>
      <c r="H50" s="158" t="s">
        <v>7323</v>
      </c>
    </row>
    <row r="51" spans="1:8">
      <c r="A51" s="244" t="s">
        <v>563</v>
      </c>
      <c r="B51" s="244" t="s">
        <v>4234</v>
      </c>
      <c r="C51" s="247">
        <v>40</v>
      </c>
      <c r="D51" s="244" t="s">
        <v>4281</v>
      </c>
      <c r="E51" s="238" t="s">
        <v>52</v>
      </c>
      <c r="F51" s="238" t="s">
        <v>4236</v>
      </c>
      <c r="G51" s="244" t="s">
        <v>4230</v>
      </c>
      <c r="H51" s="158" t="s">
        <v>7323</v>
      </c>
    </row>
    <row r="52" spans="1:8">
      <c r="A52" s="244" t="s">
        <v>564</v>
      </c>
      <c r="B52" s="244" t="s">
        <v>4234</v>
      </c>
      <c r="C52" s="247">
        <v>35</v>
      </c>
      <c r="D52" s="244" t="s">
        <v>4282</v>
      </c>
      <c r="E52" s="238" t="s">
        <v>52</v>
      </c>
      <c r="F52" s="238" t="s">
        <v>4236</v>
      </c>
      <c r="G52" s="244" t="s">
        <v>4230</v>
      </c>
      <c r="H52" s="158" t="s">
        <v>7323</v>
      </c>
    </row>
    <row r="53" spans="1:8">
      <c r="A53" s="244" t="s">
        <v>565</v>
      </c>
      <c r="B53" s="244" t="s">
        <v>4234</v>
      </c>
      <c r="C53" s="247">
        <v>30</v>
      </c>
      <c r="D53" s="244" t="s">
        <v>4283</v>
      </c>
      <c r="E53" s="238" t="s">
        <v>52</v>
      </c>
      <c r="F53" s="238" t="s">
        <v>4236</v>
      </c>
      <c r="G53" s="244" t="s">
        <v>4230</v>
      </c>
      <c r="H53" s="158" t="s">
        <v>7323</v>
      </c>
    </row>
    <row r="54" spans="1:8">
      <c r="A54" s="244" t="s">
        <v>566</v>
      </c>
      <c r="B54" s="244" t="s">
        <v>4222</v>
      </c>
      <c r="C54" s="247">
        <v>61</v>
      </c>
      <c r="D54" s="244" t="s">
        <v>4284</v>
      </c>
      <c r="E54" s="244" t="s">
        <v>51</v>
      </c>
      <c r="F54" s="238" t="s">
        <v>4236</v>
      </c>
      <c r="G54" s="244" t="s">
        <v>4230</v>
      </c>
      <c r="H54" s="158" t="s">
        <v>7322</v>
      </c>
    </row>
    <row r="55" spans="1:8">
      <c r="A55" s="244" t="s">
        <v>567</v>
      </c>
      <c r="B55" s="238" t="s">
        <v>4222</v>
      </c>
      <c r="C55" s="250">
        <v>45</v>
      </c>
      <c r="D55" s="238" t="s">
        <v>4285</v>
      </c>
      <c r="E55" s="238" t="s">
        <v>51</v>
      </c>
      <c r="F55" s="238" t="s">
        <v>4236</v>
      </c>
      <c r="G55" s="238" t="s">
        <v>4230</v>
      </c>
      <c r="H55" s="158" t="s">
        <v>7321</v>
      </c>
    </row>
    <row r="56" spans="1:8">
      <c r="A56" s="244" t="s">
        <v>568</v>
      </c>
      <c r="B56" s="253" t="s">
        <v>4234</v>
      </c>
      <c r="C56" s="250">
        <v>30</v>
      </c>
      <c r="D56" s="253" t="s">
        <v>379</v>
      </c>
      <c r="E56" s="253" t="s">
        <v>51</v>
      </c>
      <c r="F56" s="253" t="s">
        <v>51</v>
      </c>
      <c r="G56" s="253" t="s">
        <v>4230</v>
      </c>
      <c r="H56" s="158" t="s">
        <v>7320</v>
      </c>
    </row>
    <row r="57" spans="1:8">
      <c r="A57" s="244" t="s">
        <v>569</v>
      </c>
      <c r="B57" s="244" t="s">
        <v>4222</v>
      </c>
      <c r="C57" s="247">
        <v>30</v>
      </c>
      <c r="D57" s="244" t="s">
        <v>4286</v>
      </c>
      <c r="E57" s="244" t="s">
        <v>46</v>
      </c>
      <c r="F57" s="244" t="s">
        <v>46</v>
      </c>
      <c r="G57" s="244" t="s">
        <v>4225</v>
      </c>
      <c r="H57" s="4">
        <v>500</v>
      </c>
    </row>
    <row r="58" spans="1:8">
      <c r="A58" s="244" t="s">
        <v>570</v>
      </c>
      <c r="B58" s="244" t="s">
        <v>4263</v>
      </c>
      <c r="C58" s="247">
        <v>3</v>
      </c>
      <c r="D58" s="244" t="s">
        <v>4287</v>
      </c>
      <c r="E58" s="244" t="s">
        <v>46</v>
      </c>
      <c r="F58" s="244" t="s">
        <v>4229</v>
      </c>
      <c r="G58" s="244" t="s">
        <v>4230</v>
      </c>
      <c r="H58" s="4">
        <v>500</v>
      </c>
    </row>
    <row r="59" spans="1:8">
      <c r="A59" s="244" t="s">
        <v>571</v>
      </c>
      <c r="B59" s="244" t="s">
        <v>4222</v>
      </c>
      <c r="C59" s="247">
        <v>35</v>
      </c>
      <c r="D59" s="244" t="s">
        <v>4288</v>
      </c>
      <c r="E59" s="244" t="s">
        <v>46</v>
      </c>
      <c r="F59" s="244" t="s">
        <v>46</v>
      </c>
      <c r="G59" s="244" t="s">
        <v>4225</v>
      </c>
      <c r="H59" s="4">
        <v>500</v>
      </c>
    </row>
    <row r="60" spans="1:8">
      <c r="A60" s="244" t="s">
        <v>572</v>
      </c>
      <c r="B60" s="244" t="s">
        <v>4222</v>
      </c>
      <c r="C60" s="247">
        <v>30</v>
      </c>
      <c r="D60" s="244" t="s">
        <v>4289</v>
      </c>
      <c r="E60" s="244" t="s">
        <v>46</v>
      </c>
      <c r="F60" s="244" t="s">
        <v>46</v>
      </c>
      <c r="G60" s="244" t="s">
        <v>4225</v>
      </c>
      <c r="H60" s="4">
        <v>500</v>
      </c>
    </row>
    <row r="61" spans="1:8">
      <c r="A61" s="244" t="s">
        <v>573</v>
      </c>
      <c r="B61" s="244" t="s">
        <v>4263</v>
      </c>
      <c r="C61" s="247">
        <v>6</v>
      </c>
      <c r="D61" s="244" t="s">
        <v>4290</v>
      </c>
      <c r="E61" s="244" t="s">
        <v>46</v>
      </c>
      <c r="F61" s="244" t="s">
        <v>46</v>
      </c>
      <c r="G61" s="244" t="s">
        <v>4225</v>
      </c>
      <c r="H61" s="4">
        <v>500</v>
      </c>
    </row>
    <row r="62" spans="1:8">
      <c r="A62" s="244" t="s">
        <v>574</v>
      </c>
      <c r="B62" s="244" t="s">
        <v>4222</v>
      </c>
      <c r="C62" s="247">
        <v>30</v>
      </c>
      <c r="D62" s="244" t="s">
        <v>4291</v>
      </c>
      <c r="E62" s="244" t="s">
        <v>46</v>
      </c>
      <c r="F62" s="244" t="s">
        <v>46</v>
      </c>
      <c r="G62" s="244" t="s">
        <v>4225</v>
      </c>
      <c r="H62" s="4">
        <v>500</v>
      </c>
    </row>
    <row r="63" spans="1:8">
      <c r="A63" s="244" t="s">
        <v>575</v>
      </c>
      <c r="B63" s="244" t="s">
        <v>4222</v>
      </c>
      <c r="C63" s="247">
        <v>30</v>
      </c>
      <c r="D63" s="244" t="s">
        <v>379</v>
      </c>
      <c r="E63" s="238" t="s">
        <v>4292</v>
      </c>
      <c r="F63" s="238" t="s">
        <v>4236</v>
      </c>
      <c r="G63" s="244" t="s">
        <v>4225</v>
      </c>
      <c r="H63" s="222">
        <v>0</v>
      </c>
    </row>
    <row r="64" spans="1:8">
      <c r="A64" s="244" t="s">
        <v>576</v>
      </c>
      <c r="B64" s="244" t="s">
        <v>4222</v>
      </c>
      <c r="C64" s="247">
        <v>30</v>
      </c>
      <c r="D64" s="244" t="s">
        <v>4293</v>
      </c>
      <c r="E64" s="244" t="s">
        <v>46</v>
      </c>
      <c r="F64" s="244" t="s">
        <v>46</v>
      </c>
      <c r="G64" s="244" t="s">
        <v>4225</v>
      </c>
      <c r="H64" s="4">
        <v>500</v>
      </c>
    </row>
    <row r="65" spans="1:8">
      <c r="A65" s="244" t="s">
        <v>577</v>
      </c>
      <c r="B65" s="244" t="s">
        <v>4234</v>
      </c>
      <c r="C65" s="247">
        <v>30</v>
      </c>
      <c r="D65" s="244" t="s">
        <v>4294</v>
      </c>
      <c r="E65" s="238" t="s">
        <v>52</v>
      </c>
      <c r="F65" s="238" t="s">
        <v>4236</v>
      </c>
      <c r="G65" s="244" t="s">
        <v>4230</v>
      </c>
      <c r="H65" s="158" t="s">
        <v>7323</v>
      </c>
    </row>
    <row r="66" spans="1:8">
      <c r="A66" s="244" t="s">
        <v>578</v>
      </c>
      <c r="B66" s="244" t="s">
        <v>4234</v>
      </c>
      <c r="C66" s="247">
        <v>20</v>
      </c>
      <c r="D66" s="244" t="s">
        <v>4295</v>
      </c>
      <c r="E66" s="244" t="s">
        <v>46</v>
      </c>
      <c r="F66" s="244" t="s">
        <v>4296</v>
      </c>
      <c r="G66" s="244" t="s">
        <v>4230</v>
      </c>
      <c r="H66" s="4">
        <v>500</v>
      </c>
    </row>
    <row r="67" spans="1:8">
      <c r="A67" s="244" t="s">
        <v>579</v>
      </c>
      <c r="B67" s="244" t="s">
        <v>4234</v>
      </c>
      <c r="C67" s="247">
        <v>20</v>
      </c>
      <c r="D67" s="244" t="s">
        <v>4297</v>
      </c>
      <c r="E67" s="244" t="s">
        <v>46</v>
      </c>
      <c r="F67" s="244" t="s">
        <v>4229</v>
      </c>
      <c r="G67" s="244" t="s">
        <v>4230</v>
      </c>
      <c r="H67" s="4">
        <v>500</v>
      </c>
    </row>
    <row r="68" spans="1:8">
      <c r="A68" s="244" t="s">
        <v>580</v>
      </c>
      <c r="B68" s="244" t="s">
        <v>4222</v>
      </c>
      <c r="C68" s="247">
        <v>45</v>
      </c>
      <c r="D68" s="244" t="s">
        <v>4298</v>
      </c>
      <c r="E68" s="244" t="s">
        <v>46</v>
      </c>
      <c r="F68" s="244" t="s">
        <v>4224</v>
      </c>
      <c r="G68" s="244" t="s">
        <v>4225</v>
      </c>
      <c r="H68" s="4">
        <v>500</v>
      </c>
    </row>
    <row r="69" spans="1:8">
      <c r="A69" s="244" t="s">
        <v>581</v>
      </c>
      <c r="B69" s="244" t="s">
        <v>4222</v>
      </c>
      <c r="C69" s="247">
        <v>60</v>
      </c>
      <c r="D69" s="244" t="s">
        <v>4299</v>
      </c>
      <c r="E69" s="244" t="s">
        <v>46</v>
      </c>
      <c r="F69" s="244" t="s">
        <v>46</v>
      </c>
      <c r="G69" s="244" t="s">
        <v>4225</v>
      </c>
      <c r="H69" s="4">
        <v>500</v>
      </c>
    </row>
    <row r="70" spans="1:8">
      <c r="A70" s="244" t="s">
        <v>582</v>
      </c>
      <c r="B70" s="244" t="s">
        <v>4222</v>
      </c>
      <c r="C70" s="247">
        <v>45</v>
      </c>
      <c r="D70" s="244" t="s">
        <v>4300</v>
      </c>
      <c r="E70" s="244" t="s">
        <v>46</v>
      </c>
      <c r="F70" s="244" t="s">
        <v>46</v>
      </c>
      <c r="G70" s="244" t="s">
        <v>4225</v>
      </c>
      <c r="H70" s="4">
        <v>500</v>
      </c>
    </row>
    <row r="71" spans="1:8">
      <c r="A71" s="244" t="s">
        <v>583</v>
      </c>
      <c r="B71" s="244" t="s">
        <v>4222</v>
      </c>
      <c r="C71" s="247">
        <v>30</v>
      </c>
      <c r="D71" s="244" t="s">
        <v>4301</v>
      </c>
      <c r="E71" s="244" t="s">
        <v>46</v>
      </c>
      <c r="F71" s="244" t="s">
        <v>46</v>
      </c>
      <c r="G71" s="244" t="s">
        <v>4225</v>
      </c>
      <c r="H71" s="4">
        <v>500</v>
      </c>
    </row>
    <row r="72" spans="1:8">
      <c r="A72" s="244" t="s">
        <v>584</v>
      </c>
      <c r="B72" s="244" t="s">
        <v>4302</v>
      </c>
      <c r="C72" s="247">
        <v>20</v>
      </c>
      <c r="D72" s="244" t="s">
        <v>4303</v>
      </c>
      <c r="E72" s="244" t="s">
        <v>46</v>
      </c>
      <c r="F72" s="244" t="s">
        <v>46</v>
      </c>
      <c r="G72" s="244" t="s">
        <v>4225</v>
      </c>
      <c r="H72" s="4">
        <v>500</v>
      </c>
    </row>
    <row r="73" spans="1:8">
      <c r="A73" s="244" t="s">
        <v>585</v>
      </c>
      <c r="B73" s="244" t="s">
        <v>4263</v>
      </c>
      <c r="C73" s="247">
        <v>3</v>
      </c>
      <c r="D73" s="244" t="s">
        <v>4304</v>
      </c>
      <c r="E73" s="244" t="s">
        <v>46</v>
      </c>
      <c r="F73" s="244" t="s">
        <v>46</v>
      </c>
      <c r="G73" s="244" t="s">
        <v>4225</v>
      </c>
      <c r="H73" s="4">
        <v>500</v>
      </c>
    </row>
    <row r="74" spans="1:8">
      <c r="A74" s="244" t="s">
        <v>586</v>
      </c>
      <c r="B74" s="244" t="s">
        <v>4234</v>
      </c>
      <c r="C74" s="247">
        <v>20</v>
      </c>
      <c r="D74" s="244" t="s">
        <v>4305</v>
      </c>
      <c r="E74" s="238" t="s">
        <v>52</v>
      </c>
      <c r="F74" s="238" t="s">
        <v>4236</v>
      </c>
      <c r="G74" s="244" t="s">
        <v>4230</v>
      </c>
      <c r="H74" s="158" t="s">
        <v>7323</v>
      </c>
    </row>
    <row r="75" spans="1:8">
      <c r="A75" s="244" t="s">
        <v>587</v>
      </c>
      <c r="B75" s="244" t="s">
        <v>4263</v>
      </c>
      <c r="C75" s="247">
        <v>4</v>
      </c>
      <c r="D75" s="244" t="s">
        <v>4306</v>
      </c>
      <c r="E75" s="244" t="s">
        <v>46</v>
      </c>
      <c r="F75" s="244" t="s">
        <v>46</v>
      </c>
      <c r="G75" s="244" t="s">
        <v>4225</v>
      </c>
      <c r="H75" s="4">
        <v>500</v>
      </c>
    </row>
    <row r="76" spans="1:8">
      <c r="A76" s="244" t="s">
        <v>588</v>
      </c>
      <c r="B76" s="244" t="s">
        <v>4307</v>
      </c>
      <c r="C76" s="247">
        <v>6</v>
      </c>
      <c r="D76" s="244" t="s">
        <v>4308</v>
      </c>
      <c r="E76" s="244" t="s">
        <v>46</v>
      </c>
      <c r="F76" s="244" t="s">
        <v>46</v>
      </c>
      <c r="G76" s="244" t="s">
        <v>4225</v>
      </c>
      <c r="H76" s="4">
        <v>500</v>
      </c>
    </row>
    <row r="77" spans="1:8">
      <c r="A77" s="244" t="s">
        <v>589</v>
      </c>
      <c r="B77" s="244" t="s">
        <v>4309</v>
      </c>
      <c r="C77" s="247" t="s">
        <v>379</v>
      </c>
      <c r="D77" s="244" t="s">
        <v>4310</v>
      </c>
      <c r="E77" s="238" t="s">
        <v>4266</v>
      </c>
      <c r="F77" s="238" t="s">
        <v>4266</v>
      </c>
      <c r="G77" s="244" t="s">
        <v>4225</v>
      </c>
      <c r="H77" s="222">
        <v>0</v>
      </c>
    </row>
    <row r="78" spans="1:8">
      <c r="A78" s="244" t="s">
        <v>590</v>
      </c>
      <c r="B78" s="244" t="s">
        <v>4238</v>
      </c>
      <c r="C78" s="247">
        <v>30</v>
      </c>
      <c r="D78" s="244" t="s">
        <v>4311</v>
      </c>
      <c r="E78" s="244" t="s">
        <v>46</v>
      </c>
      <c r="F78" s="244" t="s">
        <v>46</v>
      </c>
      <c r="G78" s="244" t="s">
        <v>4225</v>
      </c>
      <c r="H78" s="4">
        <v>500</v>
      </c>
    </row>
    <row r="79" spans="1:8">
      <c r="A79" s="244" t="s">
        <v>591</v>
      </c>
      <c r="B79" s="244" t="s">
        <v>4238</v>
      </c>
      <c r="C79" s="247">
        <v>30</v>
      </c>
      <c r="D79" s="244" t="s">
        <v>4312</v>
      </c>
      <c r="E79" s="244" t="s">
        <v>46</v>
      </c>
      <c r="F79" s="244" t="s">
        <v>46</v>
      </c>
      <c r="G79" s="244" t="s">
        <v>4225</v>
      </c>
      <c r="H79" s="4">
        <v>500</v>
      </c>
    </row>
    <row r="80" spans="1:8">
      <c r="A80" s="244" t="s">
        <v>592</v>
      </c>
      <c r="B80" s="244" t="s">
        <v>4263</v>
      </c>
      <c r="C80" s="247">
        <v>4</v>
      </c>
      <c r="D80" s="244" t="s">
        <v>4313</v>
      </c>
      <c r="E80" s="244" t="s">
        <v>46</v>
      </c>
      <c r="F80" s="244" t="s">
        <v>46</v>
      </c>
      <c r="G80" s="244" t="s">
        <v>4225</v>
      </c>
      <c r="H80" s="4">
        <v>500</v>
      </c>
    </row>
    <row r="81" spans="1:8">
      <c r="A81" s="244" t="s">
        <v>593</v>
      </c>
      <c r="B81" s="244" t="s">
        <v>4263</v>
      </c>
      <c r="C81" s="247">
        <v>4</v>
      </c>
      <c r="D81" s="244" t="s">
        <v>4314</v>
      </c>
      <c r="E81" s="244" t="s">
        <v>46</v>
      </c>
      <c r="F81" s="244" t="s">
        <v>46</v>
      </c>
      <c r="G81" s="244" t="s">
        <v>4225</v>
      </c>
      <c r="H81" s="4">
        <v>500</v>
      </c>
    </row>
    <row r="82" spans="1:8">
      <c r="A82" s="244" t="s">
        <v>594</v>
      </c>
      <c r="B82" s="244" t="s">
        <v>4263</v>
      </c>
      <c r="C82" s="247">
        <v>3</v>
      </c>
      <c r="D82" s="244" t="s">
        <v>4315</v>
      </c>
      <c r="E82" s="244" t="s">
        <v>46</v>
      </c>
      <c r="F82" s="244" t="s">
        <v>46</v>
      </c>
      <c r="G82" s="244" t="s">
        <v>4225</v>
      </c>
      <c r="H82" s="4">
        <v>500</v>
      </c>
    </row>
    <row r="83" spans="1:8">
      <c r="A83" s="244" t="s">
        <v>595</v>
      </c>
      <c r="B83" s="244" t="s">
        <v>4263</v>
      </c>
      <c r="C83" s="247">
        <v>4</v>
      </c>
      <c r="D83" s="244" t="s">
        <v>4316</v>
      </c>
      <c r="E83" s="244" t="s">
        <v>46</v>
      </c>
      <c r="F83" s="244" t="s">
        <v>46</v>
      </c>
      <c r="G83" s="244" t="s">
        <v>4225</v>
      </c>
      <c r="H83" s="4">
        <v>500</v>
      </c>
    </row>
    <row r="84" spans="1:8">
      <c r="A84" s="244" t="s">
        <v>596</v>
      </c>
      <c r="B84" s="244" t="s">
        <v>4222</v>
      </c>
      <c r="C84" s="247">
        <v>30</v>
      </c>
      <c r="D84" s="244" t="s">
        <v>4317</v>
      </c>
      <c r="E84" s="244" t="s">
        <v>46</v>
      </c>
      <c r="F84" s="244" t="s">
        <v>46</v>
      </c>
      <c r="G84" s="244" t="s">
        <v>4225</v>
      </c>
      <c r="H84" s="4">
        <v>500</v>
      </c>
    </row>
    <row r="85" spans="1:8">
      <c r="A85" s="244" t="s">
        <v>597</v>
      </c>
      <c r="B85" s="244" t="s">
        <v>4263</v>
      </c>
      <c r="C85" s="247">
        <v>4</v>
      </c>
      <c r="D85" s="244" t="s">
        <v>4318</v>
      </c>
      <c r="E85" s="244" t="s">
        <v>46</v>
      </c>
      <c r="F85" s="244" t="s">
        <v>4229</v>
      </c>
      <c r="G85" s="244" t="s">
        <v>4230</v>
      </c>
      <c r="H85" s="4">
        <v>500</v>
      </c>
    </row>
    <row r="86" spans="1:8">
      <c r="A86" s="244" t="s">
        <v>598</v>
      </c>
      <c r="B86" s="244" t="s">
        <v>4307</v>
      </c>
      <c r="C86" s="247">
        <v>4</v>
      </c>
      <c r="D86" s="244" t="s">
        <v>4319</v>
      </c>
      <c r="E86" s="244" t="s">
        <v>46</v>
      </c>
      <c r="F86" s="244" t="s">
        <v>46</v>
      </c>
      <c r="G86" s="244" t="s">
        <v>4225</v>
      </c>
      <c r="H86" s="4">
        <v>500</v>
      </c>
    </row>
    <row r="87" spans="1:8">
      <c r="A87" s="244" t="s">
        <v>599</v>
      </c>
      <c r="B87" s="244" t="s">
        <v>4263</v>
      </c>
      <c r="C87" s="247">
        <v>3</v>
      </c>
      <c r="D87" s="244" t="s">
        <v>4320</v>
      </c>
      <c r="E87" s="244" t="s">
        <v>46</v>
      </c>
      <c r="F87" s="244" t="s">
        <v>46</v>
      </c>
      <c r="G87" s="244" t="s">
        <v>4225</v>
      </c>
      <c r="H87" s="4">
        <v>500</v>
      </c>
    </row>
    <row r="88" spans="1:8">
      <c r="A88" s="244" t="s">
        <v>600</v>
      </c>
      <c r="B88" s="244" t="s">
        <v>4222</v>
      </c>
      <c r="C88" s="247">
        <v>30</v>
      </c>
      <c r="D88" s="244" t="s">
        <v>4321</v>
      </c>
      <c r="E88" s="244" t="s">
        <v>46</v>
      </c>
      <c r="F88" s="244" t="s">
        <v>46</v>
      </c>
      <c r="G88" s="244" t="s">
        <v>4225</v>
      </c>
      <c r="H88" s="4">
        <v>500</v>
      </c>
    </row>
    <row r="89" spans="1:8">
      <c r="A89" s="244" t="s">
        <v>601</v>
      </c>
      <c r="B89" s="244" t="s">
        <v>4263</v>
      </c>
      <c r="C89" s="247">
        <v>5</v>
      </c>
      <c r="D89" s="244" t="s">
        <v>4322</v>
      </c>
      <c r="E89" s="244" t="s">
        <v>46</v>
      </c>
      <c r="F89" s="244" t="s">
        <v>46</v>
      </c>
      <c r="G89" s="244" t="s">
        <v>4225</v>
      </c>
      <c r="H89" s="4">
        <v>500</v>
      </c>
    </row>
    <row r="90" spans="1:8">
      <c r="A90" s="244" t="s">
        <v>602</v>
      </c>
      <c r="B90" s="244" t="s">
        <v>4238</v>
      </c>
      <c r="C90" s="247">
        <v>30</v>
      </c>
      <c r="D90" s="244" t="s">
        <v>4323</v>
      </c>
      <c r="E90" s="244" t="s">
        <v>46</v>
      </c>
      <c r="F90" s="244" t="s">
        <v>46</v>
      </c>
      <c r="G90" s="244" t="s">
        <v>4225</v>
      </c>
      <c r="H90" s="4">
        <v>500</v>
      </c>
    </row>
    <row r="91" spans="1:8">
      <c r="A91" s="244" t="s">
        <v>603</v>
      </c>
      <c r="B91" s="244" t="s">
        <v>4263</v>
      </c>
      <c r="C91" s="247">
        <v>6</v>
      </c>
      <c r="D91" s="244" t="s">
        <v>4324</v>
      </c>
      <c r="E91" s="244" t="s">
        <v>46</v>
      </c>
      <c r="F91" s="244" t="s">
        <v>46</v>
      </c>
      <c r="G91" s="244" t="s">
        <v>4225</v>
      </c>
      <c r="H91" s="4">
        <v>500</v>
      </c>
    </row>
    <row r="92" spans="1:8">
      <c r="A92" s="244" t="s">
        <v>604</v>
      </c>
      <c r="B92" s="244" t="s">
        <v>4234</v>
      </c>
      <c r="C92" s="247">
        <v>25</v>
      </c>
      <c r="D92" s="244" t="s">
        <v>4325</v>
      </c>
      <c r="E92" s="238" t="s">
        <v>52</v>
      </c>
      <c r="F92" s="238" t="s">
        <v>4236</v>
      </c>
      <c r="G92" s="244" t="s">
        <v>4230</v>
      </c>
      <c r="H92" s="158" t="s">
        <v>7323</v>
      </c>
    </row>
    <row r="93" spans="1:8">
      <c r="A93" s="244" t="s">
        <v>605</v>
      </c>
      <c r="B93" s="244" t="s">
        <v>4302</v>
      </c>
      <c r="C93" s="247">
        <v>20</v>
      </c>
      <c r="D93" s="244" t="s">
        <v>4326</v>
      </c>
      <c r="E93" s="244" t="s">
        <v>46</v>
      </c>
      <c r="F93" s="244" t="s">
        <v>46</v>
      </c>
      <c r="G93" s="244" t="s">
        <v>4225</v>
      </c>
      <c r="H93" s="4">
        <v>500</v>
      </c>
    </row>
    <row r="94" spans="1:8">
      <c r="A94" s="244" t="s">
        <v>606</v>
      </c>
      <c r="B94" s="244" t="s">
        <v>4234</v>
      </c>
      <c r="C94" s="247">
        <v>25</v>
      </c>
      <c r="D94" s="244" t="s">
        <v>4327</v>
      </c>
      <c r="E94" s="238" t="s">
        <v>52</v>
      </c>
      <c r="F94" s="238" t="s">
        <v>4236</v>
      </c>
      <c r="G94" s="244" t="s">
        <v>4230</v>
      </c>
      <c r="H94" s="158" t="s">
        <v>7323</v>
      </c>
    </row>
    <row r="95" spans="1:8">
      <c r="A95" s="244" t="s">
        <v>607</v>
      </c>
      <c r="B95" s="244" t="s">
        <v>379</v>
      </c>
      <c r="C95" s="247" t="s">
        <v>379</v>
      </c>
      <c r="D95" s="244" t="s">
        <v>379</v>
      </c>
      <c r="E95" s="238" t="s">
        <v>4266</v>
      </c>
      <c r="F95" s="238" t="s">
        <v>4266</v>
      </c>
      <c r="G95" s="244" t="s">
        <v>4225</v>
      </c>
      <c r="H95" s="222">
        <v>0</v>
      </c>
    </row>
    <row r="96" spans="1:8">
      <c r="A96" s="244" t="s">
        <v>608</v>
      </c>
      <c r="B96" s="244" t="s">
        <v>4222</v>
      </c>
      <c r="C96" s="247">
        <v>30</v>
      </c>
      <c r="D96" s="244" t="s">
        <v>4328</v>
      </c>
      <c r="E96" s="244" t="s">
        <v>46</v>
      </c>
      <c r="F96" s="244" t="s">
        <v>46</v>
      </c>
      <c r="G96" s="244" t="s">
        <v>4225</v>
      </c>
      <c r="H96" s="4">
        <v>500</v>
      </c>
    </row>
    <row r="97" spans="1:8">
      <c r="A97" s="244" t="s">
        <v>609</v>
      </c>
      <c r="B97" s="244" t="s">
        <v>4302</v>
      </c>
      <c r="C97" s="247">
        <v>15</v>
      </c>
      <c r="D97" s="244" t="s">
        <v>4329</v>
      </c>
      <c r="E97" s="244" t="s">
        <v>46</v>
      </c>
      <c r="F97" s="244" t="s">
        <v>46</v>
      </c>
      <c r="G97" s="244" t="s">
        <v>4225</v>
      </c>
      <c r="H97" s="4">
        <v>500</v>
      </c>
    </row>
    <row r="98" spans="1:8">
      <c r="A98" s="244" t="s">
        <v>610</v>
      </c>
      <c r="B98" s="244" t="s">
        <v>4330</v>
      </c>
      <c r="C98" s="247" t="s">
        <v>379</v>
      </c>
      <c r="D98" s="244" t="s">
        <v>4331</v>
      </c>
      <c r="E98" s="244" t="s">
        <v>46</v>
      </c>
      <c r="F98" s="244" t="s">
        <v>4229</v>
      </c>
      <c r="G98" s="244" t="s">
        <v>4230</v>
      </c>
      <c r="H98" s="4">
        <v>500</v>
      </c>
    </row>
    <row r="99" spans="1:8">
      <c r="A99" s="244" t="s">
        <v>611</v>
      </c>
      <c r="B99" s="244" t="s">
        <v>4332</v>
      </c>
      <c r="C99" s="247">
        <v>20</v>
      </c>
      <c r="D99" s="244" t="s">
        <v>4333</v>
      </c>
      <c r="E99" s="244" t="s">
        <v>46</v>
      </c>
      <c r="F99" s="244" t="s">
        <v>46</v>
      </c>
      <c r="G99" s="244" t="s">
        <v>4225</v>
      </c>
      <c r="H99" s="4">
        <v>500</v>
      </c>
    </row>
    <row r="100" spans="1:8">
      <c r="A100" s="244" t="s">
        <v>612</v>
      </c>
      <c r="B100" s="244" t="s">
        <v>4222</v>
      </c>
      <c r="C100" s="247">
        <v>35</v>
      </c>
      <c r="D100" s="244" t="s">
        <v>4334</v>
      </c>
      <c r="E100" s="244" t="s">
        <v>46</v>
      </c>
      <c r="F100" s="244" t="s">
        <v>46</v>
      </c>
      <c r="G100" s="244" t="s">
        <v>4225</v>
      </c>
      <c r="H100" s="4">
        <v>500</v>
      </c>
    </row>
    <row r="101" spans="1:8">
      <c r="A101" s="244" t="s">
        <v>613</v>
      </c>
      <c r="B101" s="244" t="s">
        <v>4335</v>
      </c>
      <c r="C101" s="247">
        <v>30</v>
      </c>
      <c r="D101" s="244" t="s">
        <v>379</v>
      </c>
      <c r="E101" s="238" t="s">
        <v>4236</v>
      </c>
      <c r="F101" s="238" t="s">
        <v>4236</v>
      </c>
      <c r="G101" s="244" t="s">
        <v>4225</v>
      </c>
      <c r="H101" s="222">
        <v>0</v>
      </c>
    </row>
    <row r="102" spans="1:8">
      <c r="A102" s="244" t="s">
        <v>614</v>
      </c>
      <c r="B102" s="244" t="s">
        <v>4222</v>
      </c>
      <c r="C102" s="247">
        <v>70</v>
      </c>
      <c r="D102" s="244" t="s">
        <v>4336</v>
      </c>
      <c r="E102" s="244" t="s">
        <v>46</v>
      </c>
      <c r="F102" s="244" t="s">
        <v>46</v>
      </c>
      <c r="G102" s="244" t="s">
        <v>4225</v>
      </c>
      <c r="H102" s="4">
        <v>500</v>
      </c>
    </row>
    <row r="103" spans="1:8">
      <c r="A103" s="244" t="s">
        <v>615</v>
      </c>
      <c r="B103" s="244" t="s">
        <v>4222</v>
      </c>
      <c r="C103" s="247">
        <v>50</v>
      </c>
      <c r="D103" s="244" t="s">
        <v>4337</v>
      </c>
      <c r="E103" s="244" t="s">
        <v>46</v>
      </c>
      <c r="F103" s="244" t="s">
        <v>46</v>
      </c>
      <c r="G103" s="244" t="s">
        <v>4225</v>
      </c>
      <c r="H103" s="4">
        <v>500</v>
      </c>
    </row>
    <row r="104" spans="1:8">
      <c r="A104" s="244" t="s">
        <v>616</v>
      </c>
      <c r="B104" s="244" t="s">
        <v>4222</v>
      </c>
      <c r="C104" s="247">
        <v>50</v>
      </c>
      <c r="D104" s="244" t="s">
        <v>4338</v>
      </c>
      <c r="E104" s="244" t="s">
        <v>46</v>
      </c>
      <c r="F104" s="244" t="s">
        <v>46</v>
      </c>
      <c r="G104" s="244" t="s">
        <v>4225</v>
      </c>
      <c r="H104" s="4">
        <v>500</v>
      </c>
    </row>
    <row r="105" spans="1:8">
      <c r="A105" s="244" t="s">
        <v>617</v>
      </c>
      <c r="B105" s="244" t="s">
        <v>4234</v>
      </c>
      <c r="C105" s="247">
        <v>35</v>
      </c>
      <c r="D105" s="244" t="s">
        <v>4339</v>
      </c>
      <c r="E105" s="244" t="s">
        <v>46</v>
      </c>
      <c r="F105" s="244" t="s">
        <v>46</v>
      </c>
      <c r="G105" s="244" t="s">
        <v>4225</v>
      </c>
      <c r="H105" s="4">
        <v>500</v>
      </c>
    </row>
    <row r="106" spans="1:8">
      <c r="A106" s="244" t="s">
        <v>618</v>
      </c>
      <c r="B106" s="244" t="s">
        <v>4234</v>
      </c>
      <c r="C106" s="247">
        <v>30</v>
      </c>
      <c r="D106" s="244" t="s">
        <v>4340</v>
      </c>
      <c r="E106" s="238" t="s">
        <v>52</v>
      </c>
      <c r="F106" s="238" t="s">
        <v>4236</v>
      </c>
      <c r="G106" s="244" t="s">
        <v>4230</v>
      </c>
      <c r="H106" s="158" t="s">
        <v>7323</v>
      </c>
    </row>
    <row r="107" spans="1:8">
      <c r="A107" s="244" t="s">
        <v>619</v>
      </c>
      <c r="B107" s="244" t="s">
        <v>4263</v>
      </c>
      <c r="C107" s="247">
        <v>6</v>
      </c>
      <c r="D107" s="244" t="s">
        <v>4341</v>
      </c>
      <c r="E107" s="244" t="s">
        <v>46</v>
      </c>
      <c r="F107" s="244" t="s">
        <v>4229</v>
      </c>
      <c r="G107" s="244" t="s">
        <v>4230</v>
      </c>
      <c r="H107" s="4">
        <v>500</v>
      </c>
    </row>
    <row r="108" spans="1:8">
      <c r="A108" s="244" t="s">
        <v>620</v>
      </c>
      <c r="B108" s="238" t="s">
        <v>4234</v>
      </c>
      <c r="C108" s="250">
        <v>30</v>
      </c>
      <c r="D108" s="238" t="s">
        <v>4342</v>
      </c>
      <c r="E108" s="238" t="s">
        <v>52</v>
      </c>
      <c r="F108" s="238" t="s">
        <v>4236</v>
      </c>
      <c r="G108" s="238" t="s">
        <v>4230</v>
      </c>
      <c r="H108" s="158" t="s">
        <v>7323</v>
      </c>
    </row>
    <row r="109" spans="1:8">
      <c r="A109" s="244" t="s">
        <v>621</v>
      </c>
      <c r="B109" s="244" t="s">
        <v>4234</v>
      </c>
      <c r="C109" s="247" t="s">
        <v>4343</v>
      </c>
      <c r="D109" s="238" t="s">
        <v>4266</v>
      </c>
      <c r="E109" s="244" t="s">
        <v>46</v>
      </c>
      <c r="F109" s="244" t="s">
        <v>4229</v>
      </c>
      <c r="G109" s="244" t="s">
        <v>4230</v>
      </c>
      <c r="H109" s="4">
        <v>500</v>
      </c>
    </row>
    <row r="110" spans="1:8">
      <c r="A110" s="244" t="s">
        <v>622</v>
      </c>
      <c r="B110" s="244" t="s">
        <v>4234</v>
      </c>
      <c r="C110" s="247">
        <v>40</v>
      </c>
      <c r="D110" s="244" t="s">
        <v>4344</v>
      </c>
      <c r="E110" s="244" t="s">
        <v>51</v>
      </c>
      <c r="F110" s="244" t="s">
        <v>4236</v>
      </c>
      <c r="G110" s="244" t="s">
        <v>4230</v>
      </c>
      <c r="H110" s="158" t="s">
        <v>7321</v>
      </c>
    </row>
    <row r="111" spans="1:8">
      <c r="A111" s="244" t="s">
        <v>623</v>
      </c>
      <c r="B111" s="244" t="s">
        <v>4222</v>
      </c>
      <c r="C111" s="247">
        <v>30</v>
      </c>
      <c r="D111" s="244" t="s">
        <v>4345</v>
      </c>
      <c r="E111" s="244" t="s">
        <v>46</v>
      </c>
      <c r="F111" s="244" t="s">
        <v>4224</v>
      </c>
      <c r="G111" s="244" t="s">
        <v>4225</v>
      </c>
      <c r="H111" s="4">
        <v>500</v>
      </c>
    </row>
    <row r="112" spans="1:8">
      <c r="A112" s="244" t="s">
        <v>624</v>
      </c>
      <c r="B112" s="244" t="s">
        <v>4222</v>
      </c>
      <c r="C112" s="247">
        <v>35</v>
      </c>
      <c r="D112" s="244" t="s">
        <v>4346</v>
      </c>
      <c r="E112" s="244" t="s">
        <v>46</v>
      </c>
      <c r="F112" s="244" t="s">
        <v>46</v>
      </c>
      <c r="G112" s="244" t="s">
        <v>4225</v>
      </c>
      <c r="H112" s="4">
        <v>500</v>
      </c>
    </row>
    <row r="113" spans="1:8">
      <c r="A113" s="244" t="s">
        <v>625</v>
      </c>
      <c r="B113" s="244" t="s">
        <v>4263</v>
      </c>
      <c r="C113" s="247">
        <v>6</v>
      </c>
      <c r="D113" s="244" t="s">
        <v>4347</v>
      </c>
      <c r="E113" s="244" t="s">
        <v>46</v>
      </c>
      <c r="F113" s="244" t="s">
        <v>46</v>
      </c>
      <c r="G113" s="244" t="s">
        <v>4225</v>
      </c>
      <c r="H113" s="4">
        <v>500</v>
      </c>
    </row>
    <row r="114" spans="1:8">
      <c r="A114" s="244" t="s">
        <v>626</v>
      </c>
      <c r="B114" s="244" t="s">
        <v>4222</v>
      </c>
      <c r="C114" s="247">
        <v>35</v>
      </c>
      <c r="D114" s="244" t="s">
        <v>4348</v>
      </c>
      <c r="E114" s="244" t="s">
        <v>46</v>
      </c>
      <c r="F114" s="244" t="s">
        <v>46</v>
      </c>
      <c r="G114" s="244" t="s">
        <v>4225</v>
      </c>
      <c r="H114" s="4">
        <v>500</v>
      </c>
    </row>
    <row r="115" spans="1:8">
      <c r="A115" s="244" t="s">
        <v>627</v>
      </c>
      <c r="B115" s="244" t="s">
        <v>4222</v>
      </c>
      <c r="C115" s="247">
        <v>36</v>
      </c>
      <c r="D115" s="244" t="s">
        <v>4349</v>
      </c>
      <c r="E115" s="244" t="s">
        <v>46</v>
      </c>
      <c r="F115" s="244" t="s">
        <v>46</v>
      </c>
      <c r="G115" s="244" t="s">
        <v>4225</v>
      </c>
      <c r="H115" s="4">
        <v>500</v>
      </c>
    </row>
    <row r="116" spans="1:8">
      <c r="A116" s="244" t="s">
        <v>628</v>
      </c>
      <c r="B116" s="244" t="s">
        <v>4222</v>
      </c>
      <c r="C116" s="247">
        <v>36</v>
      </c>
      <c r="D116" s="244" t="s">
        <v>4350</v>
      </c>
      <c r="E116" s="244" t="s">
        <v>46</v>
      </c>
      <c r="F116" s="244" t="s">
        <v>46</v>
      </c>
      <c r="G116" s="244" t="s">
        <v>4225</v>
      </c>
      <c r="H116" s="4">
        <v>500</v>
      </c>
    </row>
    <row r="117" spans="1:8">
      <c r="A117" s="244" t="s">
        <v>629</v>
      </c>
      <c r="B117" s="244" t="s">
        <v>4222</v>
      </c>
      <c r="C117" s="247">
        <v>36</v>
      </c>
      <c r="D117" s="244" t="s">
        <v>4351</v>
      </c>
      <c r="E117" s="244" t="s">
        <v>46</v>
      </c>
      <c r="F117" s="244" t="s">
        <v>46</v>
      </c>
      <c r="G117" s="244" t="s">
        <v>4225</v>
      </c>
      <c r="H117" s="4">
        <v>500</v>
      </c>
    </row>
    <row r="118" spans="1:8">
      <c r="A118" s="244" t="s">
        <v>630</v>
      </c>
      <c r="B118" s="244" t="s">
        <v>4302</v>
      </c>
      <c r="C118" s="247">
        <v>30</v>
      </c>
      <c r="D118" s="244" t="s">
        <v>4352</v>
      </c>
      <c r="E118" s="244" t="s">
        <v>46</v>
      </c>
      <c r="F118" s="244" t="s">
        <v>46</v>
      </c>
      <c r="G118" s="244" t="s">
        <v>4225</v>
      </c>
      <c r="H118" s="4">
        <v>500</v>
      </c>
    </row>
    <row r="119" spans="1:8">
      <c r="A119" s="244" t="s">
        <v>631</v>
      </c>
      <c r="B119" s="244" t="s">
        <v>4222</v>
      </c>
      <c r="C119" s="247">
        <v>36</v>
      </c>
      <c r="D119" s="244" t="s">
        <v>4353</v>
      </c>
      <c r="E119" s="244" t="s">
        <v>46</v>
      </c>
      <c r="F119" s="244" t="s">
        <v>46</v>
      </c>
      <c r="G119" s="244" t="s">
        <v>4225</v>
      </c>
      <c r="H119" s="4">
        <v>500</v>
      </c>
    </row>
    <row r="120" spans="1:8">
      <c r="A120" s="244" t="s">
        <v>632</v>
      </c>
      <c r="B120" s="244" t="s">
        <v>4234</v>
      </c>
      <c r="C120" s="247">
        <v>36</v>
      </c>
      <c r="D120" s="244" t="s">
        <v>4354</v>
      </c>
      <c r="E120" s="238" t="s">
        <v>52</v>
      </c>
      <c r="F120" s="238" t="s">
        <v>4236</v>
      </c>
      <c r="G120" s="244" t="s">
        <v>4225</v>
      </c>
      <c r="H120" s="158" t="s">
        <v>7323</v>
      </c>
    </row>
    <row r="121" spans="1:8">
      <c r="A121" s="244" t="s">
        <v>633</v>
      </c>
      <c r="B121" s="244" t="s">
        <v>4222</v>
      </c>
      <c r="C121" s="247">
        <v>36</v>
      </c>
      <c r="D121" s="244" t="s">
        <v>4355</v>
      </c>
      <c r="E121" s="244" t="s">
        <v>46</v>
      </c>
      <c r="F121" s="244" t="s">
        <v>46</v>
      </c>
      <c r="G121" s="244" t="s">
        <v>4225</v>
      </c>
      <c r="H121" s="4">
        <v>500</v>
      </c>
    </row>
    <row r="122" spans="1:8">
      <c r="A122" s="244" t="s">
        <v>634</v>
      </c>
      <c r="B122" s="244" t="s">
        <v>4263</v>
      </c>
      <c r="C122" s="247">
        <v>6</v>
      </c>
      <c r="D122" s="244" t="s">
        <v>4356</v>
      </c>
      <c r="E122" s="244" t="s">
        <v>46</v>
      </c>
      <c r="F122" s="244" t="s">
        <v>46</v>
      </c>
      <c r="G122" s="244" t="s">
        <v>4225</v>
      </c>
      <c r="H122" s="4">
        <v>500</v>
      </c>
    </row>
    <row r="123" spans="1:8">
      <c r="A123" s="244" t="s">
        <v>635</v>
      </c>
      <c r="B123" s="244" t="s">
        <v>4222</v>
      </c>
      <c r="C123" s="247">
        <v>36</v>
      </c>
      <c r="D123" s="244" t="s">
        <v>4357</v>
      </c>
      <c r="E123" s="244" t="s">
        <v>46</v>
      </c>
      <c r="F123" s="244" t="s">
        <v>46</v>
      </c>
      <c r="G123" s="244" t="s">
        <v>4225</v>
      </c>
      <c r="H123" s="4">
        <v>500</v>
      </c>
    </row>
    <row r="124" spans="1:8">
      <c r="A124" s="244" t="s">
        <v>636</v>
      </c>
      <c r="B124" s="244" t="s">
        <v>4234</v>
      </c>
      <c r="C124" s="247">
        <v>36</v>
      </c>
      <c r="D124" s="244" t="s">
        <v>4358</v>
      </c>
      <c r="E124" s="238" t="s">
        <v>52</v>
      </c>
      <c r="F124" s="238" t="s">
        <v>4236</v>
      </c>
      <c r="G124" s="244" t="s">
        <v>4230</v>
      </c>
      <c r="H124" s="158" t="s">
        <v>7323</v>
      </c>
    </row>
    <row r="125" spans="1:8">
      <c r="A125" s="244" t="s">
        <v>637</v>
      </c>
      <c r="B125" s="244" t="s">
        <v>4222</v>
      </c>
      <c r="C125" s="247">
        <v>30</v>
      </c>
      <c r="D125" s="244" t="s">
        <v>4359</v>
      </c>
      <c r="E125" s="244" t="s">
        <v>46</v>
      </c>
      <c r="F125" s="244" t="s">
        <v>46</v>
      </c>
      <c r="G125" s="244" t="s">
        <v>4225</v>
      </c>
      <c r="H125" s="4">
        <v>500</v>
      </c>
    </row>
    <row r="126" spans="1:8">
      <c r="A126" s="244" t="s">
        <v>638</v>
      </c>
      <c r="B126" s="244" t="s">
        <v>4222</v>
      </c>
      <c r="C126" s="247">
        <v>30</v>
      </c>
      <c r="D126" s="244" t="s">
        <v>4360</v>
      </c>
      <c r="E126" s="244" t="s">
        <v>46</v>
      </c>
      <c r="F126" s="244" t="s">
        <v>46</v>
      </c>
      <c r="G126" s="244" t="s">
        <v>4225</v>
      </c>
      <c r="H126" s="4">
        <v>500</v>
      </c>
    </row>
    <row r="127" spans="1:8">
      <c r="A127" s="244" t="s">
        <v>639</v>
      </c>
      <c r="B127" s="244" t="s">
        <v>4222</v>
      </c>
      <c r="C127" s="247">
        <v>36</v>
      </c>
      <c r="D127" s="244" t="s">
        <v>4361</v>
      </c>
      <c r="E127" s="244" t="s">
        <v>46</v>
      </c>
      <c r="F127" s="244" t="s">
        <v>46</v>
      </c>
      <c r="G127" s="244" t="s">
        <v>4225</v>
      </c>
      <c r="H127" s="4">
        <v>500</v>
      </c>
    </row>
    <row r="128" spans="1:8">
      <c r="A128" s="244" t="s">
        <v>640</v>
      </c>
      <c r="B128" s="244" t="s">
        <v>4222</v>
      </c>
      <c r="C128" s="247">
        <v>30</v>
      </c>
      <c r="D128" s="244" t="s">
        <v>4362</v>
      </c>
      <c r="E128" s="244" t="s">
        <v>46</v>
      </c>
      <c r="F128" s="244" t="s">
        <v>46</v>
      </c>
      <c r="G128" s="244" t="s">
        <v>4225</v>
      </c>
      <c r="H128" s="4">
        <v>500</v>
      </c>
    </row>
    <row r="129" spans="1:8">
      <c r="A129" s="244" t="s">
        <v>641</v>
      </c>
      <c r="B129" s="244" t="s">
        <v>4222</v>
      </c>
      <c r="C129" s="247">
        <v>25</v>
      </c>
      <c r="D129" s="244" t="s">
        <v>4363</v>
      </c>
      <c r="E129" s="244" t="s">
        <v>46</v>
      </c>
      <c r="F129" s="244" t="s">
        <v>46</v>
      </c>
      <c r="G129" s="244" t="s">
        <v>4225</v>
      </c>
      <c r="H129" s="4">
        <v>500</v>
      </c>
    </row>
    <row r="130" spans="1:8">
      <c r="A130" s="244" t="s">
        <v>642</v>
      </c>
      <c r="B130" s="244" t="s">
        <v>4238</v>
      </c>
      <c r="C130" s="247">
        <v>30</v>
      </c>
      <c r="D130" s="244" t="s">
        <v>4364</v>
      </c>
      <c r="E130" s="244" t="s">
        <v>46</v>
      </c>
      <c r="F130" s="244" t="s">
        <v>46</v>
      </c>
      <c r="G130" s="244" t="s">
        <v>4225</v>
      </c>
      <c r="H130" s="4">
        <v>500</v>
      </c>
    </row>
    <row r="131" spans="1:8">
      <c r="A131" s="244" t="s">
        <v>643</v>
      </c>
      <c r="B131" s="244" t="s">
        <v>4222</v>
      </c>
      <c r="C131" s="247">
        <v>40</v>
      </c>
      <c r="D131" s="244" t="s">
        <v>4365</v>
      </c>
      <c r="E131" s="244" t="s">
        <v>46</v>
      </c>
      <c r="F131" s="244" t="s">
        <v>46</v>
      </c>
      <c r="G131" s="244" t="s">
        <v>4225</v>
      </c>
      <c r="H131" s="4">
        <v>500</v>
      </c>
    </row>
    <row r="132" spans="1:8">
      <c r="A132" s="244" t="s">
        <v>644</v>
      </c>
      <c r="B132" s="244" t="s">
        <v>4222</v>
      </c>
      <c r="C132" s="247">
        <v>36</v>
      </c>
      <c r="D132" s="244" t="s">
        <v>4366</v>
      </c>
      <c r="E132" s="244" t="s">
        <v>46</v>
      </c>
      <c r="F132" s="244" t="s">
        <v>46</v>
      </c>
      <c r="G132" s="244" t="s">
        <v>4225</v>
      </c>
      <c r="H132" s="4">
        <v>500</v>
      </c>
    </row>
    <row r="133" spans="1:8">
      <c r="A133" s="244" t="s">
        <v>645</v>
      </c>
      <c r="B133" s="244" t="s">
        <v>4263</v>
      </c>
      <c r="C133" s="247">
        <v>6</v>
      </c>
      <c r="D133" s="244" t="s">
        <v>379</v>
      </c>
      <c r="E133" s="238" t="s">
        <v>4236</v>
      </c>
      <c r="F133" s="238" t="s">
        <v>4236</v>
      </c>
      <c r="G133" s="244" t="s">
        <v>4230</v>
      </c>
      <c r="H133" s="222">
        <v>0</v>
      </c>
    </row>
    <row r="134" spans="1:8">
      <c r="A134" s="244" t="s">
        <v>646</v>
      </c>
      <c r="B134" s="244" t="s">
        <v>4234</v>
      </c>
      <c r="C134" s="247">
        <v>30</v>
      </c>
      <c r="D134" s="244" t="s">
        <v>4367</v>
      </c>
      <c r="E134" s="238" t="s">
        <v>52</v>
      </c>
      <c r="F134" s="238" t="s">
        <v>4236</v>
      </c>
      <c r="G134" s="244" t="s">
        <v>4225</v>
      </c>
      <c r="H134" s="158" t="s">
        <v>7323</v>
      </c>
    </row>
    <row r="135" spans="1:8">
      <c r="A135" s="244" t="s">
        <v>647</v>
      </c>
      <c r="B135" s="244" t="s">
        <v>4238</v>
      </c>
      <c r="C135" s="247">
        <v>40</v>
      </c>
      <c r="D135" s="244" t="s">
        <v>4368</v>
      </c>
      <c r="E135" s="244" t="s">
        <v>46</v>
      </c>
      <c r="F135" s="244" t="s">
        <v>46</v>
      </c>
      <c r="G135" s="244" t="s">
        <v>4225</v>
      </c>
      <c r="H135" s="4">
        <v>500</v>
      </c>
    </row>
    <row r="136" spans="1:8">
      <c r="A136" s="244" t="s">
        <v>648</v>
      </c>
      <c r="B136" s="244" t="s">
        <v>4263</v>
      </c>
      <c r="C136" s="247">
        <v>6</v>
      </c>
      <c r="D136" s="244" t="s">
        <v>379</v>
      </c>
      <c r="E136" s="238" t="s">
        <v>4236</v>
      </c>
      <c r="F136" s="238" t="s">
        <v>4236</v>
      </c>
      <c r="G136" s="244" t="s">
        <v>4225</v>
      </c>
      <c r="H136" s="222">
        <v>0</v>
      </c>
    </row>
    <row r="137" spans="1:8">
      <c r="A137" s="244" t="s">
        <v>649</v>
      </c>
      <c r="B137" s="244" t="s">
        <v>4222</v>
      </c>
      <c r="C137" s="247">
        <v>30</v>
      </c>
      <c r="D137" s="244" t="s">
        <v>4369</v>
      </c>
      <c r="E137" s="238" t="s">
        <v>4266</v>
      </c>
      <c r="F137" s="238" t="s">
        <v>4266</v>
      </c>
      <c r="G137" s="244" t="s">
        <v>4225</v>
      </c>
      <c r="H137" s="222">
        <v>0</v>
      </c>
    </row>
    <row r="138" spans="1:8">
      <c r="A138" s="244" t="s">
        <v>650</v>
      </c>
      <c r="B138" s="244" t="s">
        <v>4263</v>
      </c>
      <c r="C138" s="247">
        <v>4</v>
      </c>
      <c r="D138" s="244" t="s">
        <v>379</v>
      </c>
      <c r="E138" s="238" t="s">
        <v>4236</v>
      </c>
      <c r="F138" s="238" t="s">
        <v>4236</v>
      </c>
      <c r="G138" s="244" t="s">
        <v>4230</v>
      </c>
      <c r="H138" s="222">
        <v>0</v>
      </c>
    </row>
    <row r="139" spans="1:8">
      <c r="A139" s="244" t="s">
        <v>651</v>
      </c>
      <c r="B139" s="244" t="s">
        <v>4238</v>
      </c>
      <c r="C139" s="247">
        <v>40</v>
      </c>
      <c r="D139" s="244" t="s">
        <v>4370</v>
      </c>
      <c r="E139" s="244" t="s">
        <v>46</v>
      </c>
      <c r="F139" s="244" t="s">
        <v>46</v>
      </c>
      <c r="G139" s="244" t="s">
        <v>4225</v>
      </c>
      <c r="H139" s="4">
        <v>500</v>
      </c>
    </row>
    <row r="140" spans="1:8">
      <c r="A140" s="244" t="s">
        <v>652</v>
      </c>
      <c r="B140" s="244" t="s">
        <v>4222</v>
      </c>
      <c r="C140" s="247">
        <v>40</v>
      </c>
      <c r="D140" s="244" t="s">
        <v>4371</v>
      </c>
      <c r="E140" s="244" t="s">
        <v>46</v>
      </c>
      <c r="F140" s="244" t="s">
        <v>46</v>
      </c>
      <c r="G140" s="244" t="s">
        <v>4225</v>
      </c>
      <c r="H140" s="4">
        <v>500</v>
      </c>
    </row>
    <row r="141" spans="1:8">
      <c r="A141" s="244" t="s">
        <v>653</v>
      </c>
      <c r="B141" s="244" t="s">
        <v>4263</v>
      </c>
      <c r="C141" s="247">
        <v>6</v>
      </c>
      <c r="D141" s="244" t="s">
        <v>4372</v>
      </c>
      <c r="E141" s="244" t="s">
        <v>46</v>
      </c>
      <c r="F141" s="244" t="s">
        <v>46</v>
      </c>
      <c r="G141" s="244" t="s">
        <v>4225</v>
      </c>
      <c r="H141" s="4">
        <v>500</v>
      </c>
    </row>
    <row r="142" spans="1:8">
      <c r="A142" s="244" t="s">
        <v>654</v>
      </c>
      <c r="B142" s="244" t="s">
        <v>4238</v>
      </c>
      <c r="C142" s="247">
        <v>40</v>
      </c>
      <c r="D142" s="244" t="s">
        <v>4373</v>
      </c>
      <c r="E142" s="244" t="s">
        <v>46</v>
      </c>
      <c r="F142" s="244" t="s">
        <v>46</v>
      </c>
      <c r="G142" s="244" t="s">
        <v>4225</v>
      </c>
      <c r="H142" s="4">
        <v>500</v>
      </c>
    </row>
    <row r="143" spans="1:8">
      <c r="A143" s="244" t="s">
        <v>655</v>
      </c>
      <c r="B143" s="244" t="s">
        <v>4238</v>
      </c>
      <c r="C143" s="247">
        <v>40</v>
      </c>
      <c r="D143" s="244" t="s">
        <v>4374</v>
      </c>
      <c r="E143" s="244" t="s">
        <v>46</v>
      </c>
      <c r="F143" s="244" t="s">
        <v>46</v>
      </c>
      <c r="G143" s="244" t="s">
        <v>4225</v>
      </c>
      <c r="H143" s="4">
        <v>500</v>
      </c>
    </row>
    <row r="144" spans="1:8">
      <c r="A144" s="244" t="s">
        <v>656</v>
      </c>
      <c r="B144" s="244" t="s">
        <v>4222</v>
      </c>
      <c r="C144" s="247">
        <v>25</v>
      </c>
      <c r="D144" s="244" t="s">
        <v>4375</v>
      </c>
      <c r="E144" s="244" t="s">
        <v>46</v>
      </c>
      <c r="F144" s="244" t="s">
        <v>46</v>
      </c>
      <c r="G144" s="244" t="s">
        <v>4225</v>
      </c>
      <c r="H144" s="4">
        <v>500</v>
      </c>
    </row>
    <row r="145" spans="1:8">
      <c r="A145" s="244" t="s">
        <v>657</v>
      </c>
      <c r="B145" s="244" t="s">
        <v>4222</v>
      </c>
      <c r="C145" s="247">
        <v>30</v>
      </c>
      <c r="D145" s="244" t="s">
        <v>379</v>
      </c>
      <c r="E145" s="238" t="s">
        <v>4236</v>
      </c>
      <c r="F145" s="238" t="s">
        <v>4236</v>
      </c>
      <c r="G145" s="244" t="s">
        <v>4225</v>
      </c>
      <c r="H145" s="222">
        <v>0</v>
      </c>
    </row>
    <row r="146" spans="1:8">
      <c r="A146" s="244" t="s">
        <v>658</v>
      </c>
      <c r="B146" s="244" t="s">
        <v>4222</v>
      </c>
      <c r="C146" s="247">
        <v>36</v>
      </c>
      <c r="D146" s="244" t="s">
        <v>4376</v>
      </c>
      <c r="E146" s="244" t="s">
        <v>46</v>
      </c>
      <c r="F146" s="244" t="s">
        <v>46</v>
      </c>
      <c r="G146" s="244" t="s">
        <v>4225</v>
      </c>
      <c r="H146" s="4">
        <v>500</v>
      </c>
    </row>
    <row r="147" spans="1:8">
      <c r="A147" s="244" t="s">
        <v>659</v>
      </c>
      <c r="B147" s="244" t="s">
        <v>4263</v>
      </c>
      <c r="C147" s="247">
        <v>6</v>
      </c>
      <c r="D147" s="244" t="s">
        <v>4377</v>
      </c>
      <c r="E147" s="244" t="s">
        <v>46</v>
      </c>
      <c r="F147" s="244" t="s">
        <v>46</v>
      </c>
      <c r="G147" s="244" t="s">
        <v>4225</v>
      </c>
      <c r="H147" s="4">
        <v>500</v>
      </c>
    </row>
    <row r="148" spans="1:8">
      <c r="A148" s="244" t="s">
        <v>660</v>
      </c>
      <c r="B148" s="244" t="s">
        <v>4222</v>
      </c>
      <c r="C148" s="247">
        <v>36</v>
      </c>
      <c r="D148" s="244" t="s">
        <v>4378</v>
      </c>
      <c r="E148" s="244" t="s">
        <v>46</v>
      </c>
      <c r="F148" s="244" t="s">
        <v>46</v>
      </c>
      <c r="G148" s="244" t="s">
        <v>4225</v>
      </c>
      <c r="H148" s="4">
        <v>500</v>
      </c>
    </row>
    <row r="149" spans="1:8">
      <c r="A149" s="244" t="s">
        <v>661</v>
      </c>
      <c r="B149" s="244" t="s">
        <v>4222</v>
      </c>
      <c r="C149" s="247">
        <v>30</v>
      </c>
      <c r="D149" s="244" t="s">
        <v>379</v>
      </c>
      <c r="E149" s="238" t="s">
        <v>4236</v>
      </c>
      <c r="F149" s="238" t="s">
        <v>4236</v>
      </c>
      <c r="G149" s="244" t="s">
        <v>4230</v>
      </c>
      <c r="H149" s="222">
        <v>0</v>
      </c>
    </row>
    <row r="150" spans="1:8">
      <c r="A150" s="244" t="s">
        <v>662</v>
      </c>
      <c r="B150" s="244" t="s">
        <v>4234</v>
      </c>
      <c r="C150" s="247">
        <v>36</v>
      </c>
      <c r="D150" s="244" t="s">
        <v>4379</v>
      </c>
      <c r="E150" s="238" t="s">
        <v>52</v>
      </c>
      <c r="F150" s="238" t="s">
        <v>4236</v>
      </c>
      <c r="G150" s="244" t="s">
        <v>4230</v>
      </c>
      <c r="H150" s="158" t="s">
        <v>7323</v>
      </c>
    </row>
    <row r="151" spans="1:8">
      <c r="A151" s="244" t="s">
        <v>663</v>
      </c>
      <c r="B151" s="244" t="s">
        <v>4234</v>
      </c>
      <c r="C151" s="247">
        <v>30</v>
      </c>
      <c r="D151" s="244" t="s">
        <v>4380</v>
      </c>
      <c r="E151" s="238" t="s">
        <v>52</v>
      </c>
      <c r="F151" s="238" t="s">
        <v>4236</v>
      </c>
      <c r="G151" s="244" t="s">
        <v>4230</v>
      </c>
      <c r="H151" s="158" t="s">
        <v>7323</v>
      </c>
    </row>
    <row r="152" spans="1:8">
      <c r="A152" s="244" t="s">
        <v>664</v>
      </c>
      <c r="B152" s="244" t="s">
        <v>379</v>
      </c>
      <c r="C152" s="247" t="s">
        <v>379</v>
      </c>
      <c r="D152" s="244" t="s">
        <v>379</v>
      </c>
      <c r="E152" s="238" t="s">
        <v>4266</v>
      </c>
      <c r="F152" s="238" t="s">
        <v>4266</v>
      </c>
      <c r="G152" s="244" t="s">
        <v>4225</v>
      </c>
      <c r="H152" s="222">
        <v>0</v>
      </c>
    </row>
    <row r="153" spans="1:8">
      <c r="A153" s="244" t="s">
        <v>665</v>
      </c>
      <c r="B153" s="244" t="s">
        <v>4234</v>
      </c>
      <c r="C153" s="247">
        <v>30</v>
      </c>
      <c r="D153" s="244" t="s">
        <v>4381</v>
      </c>
      <c r="E153" s="238" t="s">
        <v>52</v>
      </c>
      <c r="F153" s="238" t="s">
        <v>4236</v>
      </c>
      <c r="G153" s="244" t="s">
        <v>4230</v>
      </c>
      <c r="H153" s="158" t="s">
        <v>7323</v>
      </c>
    </row>
    <row r="154" spans="1:8">
      <c r="A154" s="244" t="s">
        <v>666</v>
      </c>
      <c r="B154" s="244" t="s">
        <v>4234</v>
      </c>
      <c r="C154" s="247">
        <v>30</v>
      </c>
      <c r="D154" s="244" t="s">
        <v>4382</v>
      </c>
      <c r="E154" s="238" t="s">
        <v>52</v>
      </c>
      <c r="F154" s="238" t="s">
        <v>4236</v>
      </c>
      <c r="G154" s="244" t="s">
        <v>4230</v>
      </c>
      <c r="H154" s="158" t="s">
        <v>7323</v>
      </c>
    </row>
    <row r="155" spans="1:8">
      <c r="A155" s="244" t="s">
        <v>667</v>
      </c>
      <c r="B155" s="244" t="s">
        <v>4234</v>
      </c>
      <c r="C155" s="247">
        <v>25</v>
      </c>
      <c r="D155" s="244" t="s">
        <v>4383</v>
      </c>
      <c r="E155" s="238" t="s">
        <v>52</v>
      </c>
      <c r="F155" s="238" t="s">
        <v>4236</v>
      </c>
      <c r="G155" s="244" t="s">
        <v>4230</v>
      </c>
      <c r="H155" s="158" t="s">
        <v>7323</v>
      </c>
    </row>
    <row r="156" spans="1:8">
      <c r="A156" s="244" t="s">
        <v>668</v>
      </c>
      <c r="B156" s="244" t="s">
        <v>4263</v>
      </c>
      <c r="C156" s="247">
        <v>6</v>
      </c>
      <c r="D156" s="244" t="s">
        <v>379</v>
      </c>
      <c r="E156" s="238" t="s">
        <v>4236</v>
      </c>
      <c r="F156" s="238" t="s">
        <v>4236</v>
      </c>
      <c r="G156" s="244" t="s">
        <v>4230</v>
      </c>
      <c r="H156" s="222">
        <v>0</v>
      </c>
    </row>
    <row r="157" spans="1:8">
      <c r="A157" s="244" t="s">
        <v>669</v>
      </c>
      <c r="B157" s="244" t="s">
        <v>4263</v>
      </c>
      <c r="C157" s="247">
        <v>3</v>
      </c>
      <c r="D157" s="244" t="s">
        <v>4384</v>
      </c>
      <c r="E157" s="244" t="s">
        <v>46</v>
      </c>
      <c r="F157" s="244" t="s">
        <v>4229</v>
      </c>
      <c r="G157" s="244" t="s">
        <v>4230</v>
      </c>
      <c r="H157" s="4">
        <v>500</v>
      </c>
    </row>
    <row r="158" spans="1:8">
      <c r="A158" s="244" t="s">
        <v>670</v>
      </c>
      <c r="B158" s="244" t="s">
        <v>4234</v>
      </c>
      <c r="C158" s="247">
        <v>30</v>
      </c>
      <c r="D158" s="244" t="s">
        <v>379</v>
      </c>
      <c r="E158" s="238" t="s">
        <v>4236</v>
      </c>
      <c r="F158" s="238" t="s">
        <v>4236</v>
      </c>
      <c r="G158" s="244" t="s">
        <v>4230</v>
      </c>
      <c r="H158" s="222">
        <v>0</v>
      </c>
    </row>
    <row r="159" spans="1:8">
      <c r="A159" s="244" t="s">
        <v>671</v>
      </c>
      <c r="B159" s="244" t="s">
        <v>4234</v>
      </c>
      <c r="C159" s="247">
        <v>25</v>
      </c>
      <c r="D159" s="244" t="s">
        <v>4385</v>
      </c>
      <c r="E159" s="238" t="s">
        <v>52</v>
      </c>
      <c r="F159" s="238" t="s">
        <v>4236</v>
      </c>
      <c r="G159" s="244" t="s">
        <v>4230</v>
      </c>
      <c r="H159" s="158" t="s">
        <v>7323</v>
      </c>
    </row>
    <row r="160" spans="1:8">
      <c r="A160" s="244" t="s">
        <v>672</v>
      </c>
      <c r="B160" s="253" t="s">
        <v>4222</v>
      </c>
      <c r="C160" s="250">
        <v>40</v>
      </c>
      <c r="D160" s="253" t="s">
        <v>51</v>
      </c>
      <c r="E160" s="253" t="s">
        <v>51</v>
      </c>
      <c r="F160" s="253" t="s">
        <v>4236</v>
      </c>
      <c r="G160" s="253" t="s">
        <v>4230</v>
      </c>
      <c r="H160" s="158" t="s">
        <v>7321</v>
      </c>
    </row>
    <row r="161" spans="1:8">
      <c r="A161" s="244" t="s">
        <v>673</v>
      </c>
      <c r="B161" s="244" t="s">
        <v>4222</v>
      </c>
      <c r="C161" s="247">
        <v>30</v>
      </c>
      <c r="D161" s="244" t="s">
        <v>379</v>
      </c>
      <c r="E161" s="238" t="s">
        <v>4236</v>
      </c>
      <c r="F161" s="238" t="s">
        <v>4236</v>
      </c>
      <c r="G161" s="244" t="s">
        <v>4230</v>
      </c>
      <c r="H161" s="222">
        <v>0</v>
      </c>
    </row>
    <row r="162" spans="1:8">
      <c r="A162" s="244" t="s">
        <v>674</v>
      </c>
      <c r="B162" s="238" t="s">
        <v>4222</v>
      </c>
      <c r="C162" s="250">
        <v>40</v>
      </c>
      <c r="D162" s="238" t="s">
        <v>379</v>
      </c>
      <c r="E162" s="238" t="s">
        <v>4236</v>
      </c>
      <c r="F162" s="238" t="s">
        <v>4236</v>
      </c>
      <c r="G162" s="238" t="s">
        <v>4230</v>
      </c>
      <c r="H162" s="222">
        <v>0</v>
      </c>
    </row>
    <row r="163" spans="1:8">
      <c r="A163" s="244" t="s">
        <v>675</v>
      </c>
      <c r="B163" s="253" t="s">
        <v>4222</v>
      </c>
      <c r="C163" s="250">
        <v>40</v>
      </c>
      <c r="D163" s="253" t="s">
        <v>51</v>
      </c>
      <c r="E163" s="253" t="s">
        <v>51</v>
      </c>
      <c r="F163" s="253" t="s">
        <v>4236</v>
      </c>
      <c r="G163" s="253" t="s">
        <v>4230</v>
      </c>
      <c r="H163" s="158" t="s">
        <v>7321</v>
      </c>
    </row>
    <row r="164" spans="1:8">
      <c r="A164" s="244" t="s">
        <v>676</v>
      </c>
      <c r="B164" s="238" t="s">
        <v>4222</v>
      </c>
      <c r="C164" s="250">
        <v>40</v>
      </c>
      <c r="D164" s="238" t="s">
        <v>51</v>
      </c>
      <c r="E164" s="238" t="s">
        <v>51</v>
      </c>
      <c r="F164" s="238" t="s">
        <v>4236</v>
      </c>
      <c r="G164" s="238" t="s">
        <v>4230</v>
      </c>
      <c r="H164" s="158" t="s">
        <v>7321</v>
      </c>
    </row>
    <row r="165" spans="1:8">
      <c r="A165" s="244" t="s">
        <v>677</v>
      </c>
      <c r="B165" s="253" t="s">
        <v>4222</v>
      </c>
      <c r="C165" s="250">
        <v>40</v>
      </c>
      <c r="D165" s="253" t="s">
        <v>51</v>
      </c>
      <c r="E165" s="253" t="s">
        <v>51</v>
      </c>
      <c r="F165" s="253" t="s">
        <v>4236</v>
      </c>
      <c r="G165" s="253" t="s">
        <v>4230</v>
      </c>
      <c r="H165" s="158" t="s">
        <v>7321</v>
      </c>
    </row>
    <row r="166" spans="1:8">
      <c r="A166" s="244" t="s">
        <v>678</v>
      </c>
      <c r="B166" s="253" t="s">
        <v>4222</v>
      </c>
      <c r="C166" s="250">
        <v>40</v>
      </c>
      <c r="D166" s="253" t="s">
        <v>51</v>
      </c>
      <c r="E166" s="253" t="s">
        <v>51</v>
      </c>
      <c r="F166" s="253" t="s">
        <v>4236</v>
      </c>
      <c r="G166" s="253" t="s">
        <v>4230</v>
      </c>
      <c r="H166" s="158" t="s">
        <v>7321</v>
      </c>
    </row>
    <row r="167" spans="1:8">
      <c r="A167" s="244" t="s">
        <v>679</v>
      </c>
      <c r="B167" s="244" t="s">
        <v>4222</v>
      </c>
      <c r="C167" s="247">
        <v>36</v>
      </c>
      <c r="D167" s="244" t="s">
        <v>4386</v>
      </c>
      <c r="E167" s="244" t="s">
        <v>46</v>
      </c>
      <c r="F167" s="244" t="s">
        <v>4224</v>
      </c>
      <c r="G167" s="244" t="s">
        <v>4225</v>
      </c>
      <c r="H167" s="4">
        <v>500</v>
      </c>
    </row>
    <row r="168" spans="1:8">
      <c r="A168" s="244" t="s">
        <v>680</v>
      </c>
      <c r="B168" s="244" t="s">
        <v>4222</v>
      </c>
      <c r="C168" s="247">
        <v>40</v>
      </c>
      <c r="D168" s="244" t="s">
        <v>4387</v>
      </c>
      <c r="E168" s="244" t="s">
        <v>46</v>
      </c>
      <c r="F168" s="244" t="s">
        <v>4224</v>
      </c>
      <c r="G168" s="244" t="s">
        <v>4225</v>
      </c>
      <c r="H168" s="4">
        <v>500</v>
      </c>
    </row>
    <row r="169" spans="1:8">
      <c r="A169" s="244" t="s">
        <v>681</v>
      </c>
      <c r="B169" s="244" t="s">
        <v>4222</v>
      </c>
      <c r="C169" s="247">
        <v>30</v>
      </c>
      <c r="D169" s="244" t="s">
        <v>4388</v>
      </c>
      <c r="E169" s="244" t="s">
        <v>46</v>
      </c>
      <c r="F169" s="244" t="s">
        <v>46</v>
      </c>
      <c r="G169" s="244" t="s">
        <v>4225</v>
      </c>
      <c r="H169" s="4">
        <v>500</v>
      </c>
    </row>
    <row r="170" spans="1:8">
      <c r="A170" s="244" t="s">
        <v>682</v>
      </c>
      <c r="B170" s="244" t="s">
        <v>4222</v>
      </c>
      <c r="C170" s="247">
        <v>35</v>
      </c>
      <c r="D170" s="244" t="s">
        <v>4389</v>
      </c>
      <c r="E170" s="244" t="s">
        <v>46</v>
      </c>
      <c r="F170" s="244" t="s">
        <v>4296</v>
      </c>
      <c r="G170" s="244" t="s">
        <v>4230</v>
      </c>
      <c r="H170" s="4">
        <v>500</v>
      </c>
    </row>
    <row r="171" spans="1:8">
      <c r="A171" s="244" t="s">
        <v>683</v>
      </c>
      <c r="B171" s="244" t="s">
        <v>4222</v>
      </c>
      <c r="C171" s="247">
        <v>36</v>
      </c>
      <c r="D171" s="244" t="s">
        <v>4390</v>
      </c>
      <c r="E171" s="244" t="s">
        <v>46</v>
      </c>
      <c r="F171" s="244" t="s">
        <v>46</v>
      </c>
      <c r="G171" s="244" t="s">
        <v>4225</v>
      </c>
      <c r="H171" s="4">
        <v>500</v>
      </c>
    </row>
    <row r="172" spans="1:8">
      <c r="A172" s="244" t="s">
        <v>684</v>
      </c>
      <c r="B172" s="244" t="s">
        <v>4222</v>
      </c>
      <c r="C172" s="247">
        <v>20</v>
      </c>
      <c r="D172" s="244" t="s">
        <v>4391</v>
      </c>
      <c r="E172" s="244" t="s">
        <v>46</v>
      </c>
      <c r="F172" s="244" t="s">
        <v>46</v>
      </c>
      <c r="G172" s="244" t="s">
        <v>4225</v>
      </c>
      <c r="H172" s="4">
        <v>500</v>
      </c>
    </row>
    <row r="173" spans="1:8">
      <c r="A173" s="244" t="s">
        <v>685</v>
      </c>
      <c r="B173" s="244" t="s">
        <v>4222</v>
      </c>
      <c r="C173" s="247">
        <v>36</v>
      </c>
      <c r="D173" s="244" t="s">
        <v>4392</v>
      </c>
      <c r="E173" s="244" t="s">
        <v>46</v>
      </c>
      <c r="F173" s="244" t="s">
        <v>4296</v>
      </c>
      <c r="G173" s="244" t="s">
        <v>4230</v>
      </c>
      <c r="H173" s="4">
        <v>500</v>
      </c>
    </row>
    <row r="174" spans="1:8">
      <c r="A174" s="244" t="s">
        <v>686</v>
      </c>
      <c r="B174" s="244" t="s">
        <v>4222</v>
      </c>
      <c r="C174" s="247">
        <v>36</v>
      </c>
      <c r="D174" s="244" t="s">
        <v>4393</v>
      </c>
      <c r="E174" s="244" t="s">
        <v>46</v>
      </c>
      <c r="F174" s="244" t="s">
        <v>46</v>
      </c>
      <c r="G174" s="244" t="s">
        <v>4225</v>
      </c>
      <c r="H174" s="4">
        <v>500</v>
      </c>
    </row>
    <row r="175" spans="1:8">
      <c r="A175" s="244" t="s">
        <v>687</v>
      </c>
      <c r="B175" s="244" t="s">
        <v>4238</v>
      </c>
      <c r="C175" s="247">
        <v>40</v>
      </c>
      <c r="D175" s="244" t="s">
        <v>4394</v>
      </c>
      <c r="E175" s="244" t="s">
        <v>46</v>
      </c>
      <c r="F175" s="244" t="s">
        <v>46</v>
      </c>
      <c r="G175" s="244" t="s">
        <v>4225</v>
      </c>
      <c r="H175" s="4">
        <v>500</v>
      </c>
    </row>
    <row r="176" spans="1:8">
      <c r="A176" s="244" t="s">
        <v>688</v>
      </c>
      <c r="B176" s="244" t="s">
        <v>4234</v>
      </c>
      <c r="C176" s="247">
        <v>36</v>
      </c>
      <c r="D176" s="244" t="s">
        <v>4395</v>
      </c>
      <c r="E176" s="238" t="s">
        <v>52</v>
      </c>
      <c r="F176" s="238" t="s">
        <v>4236</v>
      </c>
      <c r="G176" s="244" t="s">
        <v>4230</v>
      </c>
      <c r="H176" s="158" t="s">
        <v>7323</v>
      </c>
    </row>
    <row r="177" spans="1:8">
      <c r="A177" s="244" t="s">
        <v>689</v>
      </c>
      <c r="B177" s="244" t="s">
        <v>4234</v>
      </c>
      <c r="C177" s="247">
        <v>20</v>
      </c>
      <c r="D177" s="244" t="s">
        <v>379</v>
      </c>
      <c r="E177" s="238" t="s">
        <v>4236</v>
      </c>
      <c r="F177" s="238" t="s">
        <v>4236</v>
      </c>
      <c r="G177" s="244" t="s">
        <v>4225</v>
      </c>
      <c r="H177" s="222">
        <v>0</v>
      </c>
    </row>
    <row r="178" spans="1:8">
      <c r="A178" s="244" t="s">
        <v>690</v>
      </c>
      <c r="B178" s="244" t="s">
        <v>4222</v>
      </c>
      <c r="C178" s="247">
        <v>20</v>
      </c>
      <c r="D178" s="244" t="s">
        <v>4396</v>
      </c>
      <c r="E178" s="244" t="s">
        <v>46</v>
      </c>
      <c r="F178" s="244" t="s">
        <v>46</v>
      </c>
      <c r="G178" s="244" t="s">
        <v>4225</v>
      </c>
      <c r="H178" s="4">
        <v>500</v>
      </c>
    </row>
    <row r="179" spans="1:8">
      <c r="A179" s="244" t="s">
        <v>691</v>
      </c>
      <c r="B179" s="244" t="s">
        <v>4234</v>
      </c>
      <c r="C179" s="247">
        <v>36</v>
      </c>
      <c r="D179" s="244" t="s">
        <v>379</v>
      </c>
      <c r="E179" s="238" t="s">
        <v>4292</v>
      </c>
      <c r="F179" s="238" t="s">
        <v>4236</v>
      </c>
      <c r="G179" s="244" t="s">
        <v>4225</v>
      </c>
      <c r="H179" s="222">
        <v>0</v>
      </c>
    </row>
    <row r="180" spans="1:8">
      <c r="A180" s="244" t="s">
        <v>692</v>
      </c>
      <c r="B180" s="244" t="s">
        <v>4222</v>
      </c>
      <c r="C180" s="247">
        <v>20</v>
      </c>
      <c r="D180" s="244" t="s">
        <v>4397</v>
      </c>
      <c r="E180" s="244" t="s">
        <v>46</v>
      </c>
      <c r="F180" s="244" t="s">
        <v>46</v>
      </c>
      <c r="G180" s="244" t="s">
        <v>4225</v>
      </c>
      <c r="H180" s="4">
        <v>500</v>
      </c>
    </row>
    <row r="181" spans="1:8">
      <c r="A181" s="244" t="s">
        <v>693</v>
      </c>
      <c r="B181" s="244" t="s">
        <v>4222</v>
      </c>
      <c r="C181" s="247">
        <v>40</v>
      </c>
      <c r="D181" s="244" t="s">
        <v>4398</v>
      </c>
      <c r="E181" s="244" t="s">
        <v>46</v>
      </c>
      <c r="F181" s="244" t="s">
        <v>46</v>
      </c>
      <c r="G181" s="244" t="s">
        <v>4230</v>
      </c>
      <c r="H181" s="4">
        <v>500</v>
      </c>
    </row>
    <row r="182" spans="1:8">
      <c r="A182" s="244" t="s">
        <v>694</v>
      </c>
      <c r="B182" s="244" t="s">
        <v>4222</v>
      </c>
      <c r="C182" s="247">
        <v>40</v>
      </c>
      <c r="D182" s="244" t="s">
        <v>4399</v>
      </c>
      <c r="E182" s="244" t="s">
        <v>46</v>
      </c>
      <c r="F182" s="244" t="s">
        <v>46</v>
      </c>
      <c r="G182" s="244" t="s">
        <v>4225</v>
      </c>
      <c r="H182" s="4">
        <v>500</v>
      </c>
    </row>
    <row r="183" spans="1:8">
      <c r="A183" s="244" t="s">
        <v>695</v>
      </c>
      <c r="B183" s="244" t="s">
        <v>4222</v>
      </c>
      <c r="C183" s="247">
        <v>30</v>
      </c>
      <c r="D183" s="244" t="s">
        <v>4400</v>
      </c>
      <c r="E183" s="244" t="s">
        <v>46</v>
      </c>
      <c r="F183" s="244" t="s">
        <v>46</v>
      </c>
      <c r="G183" s="244" t="s">
        <v>4225</v>
      </c>
      <c r="H183" s="4">
        <v>500</v>
      </c>
    </row>
    <row r="184" spans="1:8">
      <c r="A184" s="244" t="s">
        <v>696</v>
      </c>
      <c r="B184" s="244" t="s">
        <v>4222</v>
      </c>
      <c r="C184" s="247">
        <v>36</v>
      </c>
      <c r="D184" s="244" t="s">
        <v>4401</v>
      </c>
      <c r="E184" s="244" t="s">
        <v>46</v>
      </c>
      <c r="F184" s="244" t="s">
        <v>46</v>
      </c>
      <c r="G184" s="244" t="s">
        <v>4225</v>
      </c>
      <c r="H184" s="4">
        <v>500</v>
      </c>
    </row>
    <row r="185" spans="1:8">
      <c r="A185" s="244" t="s">
        <v>697</v>
      </c>
      <c r="B185" s="244" t="s">
        <v>4238</v>
      </c>
      <c r="C185" s="247">
        <v>40</v>
      </c>
      <c r="D185" s="244" t="s">
        <v>4402</v>
      </c>
      <c r="E185" s="244" t="s">
        <v>46</v>
      </c>
      <c r="F185" s="244" t="s">
        <v>46</v>
      </c>
      <c r="G185" s="244" t="s">
        <v>4225</v>
      </c>
      <c r="H185" s="4">
        <v>500</v>
      </c>
    </row>
    <row r="186" spans="1:8">
      <c r="A186" s="244" t="s">
        <v>698</v>
      </c>
      <c r="B186" s="244" t="s">
        <v>4222</v>
      </c>
      <c r="C186" s="247">
        <v>36</v>
      </c>
      <c r="D186" s="244" t="s">
        <v>4403</v>
      </c>
      <c r="E186" s="244" t="s">
        <v>46</v>
      </c>
      <c r="F186" s="244" t="s">
        <v>46</v>
      </c>
      <c r="G186" s="244" t="s">
        <v>4225</v>
      </c>
      <c r="H186" s="4">
        <v>500</v>
      </c>
    </row>
    <row r="187" spans="1:8">
      <c r="A187" s="244" t="s">
        <v>699</v>
      </c>
      <c r="B187" s="244" t="s">
        <v>4222</v>
      </c>
      <c r="C187" s="247">
        <v>40</v>
      </c>
      <c r="D187" s="244" t="s">
        <v>4404</v>
      </c>
      <c r="E187" s="244" t="s">
        <v>46</v>
      </c>
      <c r="F187" s="244" t="s">
        <v>46</v>
      </c>
      <c r="G187" s="244" t="s">
        <v>4225</v>
      </c>
      <c r="H187" s="4">
        <v>500</v>
      </c>
    </row>
    <row r="188" spans="1:8">
      <c r="A188" s="244" t="s">
        <v>700</v>
      </c>
      <c r="B188" s="244" t="s">
        <v>4234</v>
      </c>
      <c r="C188" s="247">
        <v>36</v>
      </c>
      <c r="D188" s="244" t="s">
        <v>4405</v>
      </c>
      <c r="E188" s="238" t="s">
        <v>52</v>
      </c>
      <c r="F188" s="238" t="s">
        <v>4236</v>
      </c>
      <c r="G188" s="244" t="s">
        <v>4225</v>
      </c>
      <c r="H188" s="158" t="s">
        <v>7323</v>
      </c>
    </row>
    <row r="189" spans="1:8">
      <c r="A189" s="244" t="s">
        <v>701</v>
      </c>
      <c r="B189" s="244" t="s">
        <v>4254</v>
      </c>
      <c r="C189" s="247">
        <v>30</v>
      </c>
      <c r="D189" s="244" t="s">
        <v>4406</v>
      </c>
      <c r="E189" s="244" t="s">
        <v>46</v>
      </c>
      <c r="F189" s="244" t="s">
        <v>4296</v>
      </c>
      <c r="G189" s="244" t="s">
        <v>4230</v>
      </c>
      <c r="H189" s="4">
        <v>500</v>
      </c>
    </row>
    <row r="190" spans="1:8">
      <c r="A190" s="244" t="s">
        <v>702</v>
      </c>
      <c r="B190" s="244" t="s">
        <v>4254</v>
      </c>
      <c r="C190" s="247">
        <v>20</v>
      </c>
      <c r="D190" s="244" t="s">
        <v>4407</v>
      </c>
      <c r="E190" s="244" t="s">
        <v>46</v>
      </c>
      <c r="F190" s="244" t="s">
        <v>4296</v>
      </c>
      <c r="G190" s="244" t="s">
        <v>4230</v>
      </c>
      <c r="H190" s="4">
        <v>500</v>
      </c>
    </row>
    <row r="191" spans="1:8">
      <c r="A191" s="244" t="s">
        <v>703</v>
      </c>
      <c r="B191" s="244" t="s">
        <v>4302</v>
      </c>
      <c r="C191" s="247">
        <v>30</v>
      </c>
      <c r="D191" s="244" t="s">
        <v>4408</v>
      </c>
      <c r="E191" s="244" t="s">
        <v>46</v>
      </c>
      <c r="F191" s="244" t="s">
        <v>46</v>
      </c>
      <c r="G191" s="244" t="s">
        <v>4225</v>
      </c>
      <c r="H191" s="4">
        <v>500</v>
      </c>
    </row>
    <row r="192" spans="1:8">
      <c r="A192" s="244" t="s">
        <v>704</v>
      </c>
      <c r="B192" s="244" t="s">
        <v>4238</v>
      </c>
      <c r="C192" s="247">
        <v>36</v>
      </c>
      <c r="D192" s="244" t="s">
        <v>4409</v>
      </c>
      <c r="E192" s="244" t="s">
        <v>46</v>
      </c>
      <c r="F192" s="244" t="s">
        <v>46</v>
      </c>
      <c r="G192" s="244" t="s">
        <v>4225</v>
      </c>
      <c r="H192" s="4">
        <v>500</v>
      </c>
    </row>
    <row r="193" spans="1:8">
      <c r="A193" s="244" t="s">
        <v>705</v>
      </c>
      <c r="B193" s="244" t="s">
        <v>4222</v>
      </c>
      <c r="C193" s="247">
        <v>36</v>
      </c>
      <c r="D193" s="244" t="s">
        <v>4410</v>
      </c>
      <c r="E193" s="244" t="s">
        <v>46</v>
      </c>
      <c r="F193" s="244" t="s">
        <v>46</v>
      </c>
      <c r="G193" s="244" t="s">
        <v>4225</v>
      </c>
      <c r="H193" s="4">
        <v>500</v>
      </c>
    </row>
    <row r="194" spans="1:8">
      <c r="A194" s="244" t="s">
        <v>706</v>
      </c>
      <c r="B194" s="244" t="s">
        <v>4222</v>
      </c>
      <c r="C194" s="247">
        <v>30</v>
      </c>
      <c r="D194" s="244" t="s">
        <v>4411</v>
      </c>
      <c r="E194" s="244" t="s">
        <v>46</v>
      </c>
      <c r="F194" s="244" t="s">
        <v>46</v>
      </c>
      <c r="G194" s="244" t="s">
        <v>4225</v>
      </c>
      <c r="H194" s="4">
        <v>500</v>
      </c>
    </row>
    <row r="195" spans="1:8">
      <c r="A195" s="244" t="s">
        <v>707</v>
      </c>
      <c r="B195" s="244" t="s">
        <v>4222</v>
      </c>
      <c r="C195" s="247">
        <v>36</v>
      </c>
      <c r="D195" s="244" t="s">
        <v>379</v>
      </c>
      <c r="E195" s="238" t="s">
        <v>4236</v>
      </c>
      <c r="F195" s="238" t="s">
        <v>4236</v>
      </c>
      <c r="G195" s="244" t="s">
        <v>4225</v>
      </c>
      <c r="H195" s="222">
        <v>0</v>
      </c>
    </row>
    <row r="196" spans="1:8">
      <c r="A196" s="244" t="s">
        <v>708</v>
      </c>
      <c r="B196" s="244" t="s">
        <v>4222</v>
      </c>
      <c r="C196" s="247">
        <v>35</v>
      </c>
      <c r="D196" s="244" t="s">
        <v>4412</v>
      </c>
      <c r="E196" s="244" t="s">
        <v>46</v>
      </c>
      <c r="F196" s="244" t="s">
        <v>46</v>
      </c>
      <c r="G196" s="244" t="s">
        <v>4225</v>
      </c>
      <c r="H196" s="4">
        <v>500</v>
      </c>
    </row>
    <row r="197" spans="1:8">
      <c r="A197" s="244" t="s">
        <v>709</v>
      </c>
      <c r="B197" s="244" t="s">
        <v>4222</v>
      </c>
      <c r="C197" s="247">
        <v>30</v>
      </c>
      <c r="D197" s="244" t="s">
        <v>4413</v>
      </c>
      <c r="E197" s="244" t="s">
        <v>46</v>
      </c>
      <c r="F197" s="244" t="s">
        <v>46</v>
      </c>
      <c r="G197" s="244" t="s">
        <v>4225</v>
      </c>
      <c r="H197" s="4">
        <v>500</v>
      </c>
    </row>
    <row r="198" spans="1:8">
      <c r="A198" s="244" t="s">
        <v>710</v>
      </c>
      <c r="B198" s="244" t="s">
        <v>4222</v>
      </c>
      <c r="C198" s="247">
        <v>30</v>
      </c>
      <c r="D198" s="244" t="s">
        <v>4414</v>
      </c>
      <c r="E198" s="244" t="s">
        <v>46</v>
      </c>
      <c r="F198" s="244" t="s">
        <v>46</v>
      </c>
      <c r="G198" s="244" t="s">
        <v>4225</v>
      </c>
      <c r="H198" s="4">
        <v>500</v>
      </c>
    </row>
    <row r="199" spans="1:8">
      <c r="A199" s="244" t="s">
        <v>711</v>
      </c>
      <c r="B199" s="244" t="s">
        <v>4222</v>
      </c>
      <c r="C199" s="247">
        <v>36</v>
      </c>
      <c r="D199" s="244" t="s">
        <v>4415</v>
      </c>
      <c r="E199" s="244" t="s">
        <v>46</v>
      </c>
      <c r="F199" s="244" t="s">
        <v>46</v>
      </c>
      <c r="G199" s="244" t="s">
        <v>4225</v>
      </c>
      <c r="H199" s="4">
        <v>500</v>
      </c>
    </row>
    <row r="200" spans="1:8">
      <c r="A200" s="244" t="s">
        <v>712</v>
      </c>
      <c r="B200" s="244" t="s">
        <v>4238</v>
      </c>
      <c r="C200" s="247">
        <v>36</v>
      </c>
      <c r="D200" s="244" t="s">
        <v>4416</v>
      </c>
      <c r="E200" s="244" t="s">
        <v>46</v>
      </c>
      <c r="F200" s="244" t="s">
        <v>46</v>
      </c>
      <c r="G200" s="244" t="s">
        <v>4225</v>
      </c>
      <c r="H200" s="4">
        <v>500</v>
      </c>
    </row>
    <row r="201" spans="1:8">
      <c r="A201" s="244" t="s">
        <v>713</v>
      </c>
      <c r="B201" s="244" t="s">
        <v>4234</v>
      </c>
      <c r="C201" s="247">
        <v>25</v>
      </c>
      <c r="D201" s="244" t="s">
        <v>4417</v>
      </c>
      <c r="E201" s="238" t="s">
        <v>52</v>
      </c>
      <c r="F201" s="238" t="s">
        <v>4236</v>
      </c>
      <c r="G201" s="244" t="s">
        <v>4230</v>
      </c>
      <c r="H201" s="158" t="s">
        <v>7323</v>
      </c>
    </row>
    <row r="202" spans="1:8">
      <c r="A202" s="244" t="s">
        <v>714</v>
      </c>
      <c r="B202" s="244" t="s">
        <v>4234</v>
      </c>
      <c r="C202" s="247">
        <v>36</v>
      </c>
      <c r="D202" s="244" t="s">
        <v>4418</v>
      </c>
      <c r="E202" s="238" t="s">
        <v>52</v>
      </c>
      <c r="F202" s="238" t="s">
        <v>4236</v>
      </c>
      <c r="G202" s="244" t="s">
        <v>4230</v>
      </c>
      <c r="H202" s="158" t="s">
        <v>7323</v>
      </c>
    </row>
    <row r="203" spans="1:8">
      <c r="A203" s="244" t="s">
        <v>715</v>
      </c>
      <c r="B203" s="244" t="s">
        <v>4234</v>
      </c>
      <c r="C203" s="247">
        <v>30</v>
      </c>
      <c r="D203" s="244" t="s">
        <v>4419</v>
      </c>
      <c r="E203" s="244" t="s">
        <v>46</v>
      </c>
      <c r="F203" s="244" t="s">
        <v>46</v>
      </c>
      <c r="G203" s="244" t="s">
        <v>4225</v>
      </c>
      <c r="H203" s="4">
        <v>500</v>
      </c>
    </row>
    <row r="204" spans="1:8">
      <c r="A204" s="244" t="s">
        <v>716</v>
      </c>
      <c r="B204" s="244" t="s">
        <v>4234</v>
      </c>
      <c r="C204" s="247">
        <v>36</v>
      </c>
      <c r="D204" s="244" t="s">
        <v>4420</v>
      </c>
      <c r="E204" s="238" t="s">
        <v>52</v>
      </c>
      <c r="F204" s="238" t="s">
        <v>4236</v>
      </c>
      <c r="G204" s="244" t="s">
        <v>4230</v>
      </c>
      <c r="H204" s="158" t="s">
        <v>7323</v>
      </c>
    </row>
    <row r="205" spans="1:8">
      <c r="A205" s="244" t="s">
        <v>717</v>
      </c>
      <c r="B205" s="244" t="s">
        <v>4234</v>
      </c>
      <c r="C205" s="247">
        <v>36</v>
      </c>
      <c r="D205" s="244" t="s">
        <v>4421</v>
      </c>
      <c r="E205" s="238" t="s">
        <v>52</v>
      </c>
      <c r="F205" s="238" t="s">
        <v>4236</v>
      </c>
      <c r="G205" s="244" t="s">
        <v>4230</v>
      </c>
      <c r="H205" s="158" t="s">
        <v>7323</v>
      </c>
    </row>
    <row r="206" spans="1:8">
      <c r="A206" s="244" t="s">
        <v>718</v>
      </c>
      <c r="B206" s="244" t="s">
        <v>4222</v>
      </c>
      <c r="C206" s="247">
        <v>25</v>
      </c>
      <c r="D206" s="244" t="s">
        <v>4422</v>
      </c>
      <c r="E206" s="244" t="s">
        <v>46</v>
      </c>
      <c r="F206" s="244" t="s">
        <v>46</v>
      </c>
      <c r="G206" s="244" t="s">
        <v>4225</v>
      </c>
      <c r="H206" s="4">
        <v>500</v>
      </c>
    </row>
    <row r="207" spans="1:8">
      <c r="A207" s="244" t="s">
        <v>719</v>
      </c>
      <c r="B207" s="244" t="s">
        <v>4234</v>
      </c>
      <c r="C207" s="247">
        <v>36</v>
      </c>
      <c r="D207" s="244" t="s">
        <v>4423</v>
      </c>
      <c r="E207" s="238" t="s">
        <v>52</v>
      </c>
      <c r="F207" s="238" t="s">
        <v>4236</v>
      </c>
      <c r="G207" s="244" t="s">
        <v>4230</v>
      </c>
      <c r="H207" s="158" t="s">
        <v>7323</v>
      </c>
    </row>
    <row r="208" spans="1:8">
      <c r="A208" s="244" t="s">
        <v>720</v>
      </c>
      <c r="B208" s="244" t="s">
        <v>4234</v>
      </c>
      <c r="C208" s="247">
        <v>36</v>
      </c>
      <c r="D208" s="244" t="s">
        <v>4424</v>
      </c>
      <c r="E208" s="238" t="s">
        <v>52</v>
      </c>
      <c r="F208" s="238" t="s">
        <v>4236</v>
      </c>
      <c r="G208" s="244" t="s">
        <v>4230</v>
      </c>
      <c r="H208" s="158" t="s">
        <v>7323</v>
      </c>
    </row>
    <row r="209" spans="1:8">
      <c r="A209" s="244" t="s">
        <v>721</v>
      </c>
      <c r="B209" s="244" t="s">
        <v>4234</v>
      </c>
      <c r="C209" s="247">
        <v>36</v>
      </c>
      <c r="D209" s="244" t="s">
        <v>379</v>
      </c>
      <c r="E209" s="238" t="s">
        <v>4292</v>
      </c>
      <c r="F209" s="238" t="s">
        <v>4236</v>
      </c>
      <c r="G209" s="244" t="s">
        <v>4225</v>
      </c>
      <c r="H209" s="222">
        <v>0</v>
      </c>
    </row>
    <row r="210" spans="1:8">
      <c r="A210" s="244" t="s">
        <v>722</v>
      </c>
      <c r="B210" s="244" t="s">
        <v>4234</v>
      </c>
      <c r="C210" s="247">
        <v>40</v>
      </c>
      <c r="D210" s="244" t="s">
        <v>4425</v>
      </c>
      <c r="E210" s="238" t="s">
        <v>52</v>
      </c>
      <c r="F210" s="238" t="s">
        <v>4236</v>
      </c>
      <c r="G210" s="244" t="s">
        <v>4230</v>
      </c>
      <c r="H210" s="158" t="s">
        <v>7323</v>
      </c>
    </row>
    <row r="211" spans="1:8">
      <c r="A211" s="244" t="s">
        <v>723</v>
      </c>
      <c r="B211" s="244" t="s">
        <v>4263</v>
      </c>
      <c r="C211" s="247" t="s">
        <v>379</v>
      </c>
      <c r="D211" s="244" t="s">
        <v>379</v>
      </c>
      <c r="E211" s="238" t="s">
        <v>4236</v>
      </c>
      <c r="F211" s="238" t="s">
        <v>4236</v>
      </c>
      <c r="G211" s="244" t="s">
        <v>4225</v>
      </c>
      <c r="H211" s="222">
        <v>0</v>
      </c>
    </row>
    <row r="212" spans="1:8">
      <c r="A212" s="244" t="s">
        <v>724</v>
      </c>
      <c r="B212" s="244" t="s">
        <v>4222</v>
      </c>
      <c r="C212" s="247">
        <v>30</v>
      </c>
      <c r="D212" s="244" t="s">
        <v>379</v>
      </c>
      <c r="E212" s="238" t="s">
        <v>4292</v>
      </c>
      <c r="F212" s="238" t="s">
        <v>4236</v>
      </c>
      <c r="G212" s="244" t="s">
        <v>4225</v>
      </c>
      <c r="H212" s="222">
        <v>0</v>
      </c>
    </row>
    <row r="213" spans="1:8">
      <c r="A213" s="244" t="s">
        <v>725</v>
      </c>
      <c r="B213" s="244" t="s">
        <v>4222</v>
      </c>
      <c r="C213" s="247">
        <v>30</v>
      </c>
      <c r="D213" s="244" t="s">
        <v>4426</v>
      </c>
      <c r="E213" s="244" t="s">
        <v>46</v>
      </c>
      <c r="F213" s="244" t="s">
        <v>46</v>
      </c>
      <c r="G213" s="244" t="s">
        <v>4225</v>
      </c>
      <c r="H213" s="4">
        <v>500</v>
      </c>
    </row>
    <row r="214" spans="1:8">
      <c r="A214" s="244" t="s">
        <v>726</v>
      </c>
      <c r="B214" s="244" t="s">
        <v>4234</v>
      </c>
      <c r="C214" s="247">
        <v>25</v>
      </c>
      <c r="D214" s="244" t="s">
        <v>4427</v>
      </c>
      <c r="E214" s="244" t="s">
        <v>46</v>
      </c>
      <c r="F214" s="244" t="s">
        <v>4229</v>
      </c>
      <c r="G214" s="244" t="s">
        <v>4230</v>
      </c>
      <c r="H214" s="4">
        <v>500</v>
      </c>
    </row>
    <row r="215" spans="1:8">
      <c r="A215" s="244" t="s">
        <v>727</v>
      </c>
      <c r="B215" s="238" t="s">
        <v>4222</v>
      </c>
      <c r="C215" s="250">
        <v>50</v>
      </c>
      <c r="D215" s="244" t="s">
        <v>4428</v>
      </c>
      <c r="E215" s="244" t="s">
        <v>51</v>
      </c>
      <c r="F215" s="238" t="s">
        <v>4236</v>
      </c>
      <c r="G215" s="244" t="s">
        <v>4230</v>
      </c>
      <c r="H215" s="158" t="s">
        <v>7322</v>
      </c>
    </row>
    <row r="216" spans="1:8">
      <c r="A216" s="244" t="s">
        <v>728</v>
      </c>
      <c r="B216" s="244" t="s">
        <v>4234</v>
      </c>
      <c r="C216" s="247">
        <v>40</v>
      </c>
      <c r="D216" s="244" t="s">
        <v>4429</v>
      </c>
      <c r="E216" s="238" t="s">
        <v>52</v>
      </c>
      <c r="F216" s="238" t="s">
        <v>4236</v>
      </c>
      <c r="G216" s="244" t="s">
        <v>4230</v>
      </c>
      <c r="H216" s="158" t="s">
        <v>7323</v>
      </c>
    </row>
    <row r="217" spans="1:8">
      <c r="A217" s="244" t="s">
        <v>729</v>
      </c>
      <c r="B217" s="244" t="s">
        <v>4234</v>
      </c>
      <c r="C217" s="247">
        <v>25</v>
      </c>
      <c r="D217" s="244" t="s">
        <v>4430</v>
      </c>
      <c r="E217" s="238" t="s">
        <v>52</v>
      </c>
      <c r="F217" s="238" t="s">
        <v>4236</v>
      </c>
      <c r="G217" s="244" t="s">
        <v>4230</v>
      </c>
      <c r="H217" s="158" t="s">
        <v>7323</v>
      </c>
    </row>
    <row r="218" spans="1:8">
      <c r="A218" s="244" t="s">
        <v>730</v>
      </c>
      <c r="B218" s="244" t="s">
        <v>4263</v>
      </c>
      <c r="C218" s="247">
        <v>25</v>
      </c>
      <c r="D218" s="244" t="s">
        <v>4431</v>
      </c>
      <c r="E218" s="244" t="s">
        <v>46</v>
      </c>
      <c r="F218" s="244" t="s">
        <v>4229</v>
      </c>
      <c r="G218" s="244" t="s">
        <v>4230</v>
      </c>
      <c r="H218" s="4">
        <v>500</v>
      </c>
    </row>
    <row r="219" spans="1:8">
      <c r="A219" s="244" t="s">
        <v>731</v>
      </c>
      <c r="B219" s="244" t="s">
        <v>4234</v>
      </c>
      <c r="C219" s="247">
        <v>30</v>
      </c>
      <c r="D219" s="244" t="s">
        <v>4432</v>
      </c>
      <c r="E219" s="238" t="s">
        <v>52</v>
      </c>
      <c r="F219" s="238" t="s">
        <v>4236</v>
      </c>
      <c r="G219" s="244" t="s">
        <v>4230</v>
      </c>
      <c r="H219" s="158" t="s">
        <v>7323</v>
      </c>
    </row>
    <row r="220" spans="1:8">
      <c r="A220" s="244" t="s">
        <v>732</v>
      </c>
      <c r="B220" s="244" t="s">
        <v>4234</v>
      </c>
      <c r="C220" s="247">
        <v>50</v>
      </c>
      <c r="D220" s="238" t="s">
        <v>4433</v>
      </c>
      <c r="E220" s="238" t="s">
        <v>51</v>
      </c>
      <c r="F220" s="238" t="s">
        <v>4236</v>
      </c>
      <c r="G220" s="244" t="s">
        <v>4230</v>
      </c>
      <c r="H220" s="158" t="s">
        <v>7322</v>
      </c>
    </row>
    <row r="221" spans="1:8">
      <c r="A221" s="244" t="s">
        <v>733</v>
      </c>
      <c r="B221" s="244" t="s">
        <v>4222</v>
      </c>
      <c r="C221" s="247">
        <v>40</v>
      </c>
      <c r="D221" s="238" t="s">
        <v>4434</v>
      </c>
      <c r="E221" s="244" t="s">
        <v>51</v>
      </c>
      <c r="F221" s="238" t="s">
        <v>4236</v>
      </c>
      <c r="G221" s="244" t="s">
        <v>4230</v>
      </c>
      <c r="H221" s="158" t="s">
        <v>7321</v>
      </c>
    </row>
    <row r="222" spans="1:8">
      <c r="A222" s="244" t="s">
        <v>734</v>
      </c>
      <c r="B222" s="238" t="s">
        <v>4332</v>
      </c>
      <c r="C222" s="250">
        <v>15</v>
      </c>
      <c r="D222" s="238" t="s">
        <v>379</v>
      </c>
      <c r="E222" s="244" t="s">
        <v>4236</v>
      </c>
      <c r="F222" s="244" t="s">
        <v>4236</v>
      </c>
      <c r="G222" s="238" t="s">
        <v>4230</v>
      </c>
      <c r="H222" s="222">
        <v>0</v>
      </c>
    </row>
    <row r="223" spans="1:8">
      <c r="A223" s="244" t="s">
        <v>735</v>
      </c>
      <c r="B223" s="253" t="s">
        <v>4254</v>
      </c>
      <c r="C223" s="250">
        <v>20</v>
      </c>
      <c r="D223" s="253" t="s">
        <v>379</v>
      </c>
      <c r="E223" s="253" t="s">
        <v>51</v>
      </c>
      <c r="F223" s="253" t="s">
        <v>4236</v>
      </c>
      <c r="G223" s="253" t="s">
        <v>4230</v>
      </c>
      <c r="H223" s="158" t="s">
        <v>7320</v>
      </c>
    </row>
    <row r="224" spans="1:8">
      <c r="A224" s="244" t="s">
        <v>736</v>
      </c>
      <c r="B224" s="244" t="s">
        <v>4222</v>
      </c>
      <c r="C224" s="247">
        <v>70</v>
      </c>
      <c r="D224" s="244" t="s">
        <v>4435</v>
      </c>
      <c r="E224" s="244" t="s">
        <v>46</v>
      </c>
      <c r="F224" s="244" t="s">
        <v>4224</v>
      </c>
      <c r="G224" s="244" t="s">
        <v>4225</v>
      </c>
      <c r="H224" s="4">
        <v>500</v>
      </c>
    </row>
    <row r="225" spans="1:8">
      <c r="A225" s="244" t="s">
        <v>737</v>
      </c>
      <c r="B225" s="244" t="s">
        <v>4234</v>
      </c>
      <c r="C225" s="247">
        <v>25</v>
      </c>
      <c r="D225" s="244" t="s">
        <v>379</v>
      </c>
      <c r="E225" s="238" t="s">
        <v>4292</v>
      </c>
      <c r="F225" s="238" t="s">
        <v>4236</v>
      </c>
      <c r="G225" s="244" t="s">
        <v>4225</v>
      </c>
      <c r="H225" s="222">
        <v>0</v>
      </c>
    </row>
    <row r="226" spans="1:8">
      <c r="A226" s="244" t="s">
        <v>738</v>
      </c>
      <c r="B226" s="244" t="s">
        <v>4222</v>
      </c>
      <c r="C226" s="247">
        <v>25</v>
      </c>
      <c r="D226" s="244" t="s">
        <v>4436</v>
      </c>
      <c r="E226" s="244" t="s">
        <v>46</v>
      </c>
      <c r="F226" s="244" t="s">
        <v>46</v>
      </c>
      <c r="G226" s="244" t="s">
        <v>4225</v>
      </c>
      <c r="H226" s="4">
        <v>500</v>
      </c>
    </row>
    <row r="227" spans="1:8">
      <c r="A227" s="244" t="s">
        <v>739</v>
      </c>
      <c r="B227" s="244" t="s">
        <v>4222</v>
      </c>
      <c r="C227" s="247">
        <v>25</v>
      </c>
      <c r="D227" s="244" t="s">
        <v>4437</v>
      </c>
      <c r="E227" s="244" t="s">
        <v>46</v>
      </c>
      <c r="F227" s="244" t="s">
        <v>46</v>
      </c>
      <c r="G227" s="244" t="s">
        <v>4225</v>
      </c>
      <c r="H227" s="4">
        <v>500</v>
      </c>
    </row>
    <row r="228" spans="1:8">
      <c r="A228" s="244" t="s">
        <v>740</v>
      </c>
      <c r="B228" s="244" t="s">
        <v>4222</v>
      </c>
      <c r="C228" s="247">
        <v>30</v>
      </c>
      <c r="D228" s="244" t="s">
        <v>4438</v>
      </c>
      <c r="E228" s="244" t="s">
        <v>46</v>
      </c>
      <c r="F228" s="244" t="s">
        <v>46</v>
      </c>
      <c r="G228" s="244" t="s">
        <v>4225</v>
      </c>
      <c r="H228" s="4">
        <v>500</v>
      </c>
    </row>
    <row r="229" spans="1:8">
      <c r="A229" s="244" t="s">
        <v>741</v>
      </c>
      <c r="B229" s="244" t="s">
        <v>4222</v>
      </c>
      <c r="C229" s="247">
        <v>50</v>
      </c>
      <c r="D229" s="244" t="s">
        <v>4439</v>
      </c>
      <c r="E229" s="244" t="s">
        <v>46</v>
      </c>
      <c r="F229" s="244" t="s">
        <v>46</v>
      </c>
      <c r="G229" s="244" t="s">
        <v>4225</v>
      </c>
      <c r="H229" s="4">
        <v>500</v>
      </c>
    </row>
    <row r="230" spans="1:8">
      <c r="A230" s="244" t="s">
        <v>742</v>
      </c>
      <c r="B230" s="244" t="s">
        <v>4222</v>
      </c>
      <c r="C230" s="247">
        <v>40</v>
      </c>
      <c r="D230" s="244" t="s">
        <v>4440</v>
      </c>
      <c r="E230" s="244" t="s">
        <v>46</v>
      </c>
      <c r="F230" s="244" t="s">
        <v>46</v>
      </c>
      <c r="G230" s="244" t="s">
        <v>4225</v>
      </c>
      <c r="H230" s="4">
        <v>500</v>
      </c>
    </row>
    <row r="231" spans="1:8">
      <c r="A231" s="244" t="s">
        <v>743</v>
      </c>
      <c r="B231" s="244" t="s">
        <v>4222</v>
      </c>
      <c r="C231" s="247">
        <v>30</v>
      </c>
      <c r="D231" s="244" t="s">
        <v>4441</v>
      </c>
      <c r="E231" s="244" t="s">
        <v>46</v>
      </c>
      <c r="F231" s="244" t="s">
        <v>46</v>
      </c>
      <c r="G231" s="244" t="s">
        <v>4225</v>
      </c>
      <c r="H231" s="4">
        <v>500</v>
      </c>
    </row>
    <row r="232" spans="1:8">
      <c r="A232" s="244" t="s">
        <v>744</v>
      </c>
      <c r="B232" s="244" t="s">
        <v>4222</v>
      </c>
      <c r="C232" s="247">
        <v>30</v>
      </c>
      <c r="D232" s="244" t="s">
        <v>4442</v>
      </c>
      <c r="E232" s="244" t="s">
        <v>46</v>
      </c>
      <c r="F232" s="244" t="s">
        <v>46</v>
      </c>
      <c r="G232" s="244" t="s">
        <v>4225</v>
      </c>
      <c r="H232" s="4">
        <v>500</v>
      </c>
    </row>
    <row r="233" spans="1:8">
      <c r="A233" s="244" t="s">
        <v>745</v>
      </c>
      <c r="B233" s="244" t="s">
        <v>4222</v>
      </c>
      <c r="C233" s="247">
        <v>15</v>
      </c>
      <c r="D233" s="244" t="s">
        <v>4443</v>
      </c>
      <c r="E233" s="244" t="s">
        <v>46</v>
      </c>
      <c r="F233" s="244" t="s">
        <v>46</v>
      </c>
      <c r="G233" s="244" t="s">
        <v>4225</v>
      </c>
      <c r="H233" s="4">
        <v>500</v>
      </c>
    </row>
    <row r="234" spans="1:8">
      <c r="A234" s="244" t="s">
        <v>746</v>
      </c>
      <c r="B234" s="244" t="s">
        <v>4222</v>
      </c>
      <c r="C234" s="247">
        <v>30</v>
      </c>
      <c r="D234" s="244" t="s">
        <v>4444</v>
      </c>
      <c r="E234" s="244" t="s">
        <v>46</v>
      </c>
      <c r="F234" s="244" t="s">
        <v>46</v>
      </c>
      <c r="G234" s="244" t="s">
        <v>4225</v>
      </c>
      <c r="H234" s="4">
        <v>500</v>
      </c>
    </row>
    <row r="235" spans="1:8">
      <c r="A235" s="244" t="s">
        <v>747</v>
      </c>
      <c r="B235" s="244" t="s">
        <v>4222</v>
      </c>
      <c r="C235" s="247">
        <v>30</v>
      </c>
      <c r="D235" s="244" t="s">
        <v>4445</v>
      </c>
      <c r="E235" s="244" t="s">
        <v>46</v>
      </c>
      <c r="F235" s="244" t="s">
        <v>46</v>
      </c>
      <c r="G235" s="244" t="s">
        <v>4225</v>
      </c>
      <c r="H235" s="4">
        <v>500</v>
      </c>
    </row>
    <row r="236" spans="1:8">
      <c r="A236" s="244" t="s">
        <v>748</v>
      </c>
      <c r="B236" s="244" t="s">
        <v>4222</v>
      </c>
      <c r="C236" s="247">
        <v>35</v>
      </c>
      <c r="D236" s="244" t="s">
        <v>4446</v>
      </c>
      <c r="E236" s="244" t="s">
        <v>46</v>
      </c>
      <c r="F236" s="244" t="s">
        <v>46</v>
      </c>
      <c r="G236" s="244" t="s">
        <v>4225</v>
      </c>
      <c r="H236" s="4">
        <v>500</v>
      </c>
    </row>
    <row r="237" spans="1:8">
      <c r="A237" s="244" t="s">
        <v>749</v>
      </c>
      <c r="B237" s="244" t="s">
        <v>4222</v>
      </c>
      <c r="C237" s="247">
        <v>40</v>
      </c>
      <c r="D237" s="244" t="s">
        <v>4447</v>
      </c>
      <c r="E237" s="244" t="s">
        <v>46</v>
      </c>
      <c r="F237" s="244" t="s">
        <v>46</v>
      </c>
      <c r="G237" s="244" t="s">
        <v>4225</v>
      </c>
      <c r="H237" s="4">
        <v>500</v>
      </c>
    </row>
    <row r="238" spans="1:8">
      <c r="A238" s="244" t="s">
        <v>750</v>
      </c>
      <c r="B238" s="244" t="s">
        <v>4222</v>
      </c>
      <c r="C238" s="247">
        <v>30</v>
      </c>
      <c r="D238" s="244" t="s">
        <v>4448</v>
      </c>
      <c r="E238" s="244" t="s">
        <v>46</v>
      </c>
      <c r="F238" s="244" t="s">
        <v>46</v>
      </c>
      <c r="G238" s="244" t="s">
        <v>4225</v>
      </c>
      <c r="H238" s="4">
        <v>500</v>
      </c>
    </row>
    <row r="239" spans="1:8">
      <c r="A239" s="244" t="s">
        <v>751</v>
      </c>
      <c r="B239" s="244" t="s">
        <v>4222</v>
      </c>
      <c r="C239" s="247">
        <v>36</v>
      </c>
      <c r="D239" s="244" t="s">
        <v>4449</v>
      </c>
      <c r="E239" s="244" t="s">
        <v>46</v>
      </c>
      <c r="F239" s="244" t="s">
        <v>46</v>
      </c>
      <c r="G239" s="244" t="s">
        <v>4225</v>
      </c>
      <c r="H239" s="4">
        <v>500</v>
      </c>
    </row>
    <row r="240" spans="1:8">
      <c r="A240" s="244" t="s">
        <v>752</v>
      </c>
      <c r="B240" s="244" t="s">
        <v>4222</v>
      </c>
      <c r="C240" s="247">
        <v>30</v>
      </c>
      <c r="D240" s="244" t="s">
        <v>4450</v>
      </c>
      <c r="E240" s="244" t="s">
        <v>46</v>
      </c>
      <c r="F240" s="244" t="s">
        <v>46</v>
      </c>
      <c r="G240" s="244" t="s">
        <v>4225</v>
      </c>
      <c r="H240" s="4">
        <v>500</v>
      </c>
    </row>
    <row r="241" spans="1:8">
      <c r="A241" s="244" t="s">
        <v>753</v>
      </c>
      <c r="B241" s="244" t="s">
        <v>4222</v>
      </c>
      <c r="C241" s="247">
        <v>30</v>
      </c>
      <c r="D241" s="244" t="s">
        <v>4451</v>
      </c>
      <c r="E241" s="244" t="s">
        <v>46</v>
      </c>
      <c r="F241" s="244" t="s">
        <v>46</v>
      </c>
      <c r="G241" s="244" t="s">
        <v>4225</v>
      </c>
      <c r="H241" s="4">
        <v>500</v>
      </c>
    </row>
    <row r="242" spans="1:8">
      <c r="A242" s="244" t="s">
        <v>754</v>
      </c>
      <c r="B242" s="244" t="s">
        <v>4263</v>
      </c>
      <c r="C242" s="247">
        <v>6</v>
      </c>
      <c r="D242" s="244" t="s">
        <v>4452</v>
      </c>
      <c r="E242" s="244" t="s">
        <v>46</v>
      </c>
      <c r="F242" s="244" t="s">
        <v>4296</v>
      </c>
      <c r="G242" s="244" t="s">
        <v>4230</v>
      </c>
      <c r="H242" s="4">
        <v>500</v>
      </c>
    </row>
    <row r="243" spans="1:8">
      <c r="A243" s="244" t="s">
        <v>755</v>
      </c>
      <c r="B243" s="244" t="s">
        <v>4263</v>
      </c>
      <c r="C243" s="247">
        <v>6</v>
      </c>
      <c r="D243" s="244" t="s">
        <v>4453</v>
      </c>
      <c r="E243" s="244" t="s">
        <v>46</v>
      </c>
      <c r="F243" s="244" t="s">
        <v>46</v>
      </c>
      <c r="G243" s="244" t="s">
        <v>4225</v>
      </c>
      <c r="H243" s="4">
        <v>500</v>
      </c>
    </row>
    <row r="244" spans="1:8">
      <c r="A244" s="244" t="s">
        <v>756</v>
      </c>
      <c r="B244" s="244" t="s">
        <v>4222</v>
      </c>
      <c r="C244" s="247">
        <v>36</v>
      </c>
      <c r="D244" s="244" t="s">
        <v>4454</v>
      </c>
      <c r="E244" s="244" t="s">
        <v>46</v>
      </c>
      <c r="F244" s="244" t="s">
        <v>46</v>
      </c>
      <c r="G244" s="244" t="s">
        <v>4225</v>
      </c>
      <c r="H244" s="4">
        <v>500</v>
      </c>
    </row>
    <row r="245" spans="1:8">
      <c r="A245" s="244" t="s">
        <v>757</v>
      </c>
      <c r="B245" s="244" t="s">
        <v>4222</v>
      </c>
      <c r="C245" s="247">
        <v>36</v>
      </c>
      <c r="D245" s="244" t="s">
        <v>4455</v>
      </c>
      <c r="E245" s="244" t="s">
        <v>46</v>
      </c>
      <c r="F245" s="244" t="s">
        <v>46</v>
      </c>
      <c r="G245" s="244" t="s">
        <v>4225</v>
      </c>
      <c r="H245" s="4">
        <v>500</v>
      </c>
    </row>
    <row r="246" spans="1:8">
      <c r="A246" s="244" t="s">
        <v>758</v>
      </c>
      <c r="B246" s="244" t="s">
        <v>4234</v>
      </c>
      <c r="C246" s="247">
        <v>36</v>
      </c>
      <c r="D246" s="244" t="s">
        <v>379</v>
      </c>
      <c r="E246" s="238" t="s">
        <v>4236</v>
      </c>
      <c r="F246" s="238" t="s">
        <v>4236</v>
      </c>
      <c r="G246" s="244" t="s">
        <v>4230</v>
      </c>
      <c r="H246" s="222">
        <v>0</v>
      </c>
    </row>
    <row r="247" spans="1:8">
      <c r="A247" s="244" t="s">
        <v>759</v>
      </c>
      <c r="B247" s="244" t="s">
        <v>4263</v>
      </c>
      <c r="C247" s="247">
        <v>6</v>
      </c>
      <c r="D247" s="244" t="s">
        <v>4456</v>
      </c>
      <c r="E247" s="244" t="s">
        <v>46</v>
      </c>
      <c r="F247" s="244" t="s">
        <v>46</v>
      </c>
      <c r="G247" s="244" t="s">
        <v>4225</v>
      </c>
      <c r="H247" s="4">
        <v>500</v>
      </c>
    </row>
    <row r="248" spans="1:8">
      <c r="A248" s="244" t="s">
        <v>760</v>
      </c>
      <c r="B248" s="244" t="s">
        <v>4263</v>
      </c>
      <c r="C248" s="247">
        <v>6</v>
      </c>
      <c r="D248" s="244" t="s">
        <v>4457</v>
      </c>
      <c r="E248" s="244" t="s">
        <v>46</v>
      </c>
      <c r="F248" s="244" t="s">
        <v>46</v>
      </c>
      <c r="G248" s="244" t="s">
        <v>4225</v>
      </c>
      <c r="H248" s="4">
        <v>500</v>
      </c>
    </row>
    <row r="249" spans="1:8">
      <c r="A249" s="244" t="s">
        <v>761</v>
      </c>
      <c r="B249" s="244" t="s">
        <v>4263</v>
      </c>
      <c r="C249" s="247">
        <v>6</v>
      </c>
      <c r="D249" s="244" t="s">
        <v>4458</v>
      </c>
      <c r="E249" s="244" t="s">
        <v>46</v>
      </c>
      <c r="F249" s="244" t="s">
        <v>46</v>
      </c>
      <c r="G249" s="244" t="s">
        <v>4225</v>
      </c>
      <c r="H249" s="4">
        <v>500</v>
      </c>
    </row>
    <row r="250" spans="1:8">
      <c r="A250" s="244" t="s">
        <v>762</v>
      </c>
      <c r="B250" s="244" t="s">
        <v>4263</v>
      </c>
      <c r="C250" s="247">
        <v>6</v>
      </c>
      <c r="D250" s="244" t="s">
        <v>4459</v>
      </c>
      <c r="E250" s="244" t="s">
        <v>46</v>
      </c>
      <c r="F250" s="244" t="s">
        <v>46</v>
      </c>
      <c r="G250" s="244" t="s">
        <v>4225</v>
      </c>
      <c r="H250" s="4">
        <v>500</v>
      </c>
    </row>
    <row r="251" spans="1:8">
      <c r="A251" s="244" t="s">
        <v>763</v>
      </c>
      <c r="B251" s="244" t="s">
        <v>4222</v>
      </c>
      <c r="C251" s="247">
        <v>30</v>
      </c>
      <c r="D251" s="244" t="s">
        <v>4460</v>
      </c>
      <c r="E251" s="244" t="s">
        <v>46</v>
      </c>
      <c r="F251" s="244" t="s">
        <v>46</v>
      </c>
      <c r="G251" s="244" t="s">
        <v>4225</v>
      </c>
      <c r="H251" s="4">
        <v>500</v>
      </c>
    </row>
    <row r="252" spans="1:8">
      <c r="A252" s="244" t="s">
        <v>764</v>
      </c>
      <c r="B252" s="244" t="s">
        <v>4234</v>
      </c>
      <c r="C252" s="247">
        <v>36</v>
      </c>
      <c r="D252" s="244" t="s">
        <v>4461</v>
      </c>
      <c r="E252" s="238" t="s">
        <v>4236</v>
      </c>
      <c r="F252" s="238" t="s">
        <v>4236</v>
      </c>
      <c r="G252" s="244" t="s">
        <v>4230</v>
      </c>
      <c r="H252" s="222">
        <v>0</v>
      </c>
    </row>
    <row r="253" spans="1:8">
      <c r="A253" s="244" t="s">
        <v>765</v>
      </c>
      <c r="B253" s="244" t="s">
        <v>4234</v>
      </c>
      <c r="C253" s="247">
        <v>36</v>
      </c>
      <c r="D253" s="244" t="s">
        <v>4462</v>
      </c>
      <c r="E253" s="238" t="s">
        <v>52</v>
      </c>
      <c r="F253" s="238" t="s">
        <v>4236</v>
      </c>
      <c r="G253" s="244" t="s">
        <v>4230</v>
      </c>
      <c r="H253" s="158" t="s">
        <v>7323</v>
      </c>
    </row>
    <row r="254" spans="1:8">
      <c r="A254" s="244" t="s">
        <v>766</v>
      </c>
      <c r="B254" s="244" t="s">
        <v>4234</v>
      </c>
      <c r="C254" s="247">
        <v>36</v>
      </c>
      <c r="D254" s="244" t="s">
        <v>4463</v>
      </c>
      <c r="E254" s="238" t="s">
        <v>4236</v>
      </c>
      <c r="F254" s="238" t="s">
        <v>4236</v>
      </c>
      <c r="G254" s="244" t="s">
        <v>4230</v>
      </c>
      <c r="H254" s="222">
        <v>0</v>
      </c>
    </row>
    <row r="255" spans="1:8">
      <c r="A255" s="244" t="s">
        <v>767</v>
      </c>
      <c r="B255" s="244" t="s">
        <v>4234</v>
      </c>
      <c r="C255" s="247">
        <v>42</v>
      </c>
      <c r="D255" s="244" t="s">
        <v>4464</v>
      </c>
      <c r="E255" s="238" t="s">
        <v>52</v>
      </c>
      <c r="F255" s="238" t="s">
        <v>4236</v>
      </c>
      <c r="G255" s="244" t="s">
        <v>4230</v>
      </c>
      <c r="H255" s="158" t="s">
        <v>7323</v>
      </c>
    </row>
    <row r="256" spans="1:8">
      <c r="A256" s="244" t="s">
        <v>768</v>
      </c>
      <c r="B256" s="244" t="s">
        <v>4222</v>
      </c>
      <c r="C256" s="247">
        <v>30</v>
      </c>
      <c r="D256" s="244" t="s">
        <v>4465</v>
      </c>
      <c r="E256" s="244" t="s">
        <v>46</v>
      </c>
      <c r="F256" s="244" t="s">
        <v>46</v>
      </c>
      <c r="G256" s="244" t="s">
        <v>4225</v>
      </c>
      <c r="H256" s="4">
        <v>500</v>
      </c>
    </row>
    <row r="257" spans="1:8">
      <c r="A257" s="244" t="s">
        <v>769</v>
      </c>
      <c r="B257" s="244" t="s">
        <v>4234</v>
      </c>
      <c r="C257" s="247">
        <v>40</v>
      </c>
      <c r="D257" s="244" t="s">
        <v>4466</v>
      </c>
      <c r="E257" s="238" t="s">
        <v>52</v>
      </c>
      <c r="F257" s="238" t="s">
        <v>4236</v>
      </c>
      <c r="G257" s="244" t="s">
        <v>4225</v>
      </c>
      <c r="H257" s="158" t="s">
        <v>7323</v>
      </c>
    </row>
    <row r="258" spans="1:8">
      <c r="A258" s="244" t="s">
        <v>770</v>
      </c>
      <c r="B258" s="244" t="s">
        <v>4222</v>
      </c>
      <c r="C258" s="247">
        <v>30</v>
      </c>
      <c r="D258" s="244" t="s">
        <v>4467</v>
      </c>
      <c r="E258" s="244" t="s">
        <v>46</v>
      </c>
      <c r="F258" s="244" t="s">
        <v>46</v>
      </c>
      <c r="G258" s="244" t="s">
        <v>4225</v>
      </c>
      <c r="H258" s="4">
        <v>500</v>
      </c>
    </row>
    <row r="259" spans="1:8">
      <c r="A259" s="244" t="s">
        <v>771</v>
      </c>
      <c r="B259" s="244" t="s">
        <v>4222</v>
      </c>
      <c r="C259" s="247">
        <v>50</v>
      </c>
      <c r="D259" s="244" t="s">
        <v>4468</v>
      </c>
      <c r="E259" s="244" t="s">
        <v>46</v>
      </c>
      <c r="F259" s="244" t="s">
        <v>46</v>
      </c>
      <c r="G259" s="244" t="s">
        <v>4225</v>
      </c>
      <c r="H259" s="4">
        <v>500</v>
      </c>
    </row>
    <row r="260" spans="1:8">
      <c r="A260" s="244" t="s">
        <v>772</v>
      </c>
      <c r="B260" s="244" t="s">
        <v>4222</v>
      </c>
      <c r="C260" s="247">
        <v>35</v>
      </c>
      <c r="D260" s="244" t="s">
        <v>4469</v>
      </c>
      <c r="E260" s="244" t="s">
        <v>46</v>
      </c>
      <c r="F260" s="244" t="s">
        <v>46</v>
      </c>
      <c r="G260" s="244" t="s">
        <v>4225</v>
      </c>
      <c r="H260" s="4">
        <v>500</v>
      </c>
    </row>
    <row r="261" spans="1:8">
      <c r="A261" s="244" t="s">
        <v>773</v>
      </c>
      <c r="B261" s="244" t="s">
        <v>4222</v>
      </c>
      <c r="C261" s="247">
        <v>40</v>
      </c>
      <c r="D261" s="244" t="s">
        <v>4470</v>
      </c>
      <c r="E261" s="244" t="s">
        <v>46</v>
      </c>
      <c r="F261" s="244" t="s">
        <v>46</v>
      </c>
      <c r="G261" s="244" t="s">
        <v>4225</v>
      </c>
      <c r="H261" s="4">
        <v>500</v>
      </c>
    </row>
    <row r="262" spans="1:8">
      <c r="A262" s="244" t="s">
        <v>774</v>
      </c>
      <c r="B262" s="244" t="s">
        <v>4222</v>
      </c>
      <c r="C262" s="247">
        <v>35</v>
      </c>
      <c r="D262" s="244" t="s">
        <v>4471</v>
      </c>
      <c r="E262" s="244" t="s">
        <v>46</v>
      </c>
      <c r="F262" s="244" t="s">
        <v>46</v>
      </c>
      <c r="G262" s="244" t="s">
        <v>4225</v>
      </c>
      <c r="H262" s="4">
        <v>500</v>
      </c>
    </row>
    <row r="263" spans="1:8">
      <c r="A263" s="244" t="s">
        <v>775</v>
      </c>
      <c r="B263" s="244" t="s">
        <v>4222</v>
      </c>
      <c r="C263" s="247">
        <v>25</v>
      </c>
      <c r="D263" s="244" t="s">
        <v>4472</v>
      </c>
      <c r="E263" s="244" t="s">
        <v>46</v>
      </c>
      <c r="F263" s="244" t="s">
        <v>46</v>
      </c>
      <c r="G263" s="244" t="s">
        <v>4225</v>
      </c>
      <c r="H263" s="4">
        <v>500</v>
      </c>
    </row>
    <row r="264" spans="1:8">
      <c r="A264" s="244" t="s">
        <v>776</v>
      </c>
      <c r="B264" s="244" t="s">
        <v>4222</v>
      </c>
      <c r="C264" s="247">
        <v>35</v>
      </c>
      <c r="D264" s="244" t="s">
        <v>4473</v>
      </c>
      <c r="E264" s="244" t="s">
        <v>46</v>
      </c>
      <c r="F264" s="244" t="s">
        <v>46</v>
      </c>
      <c r="G264" s="244" t="s">
        <v>4225</v>
      </c>
      <c r="H264" s="4">
        <v>500</v>
      </c>
    </row>
    <row r="265" spans="1:8">
      <c r="A265" s="244" t="s">
        <v>777</v>
      </c>
      <c r="B265" s="244" t="s">
        <v>4222</v>
      </c>
      <c r="C265" s="247">
        <v>36</v>
      </c>
      <c r="D265" s="244" t="s">
        <v>4474</v>
      </c>
      <c r="E265" s="244" t="s">
        <v>46</v>
      </c>
      <c r="F265" s="244" t="s">
        <v>46</v>
      </c>
      <c r="G265" s="244" t="s">
        <v>4225</v>
      </c>
      <c r="H265" s="4">
        <v>500</v>
      </c>
    </row>
    <row r="266" spans="1:8">
      <c r="A266" s="244" t="s">
        <v>778</v>
      </c>
      <c r="B266" s="244" t="s">
        <v>379</v>
      </c>
      <c r="C266" s="247" t="s">
        <v>379</v>
      </c>
      <c r="D266" s="244" t="s">
        <v>379</v>
      </c>
      <c r="E266" s="238" t="s">
        <v>4266</v>
      </c>
      <c r="F266" s="238" t="s">
        <v>4266</v>
      </c>
      <c r="G266" s="244" t="s">
        <v>4225</v>
      </c>
      <c r="H266" s="222">
        <v>0</v>
      </c>
    </row>
    <row r="267" spans="1:8">
      <c r="A267" s="244" t="s">
        <v>779</v>
      </c>
      <c r="B267" s="244" t="s">
        <v>379</v>
      </c>
      <c r="C267" s="247" t="s">
        <v>379</v>
      </c>
      <c r="D267" s="244" t="s">
        <v>379</v>
      </c>
      <c r="E267" s="238" t="s">
        <v>4236</v>
      </c>
      <c r="F267" s="238" t="s">
        <v>4236</v>
      </c>
      <c r="G267" s="244" t="s">
        <v>4230</v>
      </c>
      <c r="H267" s="222">
        <v>0</v>
      </c>
    </row>
    <row r="268" spans="1:8">
      <c r="A268" s="244" t="s">
        <v>780</v>
      </c>
      <c r="B268" s="244" t="s">
        <v>379</v>
      </c>
      <c r="C268" s="247" t="s">
        <v>379</v>
      </c>
      <c r="D268" s="244" t="s">
        <v>379</v>
      </c>
      <c r="E268" s="238" t="s">
        <v>4236</v>
      </c>
      <c r="F268" s="238" t="s">
        <v>4236</v>
      </c>
      <c r="G268" s="244" t="s">
        <v>4230</v>
      </c>
      <c r="H268" s="222">
        <v>0</v>
      </c>
    </row>
    <row r="269" spans="1:8">
      <c r="A269" s="244" t="s">
        <v>781</v>
      </c>
      <c r="B269" s="244" t="s">
        <v>379</v>
      </c>
      <c r="C269" s="247" t="s">
        <v>379</v>
      </c>
      <c r="D269" s="244" t="s">
        <v>4475</v>
      </c>
      <c r="E269" s="244" t="s">
        <v>46</v>
      </c>
      <c r="F269" s="244" t="s">
        <v>4229</v>
      </c>
      <c r="G269" s="244" t="s">
        <v>4230</v>
      </c>
      <c r="H269" s="4">
        <v>500</v>
      </c>
    </row>
    <row r="270" spans="1:8">
      <c r="A270" s="244" t="s">
        <v>782</v>
      </c>
      <c r="B270" s="244" t="s">
        <v>379</v>
      </c>
      <c r="C270" s="247" t="s">
        <v>379</v>
      </c>
      <c r="D270" s="244" t="s">
        <v>379</v>
      </c>
      <c r="E270" s="238" t="s">
        <v>4266</v>
      </c>
      <c r="F270" s="238" t="s">
        <v>4266</v>
      </c>
      <c r="G270" s="244" t="s">
        <v>4225</v>
      </c>
      <c r="H270" s="222">
        <v>0</v>
      </c>
    </row>
    <row r="271" spans="1:8">
      <c r="A271" s="244" t="s">
        <v>783</v>
      </c>
      <c r="B271" s="244" t="s">
        <v>379</v>
      </c>
      <c r="C271" s="247" t="s">
        <v>379</v>
      </c>
      <c r="D271" s="244" t="s">
        <v>379</v>
      </c>
      <c r="E271" s="238" t="s">
        <v>4266</v>
      </c>
      <c r="F271" s="238" t="s">
        <v>4266</v>
      </c>
      <c r="G271" s="244" t="s">
        <v>4225</v>
      </c>
      <c r="H271" s="222">
        <v>0</v>
      </c>
    </row>
    <row r="272" spans="1:8">
      <c r="A272" s="244" t="s">
        <v>784</v>
      </c>
      <c r="B272" s="244" t="s">
        <v>4234</v>
      </c>
      <c r="C272" s="247">
        <v>36</v>
      </c>
      <c r="D272" s="244" t="s">
        <v>4476</v>
      </c>
      <c r="E272" s="244" t="s">
        <v>46</v>
      </c>
      <c r="F272" s="244" t="s">
        <v>4296</v>
      </c>
      <c r="G272" s="244" t="s">
        <v>4230</v>
      </c>
      <c r="H272" s="4">
        <v>500</v>
      </c>
    </row>
    <row r="273" spans="1:8">
      <c r="A273" s="244" t="s">
        <v>785</v>
      </c>
      <c r="B273" s="244" t="s">
        <v>4234</v>
      </c>
      <c r="C273" s="247">
        <v>36</v>
      </c>
      <c r="D273" s="244" t="s">
        <v>4477</v>
      </c>
      <c r="E273" s="244" t="s">
        <v>46</v>
      </c>
      <c r="F273" s="244" t="s">
        <v>4229</v>
      </c>
      <c r="G273" s="244" t="s">
        <v>4230</v>
      </c>
      <c r="H273" s="4">
        <v>500</v>
      </c>
    </row>
    <row r="274" spans="1:8">
      <c r="A274" s="244" t="s">
        <v>786</v>
      </c>
      <c r="B274" s="244" t="s">
        <v>4234</v>
      </c>
      <c r="C274" s="247">
        <v>36</v>
      </c>
      <c r="D274" s="244" t="s">
        <v>4478</v>
      </c>
      <c r="E274" s="244" t="s">
        <v>46</v>
      </c>
      <c r="F274" s="244" t="s">
        <v>4229</v>
      </c>
      <c r="G274" s="244" t="s">
        <v>4230</v>
      </c>
      <c r="H274" s="4">
        <v>500</v>
      </c>
    </row>
    <row r="275" spans="1:8">
      <c r="A275" s="244" t="s">
        <v>787</v>
      </c>
      <c r="B275" s="244" t="s">
        <v>4234</v>
      </c>
      <c r="C275" s="247">
        <v>20</v>
      </c>
      <c r="D275" s="244" t="s">
        <v>4479</v>
      </c>
      <c r="E275" s="244" t="s">
        <v>46</v>
      </c>
      <c r="F275" s="244" t="s">
        <v>4296</v>
      </c>
      <c r="G275" s="244" t="s">
        <v>4230</v>
      </c>
      <c r="H275" s="4">
        <v>500</v>
      </c>
    </row>
    <row r="276" spans="1:8">
      <c r="A276" s="244" t="s">
        <v>788</v>
      </c>
      <c r="B276" s="244" t="s">
        <v>4234</v>
      </c>
      <c r="C276" s="247">
        <v>30</v>
      </c>
      <c r="D276" s="244" t="s">
        <v>4480</v>
      </c>
      <c r="E276" s="244" t="s">
        <v>46</v>
      </c>
      <c r="F276" s="244" t="s">
        <v>4229</v>
      </c>
      <c r="G276" s="244" t="s">
        <v>4230</v>
      </c>
      <c r="H276" s="4">
        <v>500</v>
      </c>
    </row>
    <row r="277" spans="1:8">
      <c r="A277" s="244" t="s">
        <v>789</v>
      </c>
      <c r="B277" s="244" t="s">
        <v>379</v>
      </c>
      <c r="C277" s="247" t="s">
        <v>379</v>
      </c>
      <c r="D277" s="244" t="s">
        <v>379</v>
      </c>
      <c r="E277" s="238" t="s">
        <v>4266</v>
      </c>
      <c r="F277" s="238" t="s">
        <v>4266</v>
      </c>
      <c r="G277" s="244" t="s">
        <v>4225</v>
      </c>
      <c r="H277" s="222">
        <v>0</v>
      </c>
    </row>
    <row r="278" spans="1:8">
      <c r="A278" s="244" t="s">
        <v>790</v>
      </c>
      <c r="B278" s="244" t="s">
        <v>379</v>
      </c>
      <c r="C278" s="247" t="s">
        <v>379</v>
      </c>
      <c r="D278" s="244" t="s">
        <v>379</v>
      </c>
      <c r="E278" s="238" t="s">
        <v>4266</v>
      </c>
      <c r="F278" s="238" t="s">
        <v>4266</v>
      </c>
      <c r="G278" s="244" t="s">
        <v>4225</v>
      </c>
      <c r="H278" s="222">
        <v>0</v>
      </c>
    </row>
    <row r="279" spans="1:8">
      <c r="A279" s="244" t="s">
        <v>791</v>
      </c>
      <c r="B279" s="244" t="s">
        <v>4234</v>
      </c>
      <c r="C279" s="247">
        <v>40</v>
      </c>
      <c r="D279" s="244" t="s">
        <v>4481</v>
      </c>
      <c r="E279" s="244" t="s">
        <v>46</v>
      </c>
      <c r="F279" s="244" t="s">
        <v>4229</v>
      </c>
      <c r="G279" s="244" t="s">
        <v>4230</v>
      </c>
      <c r="H279" s="4">
        <v>500</v>
      </c>
    </row>
    <row r="280" spans="1:8">
      <c r="A280" s="244" t="s">
        <v>792</v>
      </c>
      <c r="B280" s="244" t="s">
        <v>4234</v>
      </c>
      <c r="C280" s="247">
        <v>25</v>
      </c>
      <c r="D280" s="244" t="s">
        <v>4482</v>
      </c>
      <c r="E280" s="244" t="s">
        <v>46</v>
      </c>
      <c r="F280" s="244" t="s">
        <v>4296</v>
      </c>
      <c r="G280" s="244" t="s">
        <v>4230</v>
      </c>
      <c r="H280" s="4">
        <v>500</v>
      </c>
    </row>
    <row r="281" spans="1:8">
      <c r="A281" s="244" t="s">
        <v>793</v>
      </c>
      <c r="B281" s="244" t="s">
        <v>4234</v>
      </c>
      <c r="C281" s="247">
        <v>20</v>
      </c>
      <c r="D281" s="244" t="s">
        <v>4483</v>
      </c>
      <c r="E281" s="244" t="s">
        <v>46</v>
      </c>
      <c r="F281" s="244" t="s">
        <v>4296</v>
      </c>
      <c r="G281" s="244" t="s">
        <v>4230</v>
      </c>
      <c r="H281" s="4">
        <v>500</v>
      </c>
    </row>
    <row r="282" spans="1:8">
      <c r="A282" s="244" t="s">
        <v>794</v>
      </c>
      <c r="B282" s="244" t="s">
        <v>4222</v>
      </c>
      <c r="C282" s="247">
        <v>40</v>
      </c>
      <c r="D282" s="244" t="s">
        <v>4484</v>
      </c>
      <c r="E282" s="238" t="s">
        <v>52</v>
      </c>
      <c r="F282" s="238" t="s">
        <v>4236</v>
      </c>
      <c r="G282" s="244" t="s">
        <v>4230</v>
      </c>
      <c r="H282" s="158" t="s">
        <v>7323</v>
      </c>
    </row>
    <row r="283" spans="1:8">
      <c r="A283" s="244" t="s">
        <v>795</v>
      </c>
      <c r="B283" s="244" t="s">
        <v>4234</v>
      </c>
      <c r="C283" s="247">
        <v>10</v>
      </c>
      <c r="D283" s="244" t="s">
        <v>4485</v>
      </c>
      <c r="E283" s="244" t="s">
        <v>46</v>
      </c>
      <c r="F283" s="244" t="s">
        <v>4229</v>
      </c>
      <c r="G283" s="244" t="s">
        <v>4230</v>
      </c>
      <c r="H283" s="4">
        <v>500</v>
      </c>
    </row>
    <row r="284" spans="1:8">
      <c r="A284" s="244" t="s">
        <v>796</v>
      </c>
      <c r="B284" s="244" t="s">
        <v>4222</v>
      </c>
      <c r="C284" s="247">
        <v>35</v>
      </c>
      <c r="D284" s="244" t="s">
        <v>4486</v>
      </c>
      <c r="E284" s="244" t="s">
        <v>46</v>
      </c>
      <c r="F284" s="244" t="s">
        <v>46</v>
      </c>
      <c r="G284" s="244" t="s">
        <v>4225</v>
      </c>
      <c r="H284" s="4">
        <v>500</v>
      </c>
    </row>
    <row r="285" spans="1:8">
      <c r="A285" s="244" t="s">
        <v>797</v>
      </c>
      <c r="B285" s="244" t="s">
        <v>4222</v>
      </c>
      <c r="C285" s="247">
        <v>50</v>
      </c>
      <c r="D285" s="244" t="s">
        <v>4487</v>
      </c>
      <c r="E285" s="244" t="s">
        <v>46</v>
      </c>
      <c r="F285" s="244" t="s">
        <v>4224</v>
      </c>
      <c r="G285" s="244" t="s">
        <v>4225</v>
      </c>
      <c r="H285" s="4">
        <v>500</v>
      </c>
    </row>
    <row r="286" spans="1:8">
      <c r="A286" s="244" t="s">
        <v>798</v>
      </c>
      <c r="B286" s="244" t="s">
        <v>4222</v>
      </c>
      <c r="C286" s="247">
        <v>50</v>
      </c>
      <c r="D286" s="244" t="s">
        <v>4488</v>
      </c>
      <c r="E286" s="244" t="s">
        <v>46</v>
      </c>
      <c r="F286" s="244" t="s">
        <v>46</v>
      </c>
      <c r="G286" s="244" t="s">
        <v>4225</v>
      </c>
      <c r="H286" s="4">
        <v>500</v>
      </c>
    </row>
    <row r="287" spans="1:8">
      <c r="A287" s="244" t="s">
        <v>799</v>
      </c>
      <c r="B287" s="244" t="s">
        <v>4222</v>
      </c>
      <c r="C287" s="247">
        <v>40</v>
      </c>
      <c r="D287" s="244" t="s">
        <v>4489</v>
      </c>
      <c r="E287" s="244" t="s">
        <v>46</v>
      </c>
      <c r="F287" s="244" t="s">
        <v>46</v>
      </c>
      <c r="G287" s="244" t="s">
        <v>4225</v>
      </c>
      <c r="H287" s="4">
        <v>500</v>
      </c>
    </row>
    <row r="288" spans="1:8">
      <c r="A288" s="244" t="s">
        <v>800</v>
      </c>
      <c r="B288" s="244" t="s">
        <v>4263</v>
      </c>
      <c r="C288" s="247">
        <v>6</v>
      </c>
      <c r="D288" s="244" t="s">
        <v>4490</v>
      </c>
      <c r="E288" s="244" t="s">
        <v>46</v>
      </c>
      <c r="F288" s="244" t="s">
        <v>46</v>
      </c>
      <c r="G288" s="244" t="s">
        <v>4225</v>
      </c>
      <c r="H288" s="4">
        <v>500</v>
      </c>
    </row>
    <row r="289" spans="1:8">
      <c r="A289" s="244" t="s">
        <v>801</v>
      </c>
      <c r="B289" s="244" t="s">
        <v>4263</v>
      </c>
      <c r="C289" s="247">
        <v>50</v>
      </c>
      <c r="D289" s="244" t="s">
        <v>4491</v>
      </c>
      <c r="E289" s="244" t="s">
        <v>46</v>
      </c>
      <c r="F289" s="244" t="s">
        <v>46</v>
      </c>
      <c r="G289" s="244" t="s">
        <v>4225</v>
      </c>
      <c r="H289" s="4">
        <v>500</v>
      </c>
    </row>
    <row r="290" spans="1:8">
      <c r="A290" s="244" t="s">
        <v>802</v>
      </c>
      <c r="B290" s="244" t="s">
        <v>4234</v>
      </c>
      <c r="C290" s="247">
        <v>30</v>
      </c>
      <c r="D290" s="244" t="s">
        <v>4492</v>
      </c>
      <c r="E290" s="238" t="s">
        <v>4266</v>
      </c>
      <c r="F290" s="238" t="s">
        <v>4266</v>
      </c>
      <c r="G290" s="244" t="s">
        <v>4225</v>
      </c>
      <c r="H290" s="222">
        <v>0</v>
      </c>
    </row>
    <row r="291" spans="1:8">
      <c r="A291" s="244" t="s">
        <v>803</v>
      </c>
      <c r="B291" s="244" t="s">
        <v>4254</v>
      </c>
      <c r="C291" s="247">
        <v>20</v>
      </c>
      <c r="D291" s="244" t="s">
        <v>4493</v>
      </c>
      <c r="E291" s="244" t="s">
        <v>46</v>
      </c>
      <c r="F291" s="244" t="s">
        <v>46</v>
      </c>
      <c r="G291" s="244" t="s">
        <v>4225</v>
      </c>
      <c r="H291" s="4">
        <v>500</v>
      </c>
    </row>
    <row r="292" spans="1:8">
      <c r="A292" s="244" t="s">
        <v>804</v>
      </c>
      <c r="B292" s="244" t="s">
        <v>4263</v>
      </c>
      <c r="C292" s="247">
        <v>6</v>
      </c>
      <c r="D292" s="244" t="s">
        <v>4494</v>
      </c>
      <c r="E292" s="244" t="s">
        <v>46</v>
      </c>
      <c r="F292" s="244" t="s">
        <v>46</v>
      </c>
      <c r="G292" s="244" t="s">
        <v>4225</v>
      </c>
      <c r="H292" s="4">
        <v>500</v>
      </c>
    </row>
    <row r="293" spans="1:8">
      <c r="A293" s="244" t="s">
        <v>805</v>
      </c>
      <c r="B293" s="244" t="s">
        <v>4222</v>
      </c>
      <c r="C293" s="247">
        <v>30</v>
      </c>
      <c r="D293" s="244" t="s">
        <v>4495</v>
      </c>
      <c r="E293" s="244" t="s">
        <v>46</v>
      </c>
      <c r="F293" s="244" t="s">
        <v>46</v>
      </c>
      <c r="G293" s="244" t="s">
        <v>4225</v>
      </c>
      <c r="H293" s="4">
        <v>500</v>
      </c>
    </row>
    <row r="294" spans="1:8">
      <c r="A294" s="244" t="s">
        <v>806</v>
      </c>
      <c r="B294" s="244" t="s">
        <v>4222</v>
      </c>
      <c r="C294" s="247">
        <v>40</v>
      </c>
      <c r="D294" s="244" t="s">
        <v>4496</v>
      </c>
      <c r="E294" s="238" t="s">
        <v>4266</v>
      </c>
      <c r="F294" s="238" t="s">
        <v>4266</v>
      </c>
      <c r="G294" s="244" t="s">
        <v>4225</v>
      </c>
      <c r="H294" s="222">
        <v>0</v>
      </c>
    </row>
    <row r="295" spans="1:8">
      <c r="A295" s="244" t="s">
        <v>807</v>
      </c>
      <c r="B295" s="244" t="s">
        <v>4222</v>
      </c>
      <c r="C295" s="247">
        <v>35</v>
      </c>
      <c r="D295" s="244" t="s">
        <v>4497</v>
      </c>
      <c r="E295" s="244" t="s">
        <v>46</v>
      </c>
      <c r="F295" s="244" t="s">
        <v>46</v>
      </c>
      <c r="G295" s="244" t="s">
        <v>4225</v>
      </c>
      <c r="H295" s="4">
        <v>500</v>
      </c>
    </row>
    <row r="296" spans="1:8">
      <c r="A296" s="244" t="s">
        <v>808</v>
      </c>
      <c r="B296" s="244" t="s">
        <v>4254</v>
      </c>
      <c r="C296" s="247">
        <v>20</v>
      </c>
      <c r="D296" s="244" t="s">
        <v>4498</v>
      </c>
      <c r="E296" s="244" t="s">
        <v>46</v>
      </c>
      <c r="F296" s="244" t="s">
        <v>46</v>
      </c>
      <c r="G296" s="244" t="s">
        <v>4225</v>
      </c>
      <c r="H296" s="4">
        <v>500</v>
      </c>
    </row>
    <row r="297" spans="1:8">
      <c r="A297" s="244" t="s">
        <v>809</v>
      </c>
      <c r="B297" s="244" t="s">
        <v>4238</v>
      </c>
      <c r="C297" s="247">
        <v>35</v>
      </c>
      <c r="D297" s="244" t="s">
        <v>4499</v>
      </c>
      <c r="E297" s="244" t="s">
        <v>46</v>
      </c>
      <c r="F297" s="244" t="s">
        <v>46</v>
      </c>
      <c r="G297" s="244" t="s">
        <v>4225</v>
      </c>
      <c r="H297" s="4">
        <v>500</v>
      </c>
    </row>
    <row r="298" spans="1:8">
      <c r="A298" s="244" t="s">
        <v>810</v>
      </c>
      <c r="B298" s="244" t="s">
        <v>4309</v>
      </c>
      <c r="C298" s="247" t="s">
        <v>379</v>
      </c>
      <c r="D298" s="244" t="s">
        <v>379</v>
      </c>
      <c r="E298" s="238" t="s">
        <v>4266</v>
      </c>
      <c r="F298" s="238" t="s">
        <v>4266</v>
      </c>
      <c r="G298" s="244" t="s">
        <v>4225</v>
      </c>
      <c r="H298" s="222">
        <v>0</v>
      </c>
    </row>
    <row r="299" spans="1:8">
      <c r="A299" s="244" t="s">
        <v>811</v>
      </c>
      <c r="B299" s="244" t="s">
        <v>4254</v>
      </c>
      <c r="C299" s="247">
        <v>20</v>
      </c>
      <c r="D299" s="244" t="s">
        <v>4500</v>
      </c>
      <c r="E299" s="244" t="s">
        <v>46</v>
      </c>
      <c r="F299" s="244" t="s">
        <v>46</v>
      </c>
      <c r="G299" s="244" t="s">
        <v>4225</v>
      </c>
      <c r="H299" s="4">
        <v>500</v>
      </c>
    </row>
    <row r="300" spans="1:8">
      <c r="A300" s="244" t="s">
        <v>812</v>
      </c>
      <c r="B300" s="244" t="s">
        <v>4254</v>
      </c>
      <c r="C300" s="247">
        <v>20</v>
      </c>
      <c r="D300" s="244" t="s">
        <v>4501</v>
      </c>
      <c r="E300" s="244" t="s">
        <v>51</v>
      </c>
      <c r="F300" s="238" t="s">
        <v>4236</v>
      </c>
      <c r="G300" s="244" t="s">
        <v>4225</v>
      </c>
      <c r="H300" s="158" t="s">
        <v>7320</v>
      </c>
    </row>
    <row r="301" spans="1:8">
      <c r="A301" s="244" t="s">
        <v>813</v>
      </c>
      <c r="B301" s="244" t="s">
        <v>4222</v>
      </c>
      <c r="C301" s="247">
        <v>35</v>
      </c>
      <c r="D301" s="244" t="s">
        <v>4502</v>
      </c>
      <c r="E301" s="244" t="s">
        <v>46</v>
      </c>
      <c r="F301" s="244" t="s">
        <v>46</v>
      </c>
      <c r="G301" s="244" t="s">
        <v>4225</v>
      </c>
      <c r="H301" s="4">
        <v>500</v>
      </c>
    </row>
    <row r="302" spans="1:8">
      <c r="A302" s="244" t="s">
        <v>814</v>
      </c>
      <c r="B302" s="244" t="s">
        <v>4222</v>
      </c>
      <c r="C302" s="247">
        <v>25</v>
      </c>
      <c r="D302" s="244" t="s">
        <v>4503</v>
      </c>
      <c r="E302" s="244" t="s">
        <v>46</v>
      </c>
      <c r="F302" s="244" t="s">
        <v>46</v>
      </c>
      <c r="G302" s="244" t="s">
        <v>4225</v>
      </c>
      <c r="H302" s="4">
        <v>500</v>
      </c>
    </row>
    <row r="303" spans="1:8">
      <c r="A303" s="244" t="s">
        <v>815</v>
      </c>
      <c r="B303" s="244" t="s">
        <v>4234</v>
      </c>
      <c r="C303" s="247">
        <v>20</v>
      </c>
      <c r="D303" s="244" t="s">
        <v>4504</v>
      </c>
      <c r="E303" s="244" t="s">
        <v>46</v>
      </c>
      <c r="F303" s="244" t="s">
        <v>4229</v>
      </c>
      <c r="G303" s="244" t="s">
        <v>4230</v>
      </c>
      <c r="H303" s="4">
        <v>500</v>
      </c>
    </row>
    <row r="304" spans="1:8">
      <c r="A304" s="244" t="s">
        <v>816</v>
      </c>
      <c r="B304" s="244" t="s">
        <v>4254</v>
      </c>
      <c r="C304" s="247">
        <v>20</v>
      </c>
      <c r="D304" s="244" t="s">
        <v>4505</v>
      </c>
      <c r="E304" s="244" t="s">
        <v>46</v>
      </c>
      <c r="F304" s="244" t="s">
        <v>46</v>
      </c>
      <c r="G304" s="244" t="s">
        <v>4225</v>
      </c>
      <c r="H304" s="4">
        <v>500</v>
      </c>
    </row>
    <row r="305" spans="1:8">
      <c r="A305" s="244" t="s">
        <v>817</v>
      </c>
      <c r="B305" s="244" t="s">
        <v>4222</v>
      </c>
      <c r="C305" s="247">
        <v>40</v>
      </c>
      <c r="D305" s="244" t="s">
        <v>4506</v>
      </c>
      <c r="E305" s="244" t="s">
        <v>46</v>
      </c>
      <c r="F305" s="244" t="s">
        <v>46</v>
      </c>
      <c r="G305" s="244" t="s">
        <v>4225</v>
      </c>
      <c r="H305" s="4">
        <v>500</v>
      </c>
    </row>
    <row r="306" spans="1:8">
      <c r="A306" s="244" t="s">
        <v>818</v>
      </c>
      <c r="B306" s="244" t="s">
        <v>4263</v>
      </c>
      <c r="C306" s="247">
        <v>6</v>
      </c>
      <c r="D306" s="244" t="s">
        <v>4507</v>
      </c>
      <c r="E306" s="244" t="s">
        <v>46</v>
      </c>
      <c r="F306" s="244" t="s">
        <v>46</v>
      </c>
      <c r="G306" s="244" t="s">
        <v>4225</v>
      </c>
      <c r="H306" s="4">
        <v>500</v>
      </c>
    </row>
    <row r="307" spans="1:8">
      <c r="A307" s="244" t="s">
        <v>819</v>
      </c>
      <c r="B307" s="244" t="s">
        <v>4222</v>
      </c>
      <c r="C307" s="247">
        <v>40</v>
      </c>
      <c r="D307" s="244" t="s">
        <v>4508</v>
      </c>
      <c r="E307" s="244" t="s">
        <v>46</v>
      </c>
      <c r="F307" s="244" t="s">
        <v>46</v>
      </c>
      <c r="G307" s="244" t="s">
        <v>4225</v>
      </c>
      <c r="H307" s="4">
        <v>500</v>
      </c>
    </row>
    <row r="308" spans="1:8">
      <c r="A308" s="244" t="s">
        <v>820</v>
      </c>
      <c r="B308" s="244" t="s">
        <v>4222</v>
      </c>
      <c r="C308" s="247">
        <v>35</v>
      </c>
      <c r="D308" s="244" t="s">
        <v>4509</v>
      </c>
      <c r="E308" s="244" t="s">
        <v>46</v>
      </c>
      <c r="F308" s="244" t="s">
        <v>46</v>
      </c>
      <c r="G308" s="244" t="s">
        <v>4225</v>
      </c>
      <c r="H308" s="4">
        <v>500</v>
      </c>
    </row>
    <row r="309" spans="1:8">
      <c r="A309" s="244" t="s">
        <v>821</v>
      </c>
      <c r="B309" s="244" t="s">
        <v>4234</v>
      </c>
      <c r="C309" s="247">
        <v>35</v>
      </c>
      <c r="D309" s="244" t="s">
        <v>379</v>
      </c>
      <c r="E309" s="238" t="s">
        <v>4236</v>
      </c>
      <c r="F309" s="238" t="s">
        <v>4236</v>
      </c>
      <c r="G309" s="244" t="s">
        <v>4230</v>
      </c>
      <c r="H309" s="222">
        <v>0</v>
      </c>
    </row>
    <row r="310" spans="1:8">
      <c r="A310" s="244" t="s">
        <v>822</v>
      </c>
      <c r="B310" s="244" t="s">
        <v>4234</v>
      </c>
      <c r="C310" s="247">
        <v>24</v>
      </c>
      <c r="D310" s="244" t="s">
        <v>4510</v>
      </c>
      <c r="E310" s="238" t="s">
        <v>52</v>
      </c>
      <c r="F310" s="238" t="s">
        <v>4236</v>
      </c>
      <c r="G310" s="244" t="s">
        <v>4230</v>
      </c>
      <c r="H310" s="158" t="s">
        <v>7323</v>
      </c>
    </row>
    <row r="311" spans="1:8">
      <c r="A311" s="244" t="s">
        <v>823</v>
      </c>
      <c r="B311" s="244" t="s">
        <v>4234</v>
      </c>
      <c r="C311" s="247">
        <v>30</v>
      </c>
      <c r="D311" s="244" t="s">
        <v>4511</v>
      </c>
      <c r="E311" s="238" t="s">
        <v>52</v>
      </c>
      <c r="F311" s="238" t="s">
        <v>4236</v>
      </c>
      <c r="G311" s="244" t="s">
        <v>4230</v>
      </c>
      <c r="H311" s="158" t="s">
        <v>7323</v>
      </c>
    </row>
    <row r="312" spans="1:8">
      <c r="A312" s="244" t="s">
        <v>824</v>
      </c>
      <c r="B312" s="244" t="s">
        <v>379</v>
      </c>
      <c r="C312" s="247" t="s">
        <v>379</v>
      </c>
      <c r="D312" s="244" t="s">
        <v>379</v>
      </c>
      <c r="E312" s="238" t="s">
        <v>4266</v>
      </c>
      <c r="F312" s="238" t="s">
        <v>4266</v>
      </c>
      <c r="G312" s="244" t="s">
        <v>4225</v>
      </c>
      <c r="H312" s="222">
        <v>0</v>
      </c>
    </row>
    <row r="313" spans="1:8">
      <c r="A313" s="244" t="s">
        <v>825</v>
      </c>
      <c r="B313" s="244" t="s">
        <v>4234</v>
      </c>
      <c r="C313" s="247">
        <v>30</v>
      </c>
      <c r="D313" s="244" t="s">
        <v>4512</v>
      </c>
      <c r="E313" s="238" t="s">
        <v>52</v>
      </c>
      <c r="F313" s="238" t="s">
        <v>4236</v>
      </c>
      <c r="G313" s="244" t="s">
        <v>4230</v>
      </c>
      <c r="H313" s="158" t="s">
        <v>7323</v>
      </c>
    </row>
    <row r="314" spans="1:8">
      <c r="A314" s="244" t="s">
        <v>826</v>
      </c>
      <c r="B314" s="244" t="s">
        <v>4222</v>
      </c>
      <c r="C314" s="247">
        <v>30</v>
      </c>
      <c r="D314" s="244" t="s">
        <v>4513</v>
      </c>
      <c r="E314" s="244" t="s">
        <v>46</v>
      </c>
      <c r="F314" s="244" t="s">
        <v>46</v>
      </c>
      <c r="G314" s="244" t="s">
        <v>4225</v>
      </c>
      <c r="H314" s="4">
        <v>500</v>
      </c>
    </row>
    <row r="315" spans="1:8">
      <c r="A315" s="244" t="s">
        <v>827</v>
      </c>
      <c r="B315" s="238" t="s">
        <v>4263</v>
      </c>
      <c r="C315" s="250">
        <v>6</v>
      </c>
      <c r="D315" s="238" t="s">
        <v>379</v>
      </c>
      <c r="E315" s="238" t="s">
        <v>4266</v>
      </c>
      <c r="F315" s="238" t="s">
        <v>4236</v>
      </c>
      <c r="G315" s="238" t="s">
        <v>4230</v>
      </c>
      <c r="H315" s="222">
        <v>0</v>
      </c>
    </row>
    <row r="316" spans="1:8">
      <c r="A316" s="244" t="s">
        <v>828</v>
      </c>
      <c r="B316" s="244" t="s">
        <v>4309</v>
      </c>
      <c r="C316" s="247" t="s">
        <v>379</v>
      </c>
      <c r="D316" s="244" t="s">
        <v>379</v>
      </c>
      <c r="E316" s="238" t="s">
        <v>4266</v>
      </c>
      <c r="F316" s="238" t="s">
        <v>4266</v>
      </c>
      <c r="G316" s="244" t="s">
        <v>4225</v>
      </c>
      <c r="H316" s="222">
        <v>0</v>
      </c>
    </row>
    <row r="317" spans="1:8">
      <c r="A317" s="244" t="s">
        <v>829</v>
      </c>
      <c r="B317" s="244" t="s">
        <v>4234</v>
      </c>
      <c r="C317" s="247">
        <v>25</v>
      </c>
      <c r="D317" s="244" t="s">
        <v>4514</v>
      </c>
      <c r="E317" s="238" t="s">
        <v>52</v>
      </c>
      <c r="F317" s="238" t="s">
        <v>4236</v>
      </c>
      <c r="G317" s="244" t="s">
        <v>4230</v>
      </c>
      <c r="H317" s="158" t="s">
        <v>7323</v>
      </c>
    </row>
    <row r="318" spans="1:8">
      <c r="A318" s="244" t="s">
        <v>830</v>
      </c>
      <c r="B318" s="244" t="s">
        <v>4234</v>
      </c>
      <c r="C318" s="247">
        <v>25</v>
      </c>
      <c r="D318" s="244" t="s">
        <v>4515</v>
      </c>
      <c r="E318" s="238" t="s">
        <v>52</v>
      </c>
      <c r="F318" s="238" t="s">
        <v>4236</v>
      </c>
      <c r="G318" s="244" t="s">
        <v>4230</v>
      </c>
      <c r="H318" s="158" t="s">
        <v>7323</v>
      </c>
    </row>
    <row r="319" spans="1:8">
      <c r="A319" s="244" t="s">
        <v>831</v>
      </c>
      <c r="B319" s="244" t="s">
        <v>4254</v>
      </c>
      <c r="C319" s="247">
        <v>20</v>
      </c>
      <c r="D319" s="244" t="s">
        <v>4516</v>
      </c>
      <c r="E319" s="244" t="s">
        <v>46</v>
      </c>
      <c r="F319" s="244" t="s">
        <v>46</v>
      </c>
      <c r="G319" s="244" t="s">
        <v>4225</v>
      </c>
      <c r="H319" s="4">
        <v>500</v>
      </c>
    </row>
    <row r="320" spans="1:8">
      <c r="A320" s="244" t="s">
        <v>832</v>
      </c>
      <c r="B320" s="244" t="s">
        <v>4234</v>
      </c>
      <c r="C320" s="247">
        <v>25</v>
      </c>
      <c r="D320" s="244" t="s">
        <v>4517</v>
      </c>
      <c r="E320" s="238" t="s">
        <v>52</v>
      </c>
      <c r="F320" s="238" t="s">
        <v>4236</v>
      </c>
      <c r="G320" s="244" t="s">
        <v>4230</v>
      </c>
      <c r="H320" s="158" t="s">
        <v>7323</v>
      </c>
    </row>
    <row r="321" spans="1:8">
      <c r="A321" s="244" t="s">
        <v>833</v>
      </c>
      <c r="B321" s="253" t="s">
        <v>4263</v>
      </c>
      <c r="C321" s="250">
        <v>6</v>
      </c>
      <c r="D321" s="253" t="s">
        <v>379</v>
      </c>
      <c r="E321" s="253" t="s">
        <v>4236</v>
      </c>
      <c r="F321" s="253" t="s">
        <v>4236</v>
      </c>
      <c r="G321" s="253" t="s">
        <v>4230</v>
      </c>
      <c r="H321" s="222">
        <v>0</v>
      </c>
    </row>
    <row r="322" spans="1:8">
      <c r="A322" s="244" t="s">
        <v>834</v>
      </c>
      <c r="B322" s="244" t="s">
        <v>4222</v>
      </c>
      <c r="C322" s="247">
        <v>30</v>
      </c>
      <c r="D322" s="244" t="s">
        <v>4518</v>
      </c>
      <c r="E322" s="244" t="s">
        <v>46</v>
      </c>
      <c r="F322" s="244" t="s">
        <v>4224</v>
      </c>
      <c r="G322" s="244" t="s">
        <v>4225</v>
      </c>
      <c r="H322" s="4">
        <v>500</v>
      </c>
    </row>
    <row r="323" spans="1:8">
      <c r="A323" s="244" t="s">
        <v>835</v>
      </c>
      <c r="B323" s="244" t="s">
        <v>4222</v>
      </c>
      <c r="C323" s="247">
        <v>40</v>
      </c>
      <c r="D323" s="244" t="s">
        <v>4519</v>
      </c>
      <c r="E323" s="244" t="s">
        <v>46</v>
      </c>
      <c r="F323" s="244" t="s">
        <v>46</v>
      </c>
      <c r="G323" s="244" t="s">
        <v>4225</v>
      </c>
      <c r="H323" s="4">
        <v>500</v>
      </c>
    </row>
    <row r="324" spans="1:8">
      <c r="A324" s="244" t="s">
        <v>836</v>
      </c>
      <c r="B324" s="244" t="s">
        <v>4222</v>
      </c>
      <c r="C324" s="247">
        <v>20</v>
      </c>
      <c r="D324" s="244" t="s">
        <v>4520</v>
      </c>
      <c r="E324" s="244" t="s">
        <v>46</v>
      </c>
      <c r="F324" s="244" t="s">
        <v>46</v>
      </c>
      <c r="G324" s="244" t="s">
        <v>4225</v>
      </c>
      <c r="H324" s="4">
        <v>500</v>
      </c>
    </row>
    <row r="325" spans="1:8">
      <c r="A325" s="244" t="s">
        <v>837</v>
      </c>
      <c r="B325" s="244" t="s">
        <v>4222</v>
      </c>
      <c r="C325" s="247">
        <v>20</v>
      </c>
      <c r="D325" s="244" t="s">
        <v>4521</v>
      </c>
      <c r="E325" s="244" t="s">
        <v>46</v>
      </c>
      <c r="F325" s="244" t="s">
        <v>46</v>
      </c>
      <c r="G325" s="244" t="s">
        <v>4225</v>
      </c>
      <c r="H325" s="4">
        <v>500</v>
      </c>
    </row>
    <row r="326" spans="1:8">
      <c r="A326" s="244" t="s">
        <v>838</v>
      </c>
      <c r="B326" s="244" t="s">
        <v>4234</v>
      </c>
      <c r="C326" s="247">
        <v>25</v>
      </c>
      <c r="D326" s="244" t="s">
        <v>379</v>
      </c>
      <c r="E326" s="238" t="s">
        <v>4292</v>
      </c>
      <c r="F326" s="238" t="s">
        <v>4236</v>
      </c>
      <c r="G326" s="244" t="s">
        <v>4225</v>
      </c>
      <c r="H326" s="222">
        <v>0</v>
      </c>
    </row>
    <row r="327" spans="1:8">
      <c r="A327" s="244" t="s">
        <v>839</v>
      </c>
      <c r="B327" s="244" t="s">
        <v>4222</v>
      </c>
      <c r="C327" s="247">
        <v>30</v>
      </c>
      <c r="D327" s="244" t="s">
        <v>4522</v>
      </c>
      <c r="E327" s="244" t="s">
        <v>46</v>
      </c>
      <c r="F327" s="244" t="s">
        <v>46</v>
      </c>
      <c r="G327" s="244" t="s">
        <v>4225</v>
      </c>
      <c r="H327" s="4">
        <v>500</v>
      </c>
    </row>
    <row r="328" spans="1:8">
      <c r="A328" s="244" t="s">
        <v>840</v>
      </c>
      <c r="B328" s="244" t="s">
        <v>4222</v>
      </c>
      <c r="C328" s="247">
        <v>30</v>
      </c>
      <c r="D328" s="244" t="s">
        <v>4523</v>
      </c>
      <c r="E328" s="244" t="s">
        <v>46</v>
      </c>
      <c r="F328" s="244" t="s">
        <v>46</v>
      </c>
      <c r="G328" s="244" t="s">
        <v>4225</v>
      </c>
      <c r="H328" s="4">
        <v>500</v>
      </c>
    </row>
    <row r="329" spans="1:8">
      <c r="A329" s="244" t="s">
        <v>841</v>
      </c>
      <c r="B329" s="244" t="s">
        <v>4222</v>
      </c>
      <c r="C329" s="247">
        <v>25</v>
      </c>
      <c r="D329" s="244" t="s">
        <v>4524</v>
      </c>
      <c r="E329" s="244" t="s">
        <v>46</v>
      </c>
      <c r="F329" s="244" t="s">
        <v>46</v>
      </c>
      <c r="G329" s="244" t="s">
        <v>4225</v>
      </c>
      <c r="H329" s="4">
        <v>500</v>
      </c>
    </row>
    <row r="330" spans="1:8">
      <c r="A330" s="244" t="s">
        <v>842</v>
      </c>
      <c r="B330" s="244" t="s">
        <v>4234</v>
      </c>
      <c r="C330" s="247">
        <v>40</v>
      </c>
      <c r="D330" s="244" t="s">
        <v>379</v>
      </c>
      <c r="E330" s="238" t="s">
        <v>4236</v>
      </c>
      <c r="F330" s="238" t="s">
        <v>4236</v>
      </c>
      <c r="G330" s="244" t="s">
        <v>4225</v>
      </c>
      <c r="H330" s="222">
        <v>0</v>
      </c>
    </row>
    <row r="331" spans="1:8">
      <c r="A331" s="244" t="s">
        <v>843</v>
      </c>
      <c r="B331" s="244" t="s">
        <v>4234</v>
      </c>
      <c r="C331" s="247">
        <v>20</v>
      </c>
      <c r="D331" s="244" t="s">
        <v>4525</v>
      </c>
      <c r="E331" s="238" t="s">
        <v>52</v>
      </c>
      <c r="F331" s="238" t="s">
        <v>4236</v>
      </c>
      <c r="G331" s="244" t="s">
        <v>4225</v>
      </c>
      <c r="H331" s="158" t="s">
        <v>7323</v>
      </c>
    </row>
    <row r="332" spans="1:8">
      <c r="A332" s="244" t="s">
        <v>844</v>
      </c>
      <c r="B332" s="244" t="s">
        <v>4234</v>
      </c>
      <c r="C332" s="247">
        <v>15</v>
      </c>
      <c r="D332" s="244" t="s">
        <v>379</v>
      </c>
      <c r="E332" s="238" t="s">
        <v>4292</v>
      </c>
      <c r="F332" s="238" t="s">
        <v>4236</v>
      </c>
      <c r="G332" s="244" t="s">
        <v>4225</v>
      </c>
      <c r="H332" s="222">
        <v>0</v>
      </c>
    </row>
    <row r="333" spans="1:8">
      <c r="A333" s="244" t="s">
        <v>845</v>
      </c>
      <c r="B333" s="244" t="s">
        <v>4222</v>
      </c>
      <c r="C333" s="247">
        <v>20</v>
      </c>
      <c r="D333" s="244" t="s">
        <v>4526</v>
      </c>
      <c r="E333" s="244" t="s">
        <v>46</v>
      </c>
      <c r="F333" s="244" t="s">
        <v>46</v>
      </c>
      <c r="G333" s="244" t="s">
        <v>4225</v>
      </c>
      <c r="H333" s="4">
        <v>500</v>
      </c>
    </row>
    <row r="334" spans="1:8">
      <c r="A334" s="244" t="s">
        <v>846</v>
      </c>
      <c r="B334" s="244" t="s">
        <v>4234</v>
      </c>
      <c r="C334" s="247">
        <v>40</v>
      </c>
      <c r="D334" s="244" t="s">
        <v>379</v>
      </c>
      <c r="E334" s="238" t="s">
        <v>4236</v>
      </c>
      <c r="F334" s="238" t="s">
        <v>4236</v>
      </c>
      <c r="G334" s="244" t="s">
        <v>4225</v>
      </c>
      <c r="H334" s="222">
        <v>0</v>
      </c>
    </row>
    <row r="335" spans="1:8">
      <c r="A335" s="244" t="s">
        <v>847</v>
      </c>
      <c r="B335" s="244" t="s">
        <v>4222</v>
      </c>
      <c r="C335" s="247">
        <v>50</v>
      </c>
      <c r="D335" s="244" t="s">
        <v>4527</v>
      </c>
      <c r="E335" s="244" t="s">
        <v>46</v>
      </c>
      <c r="F335" s="244" t="s">
        <v>46</v>
      </c>
      <c r="G335" s="244" t="s">
        <v>4225</v>
      </c>
      <c r="H335" s="4">
        <v>500</v>
      </c>
    </row>
    <row r="336" spans="1:8">
      <c r="A336" s="244" t="s">
        <v>848</v>
      </c>
      <c r="B336" s="244" t="s">
        <v>4222</v>
      </c>
      <c r="C336" s="247">
        <v>30</v>
      </c>
      <c r="D336" s="244" t="s">
        <v>4528</v>
      </c>
      <c r="E336" s="244" t="s">
        <v>46</v>
      </c>
      <c r="F336" s="244" t="s">
        <v>46</v>
      </c>
      <c r="G336" s="244" t="s">
        <v>4225</v>
      </c>
      <c r="H336" s="4">
        <v>500</v>
      </c>
    </row>
    <row r="337" spans="1:8">
      <c r="A337" s="244" t="s">
        <v>849</v>
      </c>
      <c r="B337" s="244" t="s">
        <v>4222</v>
      </c>
      <c r="C337" s="247">
        <v>30</v>
      </c>
      <c r="D337" s="244" t="s">
        <v>4529</v>
      </c>
      <c r="E337" s="244" t="s">
        <v>46</v>
      </c>
      <c r="F337" s="244" t="s">
        <v>46</v>
      </c>
      <c r="G337" s="244" t="s">
        <v>4225</v>
      </c>
      <c r="H337" s="4">
        <v>500</v>
      </c>
    </row>
    <row r="338" spans="1:8">
      <c r="A338" s="244" t="s">
        <v>850</v>
      </c>
      <c r="B338" s="244" t="s">
        <v>4222</v>
      </c>
      <c r="C338" s="247">
        <v>30</v>
      </c>
      <c r="D338" s="244" t="s">
        <v>4530</v>
      </c>
      <c r="E338" s="244" t="s">
        <v>46</v>
      </c>
      <c r="F338" s="244" t="s">
        <v>46</v>
      </c>
      <c r="G338" s="244" t="s">
        <v>4225</v>
      </c>
      <c r="H338" s="4">
        <v>500</v>
      </c>
    </row>
    <row r="339" spans="1:8">
      <c r="A339" s="244" t="s">
        <v>851</v>
      </c>
      <c r="B339" s="244" t="s">
        <v>4254</v>
      </c>
      <c r="C339" s="247">
        <v>20</v>
      </c>
      <c r="D339" s="244" t="s">
        <v>4531</v>
      </c>
      <c r="E339" s="244" t="s">
        <v>46</v>
      </c>
      <c r="F339" s="244" t="s">
        <v>46</v>
      </c>
      <c r="G339" s="244" t="s">
        <v>4225</v>
      </c>
      <c r="H339" s="4">
        <v>500</v>
      </c>
    </row>
    <row r="340" spans="1:8">
      <c r="A340" s="244" t="s">
        <v>852</v>
      </c>
      <c r="B340" s="244" t="s">
        <v>4222</v>
      </c>
      <c r="C340" s="247">
        <v>15</v>
      </c>
      <c r="D340" s="244" t="s">
        <v>4532</v>
      </c>
      <c r="E340" s="244" t="s">
        <v>46</v>
      </c>
      <c r="F340" s="244" t="s">
        <v>4229</v>
      </c>
      <c r="G340" s="244" t="s">
        <v>4230</v>
      </c>
      <c r="H340" s="4">
        <v>500</v>
      </c>
    </row>
    <row r="341" spans="1:8">
      <c r="A341" s="244" t="s">
        <v>853</v>
      </c>
      <c r="B341" s="244" t="s">
        <v>4222</v>
      </c>
      <c r="C341" s="247">
        <v>20</v>
      </c>
      <c r="D341" s="244" t="s">
        <v>4533</v>
      </c>
      <c r="E341" s="244" t="s">
        <v>46</v>
      </c>
      <c r="F341" s="244" t="s">
        <v>46</v>
      </c>
      <c r="G341" s="244" t="s">
        <v>4225</v>
      </c>
      <c r="H341" s="4">
        <v>500</v>
      </c>
    </row>
    <row r="342" spans="1:8">
      <c r="A342" s="244" t="s">
        <v>854</v>
      </c>
      <c r="B342" s="244" t="s">
        <v>4254</v>
      </c>
      <c r="C342" s="247">
        <v>20</v>
      </c>
      <c r="D342" s="244" t="s">
        <v>4534</v>
      </c>
      <c r="E342" s="244" t="s">
        <v>46</v>
      </c>
      <c r="F342" s="244" t="s">
        <v>46</v>
      </c>
      <c r="G342" s="244" t="s">
        <v>4225</v>
      </c>
      <c r="H342" s="4">
        <v>500</v>
      </c>
    </row>
    <row r="343" spans="1:8">
      <c r="A343" s="244" t="s">
        <v>855</v>
      </c>
      <c r="B343" s="244" t="s">
        <v>4222</v>
      </c>
      <c r="C343" s="247">
        <v>30</v>
      </c>
      <c r="D343" s="244" t="s">
        <v>4535</v>
      </c>
      <c r="E343" s="244" t="s">
        <v>46</v>
      </c>
      <c r="F343" s="244" t="s">
        <v>46</v>
      </c>
      <c r="G343" s="244" t="s">
        <v>4225</v>
      </c>
      <c r="H343" s="4">
        <v>500</v>
      </c>
    </row>
    <row r="344" spans="1:8">
      <c r="A344" s="244" t="s">
        <v>856</v>
      </c>
      <c r="B344" s="244" t="s">
        <v>4222</v>
      </c>
      <c r="C344" s="247">
        <v>30</v>
      </c>
      <c r="D344" s="244" t="s">
        <v>4536</v>
      </c>
      <c r="E344" s="244" t="s">
        <v>46</v>
      </c>
      <c r="F344" s="244" t="s">
        <v>46</v>
      </c>
      <c r="G344" s="244" t="s">
        <v>4225</v>
      </c>
      <c r="H344" s="4">
        <v>500</v>
      </c>
    </row>
    <row r="345" spans="1:8">
      <c r="A345" s="244" t="s">
        <v>857</v>
      </c>
      <c r="B345" s="244" t="s">
        <v>4222</v>
      </c>
      <c r="C345" s="247">
        <v>30</v>
      </c>
      <c r="D345" s="244" t="s">
        <v>4537</v>
      </c>
      <c r="E345" s="244" t="s">
        <v>46</v>
      </c>
      <c r="F345" s="244" t="s">
        <v>46</v>
      </c>
      <c r="G345" s="244" t="s">
        <v>4225</v>
      </c>
      <c r="H345" s="4">
        <v>500</v>
      </c>
    </row>
    <row r="346" spans="1:8">
      <c r="A346" s="244" t="s">
        <v>858</v>
      </c>
      <c r="B346" s="244" t="s">
        <v>4222</v>
      </c>
      <c r="C346" s="247">
        <v>30</v>
      </c>
      <c r="D346" s="244" t="s">
        <v>4538</v>
      </c>
      <c r="E346" s="244" t="s">
        <v>46</v>
      </c>
      <c r="F346" s="244" t="s">
        <v>46</v>
      </c>
      <c r="G346" s="244" t="s">
        <v>4225</v>
      </c>
      <c r="H346" s="4">
        <v>500</v>
      </c>
    </row>
    <row r="347" spans="1:8">
      <c r="A347" s="244" t="s">
        <v>859</v>
      </c>
      <c r="B347" s="244" t="s">
        <v>4222</v>
      </c>
      <c r="C347" s="247">
        <v>30</v>
      </c>
      <c r="D347" s="244" t="s">
        <v>4539</v>
      </c>
      <c r="E347" s="244" t="s">
        <v>46</v>
      </c>
      <c r="F347" s="244" t="s">
        <v>46</v>
      </c>
      <c r="G347" s="244" t="s">
        <v>4225</v>
      </c>
      <c r="H347" s="4">
        <v>500</v>
      </c>
    </row>
    <row r="348" spans="1:8">
      <c r="A348" s="244" t="s">
        <v>860</v>
      </c>
      <c r="B348" s="244" t="s">
        <v>4222</v>
      </c>
      <c r="C348" s="247">
        <v>30</v>
      </c>
      <c r="D348" s="244" t="s">
        <v>4540</v>
      </c>
      <c r="E348" s="244" t="s">
        <v>46</v>
      </c>
      <c r="F348" s="244" t="s">
        <v>46</v>
      </c>
      <c r="G348" s="244" t="s">
        <v>4225</v>
      </c>
      <c r="H348" s="4">
        <v>500</v>
      </c>
    </row>
    <row r="349" spans="1:8">
      <c r="A349" s="244" t="s">
        <v>861</v>
      </c>
      <c r="B349" s="244" t="s">
        <v>4222</v>
      </c>
      <c r="C349" s="247">
        <v>30</v>
      </c>
      <c r="D349" s="244" t="s">
        <v>4541</v>
      </c>
      <c r="E349" s="244" t="s">
        <v>46</v>
      </c>
      <c r="F349" s="244" t="s">
        <v>46</v>
      </c>
      <c r="G349" s="244" t="s">
        <v>4225</v>
      </c>
      <c r="H349" s="4">
        <v>500</v>
      </c>
    </row>
    <row r="350" spans="1:8">
      <c r="A350" s="244" t="s">
        <v>862</v>
      </c>
      <c r="B350" s="244" t="s">
        <v>4222</v>
      </c>
      <c r="C350" s="247">
        <v>20</v>
      </c>
      <c r="D350" s="244" t="s">
        <v>4542</v>
      </c>
      <c r="E350" s="244" t="s">
        <v>46</v>
      </c>
      <c r="F350" s="244" t="s">
        <v>46</v>
      </c>
      <c r="G350" s="244" t="s">
        <v>4225</v>
      </c>
      <c r="H350" s="4">
        <v>500</v>
      </c>
    </row>
    <row r="351" spans="1:8">
      <c r="A351" s="244" t="s">
        <v>863</v>
      </c>
      <c r="B351" s="244" t="s">
        <v>4222</v>
      </c>
      <c r="C351" s="247">
        <v>30</v>
      </c>
      <c r="D351" s="244" t="s">
        <v>4543</v>
      </c>
      <c r="E351" s="244" t="s">
        <v>46</v>
      </c>
      <c r="F351" s="244" t="s">
        <v>46</v>
      </c>
      <c r="G351" s="244" t="s">
        <v>4225</v>
      </c>
      <c r="H351" s="4">
        <v>500</v>
      </c>
    </row>
    <row r="352" spans="1:8">
      <c r="A352" s="244" t="s">
        <v>864</v>
      </c>
      <c r="B352" s="244" t="s">
        <v>4222</v>
      </c>
      <c r="C352" s="247">
        <v>15</v>
      </c>
      <c r="D352" s="244" t="s">
        <v>4544</v>
      </c>
      <c r="E352" s="244" t="s">
        <v>46</v>
      </c>
      <c r="F352" s="244" t="s">
        <v>46</v>
      </c>
      <c r="G352" s="244" t="s">
        <v>4225</v>
      </c>
      <c r="H352" s="4">
        <v>500</v>
      </c>
    </row>
    <row r="353" spans="1:8">
      <c r="A353" s="244" t="s">
        <v>865</v>
      </c>
      <c r="B353" s="244" t="s">
        <v>4222</v>
      </c>
      <c r="C353" s="247">
        <v>30</v>
      </c>
      <c r="D353" s="244" t="s">
        <v>4545</v>
      </c>
      <c r="E353" s="244" t="s">
        <v>46</v>
      </c>
      <c r="F353" s="244" t="s">
        <v>46</v>
      </c>
      <c r="G353" s="244" t="s">
        <v>4225</v>
      </c>
      <c r="H353" s="4">
        <v>500</v>
      </c>
    </row>
    <row r="354" spans="1:8">
      <c r="A354" s="244" t="s">
        <v>866</v>
      </c>
      <c r="B354" s="244" t="s">
        <v>4222</v>
      </c>
      <c r="C354" s="247">
        <v>30</v>
      </c>
      <c r="D354" s="244" t="s">
        <v>4546</v>
      </c>
      <c r="E354" s="244" t="s">
        <v>46</v>
      </c>
      <c r="F354" s="244" t="s">
        <v>46</v>
      </c>
      <c r="G354" s="244" t="s">
        <v>4225</v>
      </c>
      <c r="H354" s="4">
        <v>500</v>
      </c>
    </row>
    <row r="355" spans="1:8">
      <c r="A355" s="244" t="s">
        <v>867</v>
      </c>
      <c r="B355" s="244" t="s">
        <v>4238</v>
      </c>
      <c r="C355" s="247">
        <v>30</v>
      </c>
      <c r="D355" s="244" t="s">
        <v>4547</v>
      </c>
      <c r="E355" s="244" t="s">
        <v>46</v>
      </c>
      <c r="F355" s="244" t="s">
        <v>46</v>
      </c>
      <c r="G355" s="244" t="s">
        <v>4225</v>
      </c>
      <c r="H355" s="4">
        <v>500</v>
      </c>
    </row>
    <row r="356" spans="1:8">
      <c r="A356" s="244" t="s">
        <v>868</v>
      </c>
      <c r="B356" s="244" t="s">
        <v>4263</v>
      </c>
      <c r="C356" s="247">
        <v>6</v>
      </c>
      <c r="D356" s="244" t="s">
        <v>4548</v>
      </c>
      <c r="E356" s="244" t="s">
        <v>46</v>
      </c>
      <c r="F356" s="244" t="s">
        <v>4229</v>
      </c>
      <c r="G356" s="244" t="s">
        <v>4230</v>
      </c>
      <c r="H356" s="4">
        <v>500</v>
      </c>
    </row>
    <row r="357" spans="1:8">
      <c r="A357" s="244" t="s">
        <v>869</v>
      </c>
      <c r="B357" s="244" t="s">
        <v>4263</v>
      </c>
      <c r="C357" s="247">
        <v>3</v>
      </c>
      <c r="D357" s="244" t="s">
        <v>4549</v>
      </c>
      <c r="E357" s="244" t="s">
        <v>46</v>
      </c>
      <c r="F357" s="244" t="s">
        <v>4229</v>
      </c>
      <c r="G357" s="244" t="s">
        <v>4230</v>
      </c>
      <c r="H357" s="4">
        <v>500</v>
      </c>
    </row>
    <row r="358" spans="1:8">
      <c r="A358" s="244" t="s">
        <v>870</v>
      </c>
      <c r="B358" s="244" t="s">
        <v>4222</v>
      </c>
      <c r="C358" s="247">
        <v>30</v>
      </c>
      <c r="D358" s="244" t="s">
        <v>4550</v>
      </c>
      <c r="E358" s="244" t="s">
        <v>46</v>
      </c>
      <c r="F358" s="244" t="s">
        <v>46</v>
      </c>
      <c r="G358" s="244" t="s">
        <v>4225</v>
      </c>
      <c r="H358" s="4">
        <v>500</v>
      </c>
    </row>
    <row r="359" spans="1:8">
      <c r="A359" s="244" t="s">
        <v>871</v>
      </c>
      <c r="B359" s="244" t="s">
        <v>4234</v>
      </c>
      <c r="C359" s="247">
        <v>10</v>
      </c>
      <c r="D359" s="244" t="s">
        <v>4551</v>
      </c>
      <c r="E359" s="244" t="s">
        <v>46</v>
      </c>
      <c r="F359" s="244" t="s">
        <v>46</v>
      </c>
      <c r="G359" s="244" t="s">
        <v>4225</v>
      </c>
      <c r="H359" s="4">
        <v>500</v>
      </c>
    </row>
    <row r="360" spans="1:8">
      <c r="A360" s="244" t="s">
        <v>872</v>
      </c>
      <c r="B360" s="244" t="s">
        <v>4222</v>
      </c>
      <c r="C360" s="247">
        <v>10</v>
      </c>
      <c r="D360" s="244" t="s">
        <v>4552</v>
      </c>
      <c r="E360" s="244" t="s">
        <v>46</v>
      </c>
      <c r="F360" s="244" t="s">
        <v>46</v>
      </c>
      <c r="G360" s="244" t="s">
        <v>4225</v>
      </c>
      <c r="H360" s="4">
        <v>500</v>
      </c>
    </row>
    <row r="361" spans="1:8">
      <c r="A361" s="244" t="s">
        <v>873</v>
      </c>
      <c r="B361" s="244" t="s">
        <v>4222</v>
      </c>
      <c r="C361" s="247">
        <v>10</v>
      </c>
      <c r="D361" s="244" t="s">
        <v>4553</v>
      </c>
      <c r="E361" s="244" t="s">
        <v>46</v>
      </c>
      <c r="F361" s="244" t="s">
        <v>46</v>
      </c>
      <c r="G361" s="244" t="s">
        <v>4225</v>
      </c>
      <c r="H361" s="4">
        <v>500</v>
      </c>
    </row>
    <row r="362" spans="1:8">
      <c r="A362" s="244" t="s">
        <v>874</v>
      </c>
      <c r="B362" s="244" t="s">
        <v>4222</v>
      </c>
      <c r="C362" s="247">
        <v>30</v>
      </c>
      <c r="D362" s="244" t="s">
        <v>379</v>
      </c>
      <c r="E362" s="238" t="s">
        <v>4236</v>
      </c>
      <c r="F362" s="238" t="s">
        <v>4236</v>
      </c>
      <c r="G362" s="244" t="s">
        <v>4225</v>
      </c>
      <c r="H362" s="222">
        <v>0</v>
      </c>
    </row>
    <row r="363" spans="1:8">
      <c r="A363" s="244" t="s">
        <v>875</v>
      </c>
      <c r="B363" s="244" t="s">
        <v>4254</v>
      </c>
      <c r="C363" s="247">
        <v>10</v>
      </c>
      <c r="D363" s="244" t="s">
        <v>4554</v>
      </c>
      <c r="E363" s="244" t="s">
        <v>46</v>
      </c>
      <c r="F363" s="244" t="s">
        <v>46</v>
      </c>
      <c r="G363" s="244" t="s">
        <v>4225</v>
      </c>
      <c r="H363" s="4">
        <v>500</v>
      </c>
    </row>
    <row r="364" spans="1:8">
      <c r="A364" s="244" t="s">
        <v>876</v>
      </c>
      <c r="B364" s="244" t="s">
        <v>4222</v>
      </c>
      <c r="C364" s="247">
        <v>15</v>
      </c>
      <c r="D364" s="244" t="s">
        <v>4555</v>
      </c>
      <c r="E364" s="244" t="s">
        <v>46</v>
      </c>
      <c r="F364" s="244" t="s">
        <v>46</v>
      </c>
      <c r="G364" s="244" t="s">
        <v>4225</v>
      </c>
      <c r="H364" s="4">
        <v>500</v>
      </c>
    </row>
    <row r="365" spans="1:8">
      <c r="A365" s="244" t="s">
        <v>877</v>
      </c>
      <c r="B365" s="244" t="s">
        <v>4234</v>
      </c>
      <c r="C365" s="247">
        <v>15</v>
      </c>
      <c r="D365" s="244" t="s">
        <v>4556</v>
      </c>
      <c r="E365" s="244" t="s">
        <v>46</v>
      </c>
      <c r="F365" s="244" t="s">
        <v>46</v>
      </c>
      <c r="G365" s="244" t="s">
        <v>4225</v>
      </c>
      <c r="H365" s="4">
        <v>500</v>
      </c>
    </row>
    <row r="366" spans="1:8">
      <c r="A366" s="244" t="s">
        <v>878</v>
      </c>
      <c r="B366" s="244" t="s">
        <v>4234</v>
      </c>
      <c r="C366" s="247">
        <v>10</v>
      </c>
      <c r="D366" s="244" t="s">
        <v>4557</v>
      </c>
      <c r="E366" s="244" t="s">
        <v>46</v>
      </c>
      <c r="F366" s="244" t="s">
        <v>4229</v>
      </c>
      <c r="G366" s="244" t="s">
        <v>4230</v>
      </c>
      <c r="H366" s="4">
        <v>500</v>
      </c>
    </row>
    <row r="367" spans="1:8">
      <c r="A367" s="244" t="s">
        <v>879</v>
      </c>
      <c r="B367" s="244" t="s">
        <v>4234</v>
      </c>
      <c r="C367" s="247">
        <v>10</v>
      </c>
      <c r="D367" s="244" t="s">
        <v>4558</v>
      </c>
      <c r="E367" s="244" t="s">
        <v>46</v>
      </c>
      <c r="F367" s="244" t="s">
        <v>46</v>
      </c>
      <c r="G367" s="244" t="s">
        <v>4225</v>
      </c>
      <c r="H367" s="4">
        <v>500</v>
      </c>
    </row>
    <row r="368" spans="1:8">
      <c r="A368" s="244" t="s">
        <v>880</v>
      </c>
      <c r="B368" s="244" t="s">
        <v>4254</v>
      </c>
      <c r="C368" s="247">
        <v>10</v>
      </c>
      <c r="D368" s="244" t="s">
        <v>4559</v>
      </c>
      <c r="E368" s="244" t="s">
        <v>46</v>
      </c>
      <c r="F368" s="244" t="s">
        <v>46</v>
      </c>
      <c r="G368" s="244" t="s">
        <v>4225</v>
      </c>
      <c r="H368" s="4">
        <v>500</v>
      </c>
    </row>
    <row r="369" spans="1:8">
      <c r="A369" s="244" t="s">
        <v>881</v>
      </c>
      <c r="B369" s="244" t="s">
        <v>4254</v>
      </c>
      <c r="C369" s="247">
        <v>10</v>
      </c>
      <c r="D369" s="244" t="s">
        <v>4560</v>
      </c>
      <c r="E369" s="244" t="s">
        <v>46</v>
      </c>
      <c r="F369" s="244" t="s">
        <v>46</v>
      </c>
      <c r="G369" s="244" t="s">
        <v>4225</v>
      </c>
      <c r="H369" s="4">
        <v>500</v>
      </c>
    </row>
    <row r="370" spans="1:8">
      <c r="A370" s="244" t="s">
        <v>882</v>
      </c>
      <c r="B370" s="244" t="s">
        <v>4254</v>
      </c>
      <c r="C370" s="247">
        <v>10</v>
      </c>
      <c r="D370" s="244" t="s">
        <v>4561</v>
      </c>
      <c r="E370" s="244" t="s">
        <v>46</v>
      </c>
      <c r="F370" s="244" t="s">
        <v>46</v>
      </c>
      <c r="G370" s="244" t="s">
        <v>4225</v>
      </c>
      <c r="H370" s="4">
        <v>500</v>
      </c>
    </row>
    <row r="371" spans="1:8">
      <c r="A371" s="244" t="s">
        <v>883</v>
      </c>
      <c r="B371" s="244" t="s">
        <v>4254</v>
      </c>
      <c r="C371" s="247">
        <v>15</v>
      </c>
      <c r="D371" s="244" t="s">
        <v>4562</v>
      </c>
      <c r="E371" s="244" t="s">
        <v>46</v>
      </c>
      <c r="F371" s="244" t="s">
        <v>46</v>
      </c>
      <c r="G371" s="244" t="s">
        <v>4225</v>
      </c>
      <c r="H371" s="4">
        <v>500</v>
      </c>
    </row>
    <row r="372" spans="1:8">
      <c r="A372" s="244" t="s">
        <v>884</v>
      </c>
      <c r="B372" s="244" t="s">
        <v>4254</v>
      </c>
      <c r="C372" s="247">
        <v>10</v>
      </c>
      <c r="D372" s="244" t="s">
        <v>4563</v>
      </c>
      <c r="E372" s="244" t="s">
        <v>46</v>
      </c>
      <c r="F372" s="244" t="s">
        <v>46</v>
      </c>
      <c r="G372" s="244" t="s">
        <v>4225</v>
      </c>
      <c r="H372" s="4">
        <v>500</v>
      </c>
    </row>
    <row r="373" spans="1:8">
      <c r="A373" s="244" t="s">
        <v>885</v>
      </c>
      <c r="B373" s="244" t="s">
        <v>4222</v>
      </c>
      <c r="C373" s="247">
        <v>15</v>
      </c>
      <c r="D373" s="244" t="s">
        <v>4564</v>
      </c>
      <c r="E373" s="244" t="s">
        <v>46</v>
      </c>
      <c r="F373" s="244" t="s">
        <v>46</v>
      </c>
      <c r="G373" s="244" t="s">
        <v>4225</v>
      </c>
      <c r="H373" s="4">
        <v>500</v>
      </c>
    </row>
    <row r="374" spans="1:8">
      <c r="A374" s="244" t="s">
        <v>886</v>
      </c>
      <c r="B374" s="244" t="s">
        <v>4222</v>
      </c>
      <c r="C374" s="247">
        <v>15</v>
      </c>
      <c r="D374" s="244" t="s">
        <v>4565</v>
      </c>
      <c r="E374" s="244" t="s">
        <v>46</v>
      </c>
      <c r="F374" s="244" t="s">
        <v>46</v>
      </c>
      <c r="G374" s="244" t="s">
        <v>4225</v>
      </c>
      <c r="H374" s="4">
        <v>500</v>
      </c>
    </row>
    <row r="375" spans="1:8">
      <c r="A375" s="244" t="s">
        <v>887</v>
      </c>
      <c r="B375" s="244" t="s">
        <v>4234</v>
      </c>
      <c r="C375" s="247">
        <v>15</v>
      </c>
      <c r="D375" s="244" t="s">
        <v>379</v>
      </c>
      <c r="E375" s="238" t="s">
        <v>4292</v>
      </c>
      <c r="F375" s="238" t="s">
        <v>4236</v>
      </c>
      <c r="G375" s="244" t="s">
        <v>4230</v>
      </c>
      <c r="H375" s="222">
        <v>0</v>
      </c>
    </row>
    <row r="376" spans="1:8">
      <c r="A376" s="244" t="s">
        <v>888</v>
      </c>
      <c r="B376" s="244" t="s">
        <v>4263</v>
      </c>
      <c r="C376" s="247">
        <v>6</v>
      </c>
      <c r="D376" s="244" t="s">
        <v>4566</v>
      </c>
      <c r="E376" s="244" t="s">
        <v>46</v>
      </c>
      <c r="F376" s="244" t="s">
        <v>4229</v>
      </c>
      <c r="G376" s="244" t="s">
        <v>4230</v>
      </c>
      <c r="H376" s="4">
        <v>500</v>
      </c>
    </row>
    <row r="377" spans="1:8">
      <c r="A377" s="244" t="s">
        <v>889</v>
      </c>
      <c r="B377" s="244" t="s">
        <v>4234</v>
      </c>
      <c r="C377" s="247">
        <v>20</v>
      </c>
      <c r="D377" s="244" t="s">
        <v>4567</v>
      </c>
      <c r="E377" s="244" t="s">
        <v>46</v>
      </c>
      <c r="F377" s="244" t="s">
        <v>4229</v>
      </c>
      <c r="G377" s="244" t="s">
        <v>4230</v>
      </c>
      <c r="H377" s="4">
        <v>500</v>
      </c>
    </row>
    <row r="378" spans="1:8">
      <c r="A378" s="244" t="s">
        <v>890</v>
      </c>
      <c r="B378" s="244" t="s">
        <v>4234</v>
      </c>
      <c r="C378" s="247">
        <v>35</v>
      </c>
      <c r="D378" s="244" t="s">
        <v>4568</v>
      </c>
      <c r="E378" s="244" t="s">
        <v>46</v>
      </c>
      <c r="F378" s="244" t="s">
        <v>4229</v>
      </c>
      <c r="G378" s="244" t="s">
        <v>4230</v>
      </c>
      <c r="H378" s="4">
        <v>500</v>
      </c>
    </row>
    <row r="379" spans="1:8">
      <c r="A379" s="244" t="s">
        <v>891</v>
      </c>
      <c r="B379" s="244" t="s">
        <v>4234</v>
      </c>
      <c r="C379" s="247">
        <v>35</v>
      </c>
      <c r="D379" s="244" t="s">
        <v>4569</v>
      </c>
      <c r="E379" s="244" t="s">
        <v>46</v>
      </c>
      <c r="F379" s="244" t="s">
        <v>4229</v>
      </c>
      <c r="G379" s="244" t="s">
        <v>4230</v>
      </c>
      <c r="H379" s="4">
        <v>500</v>
      </c>
    </row>
    <row r="380" spans="1:8">
      <c r="A380" s="244" t="s">
        <v>892</v>
      </c>
      <c r="B380" s="244" t="s">
        <v>4234</v>
      </c>
      <c r="C380" s="247">
        <v>40</v>
      </c>
      <c r="D380" s="244" t="s">
        <v>4570</v>
      </c>
      <c r="E380" s="238" t="s">
        <v>52</v>
      </c>
      <c r="F380" s="238" t="s">
        <v>4236</v>
      </c>
      <c r="G380" s="244" t="s">
        <v>4230</v>
      </c>
      <c r="H380" s="158" t="s">
        <v>7323</v>
      </c>
    </row>
    <row r="381" spans="1:8">
      <c r="A381" s="244" t="s">
        <v>893</v>
      </c>
      <c r="B381" s="244" t="s">
        <v>4234</v>
      </c>
      <c r="C381" s="247">
        <v>40</v>
      </c>
      <c r="D381" s="244" t="s">
        <v>4571</v>
      </c>
      <c r="E381" s="238" t="s">
        <v>52</v>
      </c>
      <c r="F381" s="238" t="s">
        <v>4236</v>
      </c>
      <c r="G381" s="244" t="s">
        <v>4230</v>
      </c>
      <c r="H381" s="158" t="s">
        <v>7323</v>
      </c>
    </row>
    <row r="382" spans="1:8">
      <c r="A382" s="244" t="s">
        <v>894</v>
      </c>
      <c r="B382" s="244" t="s">
        <v>4222</v>
      </c>
      <c r="C382" s="247">
        <v>30</v>
      </c>
      <c r="D382" s="244" t="s">
        <v>4572</v>
      </c>
      <c r="E382" s="244" t="s">
        <v>46</v>
      </c>
      <c r="F382" s="244" t="s">
        <v>4229</v>
      </c>
      <c r="G382" s="244" t="s">
        <v>4230</v>
      </c>
      <c r="H382" s="4">
        <v>500</v>
      </c>
    </row>
    <row r="383" spans="1:8">
      <c r="A383" s="244" t="s">
        <v>895</v>
      </c>
      <c r="B383" s="244" t="s">
        <v>4234</v>
      </c>
      <c r="C383" s="247">
        <v>30</v>
      </c>
      <c r="D383" s="244" t="s">
        <v>4573</v>
      </c>
      <c r="E383" s="238" t="s">
        <v>52</v>
      </c>
      <c r="F383" s="238" t="s">
        <v>4236</v>
      </c>
      <c r="G383" s="244" t="s">
        <v>4230</v>
      </c>
      <c r="H383" s="158" t="s">
        <v>7323</v>
      </c>
    </row>
    <row r="384" spans="1:8">
      <c r="A384" s="244" t="s">
        <v>896</v>
      </c>
      <c r="B384" s="244" t="s">
        <v>4234</v>
      </c>
      <c r="C384" s="247">
        <v>35</v>
      </c>
      <c r="D384" s="244" t="s">
        <v>4574</v>
      </c>
      <c r="E384" s="238" t="s">
        <v>52</v>
      </c>
      <c r="F384" s="238" t="s">
        <v>4236</v>
      </c>
      <c r="G384" s="244" t="s">
        <v>4230</v>
      </c>
      <c r="H384" s="158" t="s">
        <v>7323</v>
      </c>
    </row>
    <row r="385" spans="1:8">
      <c r="A385" s="244" t="s">
        <v>897</v>
      </c>
      <c r="B385" s="244" t="s">
        <v>4234</v>
      </c>
      <c r="C385" s="247">
        <v>50</v>
      </c>
      <c r="D385" s="244" t="s">
        <v>4575</v>
      </c>
      <c r="E385" s="238" t="s">
        <v>52</v>
      </c>
      <c r="F385" s="238" t="s">
        <v>4236</v>
      </c>
      <c r="G385" s="244" t="s">
        <v>4230</v>
      </c>
      <c r="H385" s="158" t="s">
        <v>7323</v>
      </c>
    </row>
    <row r="386" spans="1:8">
      <c r="A386" s="244" t="s">
        <v>898</v>
      </c>
      <c r="B386" s="244" t="s">
        <v>4222</v>
      </c>
      <c r="C386" s="247">
        <v>30</v>
      </c>
      <c r="D386" s="244" t="s">
        <v>4576</v>
      </c>
      <c r="E386" s="244" t="s">
        <v>51</v>
      </c>
      <c r="F386" s="238" t="s">
        <v>4236</v>
      </c>
      <c r="G386" s="244" t="s">
        <v>4225</v>
      </c>
      <c r="H386" s="158" t="s">
        <v>7320</v>
      </c>
    </row>
    <row r="387" spans="1:8">
      <c r="A387" s="244" t="s">
        <v>899</v>
      </c>
      <c r="B387" s="253" t="s">
        <v>4234</v>
      </c>
      <c r="C387" s="250">
        <v>35</v>
      </c>
      <c r="D387" s="253" t="s">
        <v>46</v>
      </c>
      <c r="E387" s="253" t="s">
        <v>46</v>
      </c>
      <c r="F387" s="244" t="s">
        <v>4229</v>
      </c>
      <c r="G387" s="253" t="s">
        <v>4230</v>
      </c>
      <c r="H387" s="4">
        <v>500</v>
      </c>
    </row>
    <row r="388" spans="1:8">
      <c r="A388" s="244" t="s">
        <v>900</v>
      </c>
      <c r="B388" s="253" t="s">
        <v>4222</v>
      </c>
      <c r="C388" s="250">
        <v>35</v>
      </c>
      <c r="D388" s="253" t="s">
        <v>51</v>
      </c>
      <c r="E388" s="253" t="s">
        <v>51</v>
      </c>
      <c r="F388" s="253" t="s">
        <v>4236</v>
      </c>
      <c r="G388" s="253" t="s">
        <v>4230</v>
      </c>
      <c r="H388" s="158" t="s">
        <v>7320</v>
      </c>
    </row>
    <row r="389" spans="1:8">
      <c r="A389" s="244" t="s">
        <v>901</v>
      </c>
      <c r="B389" s="253" t="s">
        <v>4234</v>
      </c>
      <c r="C389" s="250">
        <v>35</v>
      </c>
      <c r="D389" s="253" t="s">
        <v>51</v>
      </c>
      <c r="E389" s="253" t="s">
        <v>51</v>
      </c>
      <c r="F389" s="253" t="s">
        <v>4236</v>
      </c>
      <c r="G389" s="253" t="s">
        <v>4230</v>
      </c>
      <c r="H389" s="158" t="s">
        <v>7320</v>
      </c>
    </row>
    <row r="390" spans="1:8">
      <c r="A390" s="244" t="s">
        <v>902</v>
      </c>
      <c r="B390" s="253" t="s">
        <v>4254</v>
      </c>
      <c r="C390" s="250">
        <v>30</v>
      </c>
      <c r="D390" s="253" t="s">
        <v>379</v>
      </c>
      <c r="E390" s="253" t="s">
        <v>51</v>
      </c>
      <c r="F390" s="253" t="s">
        <v>4236</v>
      </c>
      <c r="G390" s="253" t="s">
        <v>4230</v>
      </c>
      <c r="H390" s="158" t="s">
        <v>7320</v>
      </c>
    </row>
    <row r="391" spans="1:8">
      <c r="A391" s="244" t="s">
        <v>903</v>
      </c>
      <c r="B391" s="253" t="s">
        <v>4254</v>
      </c>
      <c r="C391" s="250">
        <v>20</v>
      </c>
      <c r="D391" s="253" t="s">
        <v>51</v>
      </c>
      <c r="E391" s="253" t="s">
        <v>51</v>
      </c>
      <c r="F391" s="253" t="s">
        <v>4236</v>
      </c>
      <c r="G391" s="253" t="s">
        <v>4230</v>
      </c>
      <c r="H391" s="158" t="s">
        <v>7320</v>
      </c>
    </row>
    <row r="392" spans="1:8">
      <c r="A392" s="244" t="s">
        <v>904</v>
      </c>
      <c r="B392" s="244" t="s">
        <v>4222</v>
      </c>
      <c r="C392" s="247">
        <v>35</v>
      </c>
      <c r="D392" s="244" t="s">
        <v>4577</v>
      </c>
      <c r="E392" s="244" t="s">
        <v>46</v>
      </c>
      <c r="F392" s="244" t="s">
        <v>4224</v>
      </c>
      <c r="G392" s="244" t="s">
        <v>4225</v>
      </c>
      <c r="H392" s="4">
        <v>500</v>
      </c>
    </row>
    <row r="393" spans="1:8">
      <c r="A393" s="244" t="s">
        <v>905</v>
      </c>
      <c r="B393" s="244" t="s">
        <v>4222</v>
      </c>
      <c r="C393" s="247">
        <v>40</v>
      </c>
      <c r="D393" s="244" t="s">
        <v>4578</v>
      </c>
      <c r="E393" s="244" t="s">
        <v>46</v>
      </c>
      <c r="F393" s="244" t="s">
        <v>46</v>
      </c>
      <c r="G393" s="244" t="s">
        <v>4225</v>
      </c>
      <c r="H393" s="4">
        <v>500</v>
      </c>
    </row>
    <row r="394" spans="1:8">
      <c r="A394" s="244" t="s">
        <v>906</v>
      </c>
      <c r="B394" s="244" t="s">
        <v>4222</v>
      </c>
      <c r="C394" s="247">
        <v>15</v>
      </c>
      <c r="D394" s="244" t="s">
        <v>4579</v>
      </c>
      <c r="E394" s="244" t="s">
        <v>46</v>
      </c>
      <c r="F394" s="244" t="s">
        <v>46</v>
      </c>
      <c r="G394" s="244" t="s">
        <v>4225</v>
      </c>
      <c r="H394" s="4">
        <v>500</v>
      </c>
    </row>
    <row r="395" spans="1:8">
      <c r="A395" s="244" t="s">
        <v>907</v>
      </c>
      <c r="B395" s="244" t="s">
        <v>4222</v>
      </c>
      <c r="C395" s="247">
        <v>15</v>
      </c>
      <c r="D395" s="244" t="s">
        <v>4580</v>
      </c>
      <c r="E395" s="244" t="s">
        <v>46</v>
      </c>
      <c r="F395" s="244" t="s">
        <v>46</v>
      </c>
      <c r="G395" s="244" t="s">
        <v>4225</v>
      </c>
      <c r="H395" s="4">
        <v>500</v>
      </c>
    </row>
    <row r="396" spans="1:8">
      <c r="A396" s="244" t="s">
        <v>908</v>
      </c>
      <c r="B396" s="244" t="s">
        <v>4222</v>
      </c>
      <c r="C396" s="247">
        <v>30</v>
      </c>
      <c r="D396" s="244" t="s">
        <v>4581</v>
      </c>
      <c r="E396" s="244" t="s">
        <v>46</v>
      </c>
      <c r="F396" s="244" t="s">
        <v>46</v>
      </c>
      <c r="G396" s="244" t="s">
        <v>4225</v>
      </c>
      <c r="H396" s="4">
        <v>500</v>
      </c>
    </row>
    <row r="397" spans="1:8">
      <c r="A397" s="244" t="s">
        <v>909</v>
      </c>
      <c r="B397" s="244" t="s">
        <v>4222</v>
      </c>
      <c r="C397" s="247">
        <v>20</v>
      </c>
      <c r="D397" s="244" t="s">
        <v>4582</v>
      </c>
      <c r="E397" s="244" t="s">
        <v>46</v>
      </c>
      <c r="F397" s="244" t="s">
        <v>46</v>
      </c>
      <c r="G397" s="244" t="s">
        <v>4225</v>
      </c>
      <c r="H397" s="4">
        <v>500</v>
      </c>
    </row>
    <row r="398" spans="1:8">
      <c r="A398" s="244" t="s">
        <v>910</v>
      </c>
      <c r="B398" s="244" t="s">
        <v>4222</v>
      </c>
      <c r="C398" s="247">
        <v>15</v>
      </c>
      <c r="D398" s="244" t="s">
        <v>4583</v>
      </c>
      <c r="E398" s="244" t="s">
        <v>46</v>
      </c>
      <c r="F398" s="244" t="s">
        <v>46</v>
      </c>
      <c r="G398" s="244" t="s">
        <v>4225</v>
      </c>
      <c r="H398" s="4">
        <v>500</v>
      </c>
    </row>
    <row r="399" spans="1:8">
      <c r="A399" s="244" t="s">
        <v>911</v>
      </c>
      <c r="B399" s="244" t="s">
        <v>4222</v>
      </c>
      <c r="C399" s="247">
        <v>15</v>
      </c>
      <c r="D399" s="244" t="s">
        <v>4584</v>
      </c>
      <c r="E399" s="244" t="s">
        <v>46</v>
      </c>
      <c r="F399" s="244" t="s">
        <v>46</v>
      </c>
      <c r="G399" s="244" t="s">
        <v>4225</v>
      </c>
      <c r="H399" s="4">
        <v>500</v>
      </c>
    </row>
    <row r="400" spans="1:8">
      <c r="A400" s="244" t="s">
        <v>912</v>
      </c>
      <c r="B400" s="244" t="s">
        <v>4222</v>
      </c>
      <c r="C400" s="247">
        <v>30</v>
      </c>
      <c r="D400" s="244" t="s">
        <v>4585</v>
      </c>
      <c r="E400" s="244" t="s">
        <v>46</v>
      </c>
      <c r="F400" s="244" t="s">
        <v>46</v>
      </c>
      <c r="G400" s="244" t="s">
        <v>4225</v>
      </c>
      <c r="H400" s="4">
        <v>500</v>
      </c>
    </row>
    <row r="401" spans="1:8">
      <c r="A401" s="244" t="s">
        <v>913</v>
      </c>
      <c r="B401" s="244" t="s">
        <v>379</v>
      </c>
      <c r="C401" s="247" t="s">
        <v>379</v>
      </c>
      <c r="D401" s="244" t="s">
        <v>4586</v>
      </c>
      <c r="E401" s="244" t="s">
        <v>46</v>
      </c>
      <c r="F401" s="244" t="s">
        <v>46</v>
      </c>
      <c r="G401" s="244" t="s">
        <v>4225</v>
      </c>
      <c r="H401" s="4">
        <v>500</v>
      </c>
    </row>
    <row r="402" spans="1:8">
      <c r="A402" s="244" t="s">
        <v>914</v>
      </c>
      <c r="B402" s="244" t="s">
        <v>4222</v>
      </c>
      <c r="C402" s="247">
        <v>20</v>
      </c>
      <c r="D402" s="244" t="s">
        <v>4587</v>
      </c>
      <c r="E402" s="244" t="s">
        <v>46</v>
      </c>
      <c r="F402" s="244" t="s">
        <v>46</v>
      </c>
      <c r="G402" s="244" t="s">
        <v>4225</v>
      </c>
      <c r="H402" s="4">
        <v>500</v>
      </c>
    </row>
    <row r="403" spans="1:8">
      <c r="A403" s="244" t="s">
        <v>915</v>
      </c>
      <c r="B403" s="244" t="s">
        <v>4263</v>
      </c>
      <c r="C403" s="247">
        <v>15</v>
      </c>
      <c r="D403" s="244" t="s">
        <v>4588</v>
      </c>
      <c r="E403" s="244" t="s">
        <v>46</v>
      </c>
      <c r="F403" s="244" t="s">
        <v>46</v>
      </c>
      <c r="G403" s="244" t="s">
        <v>4225</v>
      </c>
      <c r="H403" s="4">
        <v>500</v>
      </c>
    </row>
    <row r="404" spans="1:8">
      <c r="A404" s="244" t="s">
        <v>916</v>
      </c>
      <c r="B404" s="244" t="s">
        <v>4222</v>
      </c>
      <c r="C404" s="247">
        <v>30</v>
      </c>
      <c r="D404" s="244" t="s">
        <v>4589</v>
      </c>
      <c r="E404" s="244" t="s">
        <v>46</v>
      </c>
      <c r="F404" s="244" t="s">
        <v>46</v>
      </c>
      <c r="G404" s="244" t="s">
        <v>4225</v>
      </c>
      <c r="H404" s="4">
        <v>500</v>
      </c>
    </row>
    <row r="405" spans="1:8">
      <c r="A405" s="244" t="s">
        <v>917</v>
      </c>
      <c r="B405" s="244" t="s">
        <v>4222</v>
      </c>
      <c r="C405" s="247">
        <v>15</v>
      </c>
      <c r="D405" s="244" t="s">
        <v>4590</v>
      </c>
      <c r="E405" s="244" t="s">
        <v>46</v>
      </c>
      <c r="F405" s="244" t="s">
        <v>46</v>
      </c>
      <c r="G405" s="244" t="s">
        <v>4225</v>
      </c>
      <c r="H405" s="4">
        <v>500</v>
      </c>
    </row>
    <row r="406" spans="1:8">
      <c r="A406" s="244" t="s">
        <v>918</v>
      </c>
      <c r="B406" s="244" t="s">
        <v>4222</v>
      </c>
      <c r="C406" s="247">
        <v>30</v>
      </c>
      <c r="D406" s="244" t="s">
        <v>4591</v>
      </c>
      <c r="E406" s="244" t="s">
        <v>46</v>
      </c>
      <c r="F406" s="244" t="s">
        <v>46</v>
      </c>
      <c r="G406" s="244" t="s">
        <v>4225</v>
      </c>
      <c r="H406" s="4">
        <v>500</v>
      </c>
    </row>
    <row r="407" spans="1:8">
      <c r="A407" s="244" t="s">
        <v>919</v>
      </c>
      <c r="B407" s="244" t="s">
        <v>4222</v>
      </c>
      <c r="C407" s="247">
        <v>30</v>
      </c>
      <c r="D407" s="244" t="s">
        <v>4592</v>
      </c>
      <c r="E407" s="244" t="s">
        <v>46</v>
      </c>
      <c r="F407" s="244" t="s">
        <v>46</v>
      </c>
      <c r="G407" s="244" t="s">
        <v>4225</v>
      </c>
      <c r="H407" s="4">
        <v>500</v>
      </c>
    </row>
    <row r="408" spans="1:8">
      <c r="A408" s="244" t="s">
        <v>920</v>
      </c>
      <c r="B408" s="244" t="s">
        <v>4222</v>
      </c>
      <c r="C408" s="247">
        <v>30</v>
      </c>
      <c r="D408" s="244" t="s">
        <v>379</v>
      </c>
      <c r="E408" s="238" t="s">
        <v>4236</v>
      </c>
      <c r="F408" s="238" t="s">
        <v>4236</v>
      </c>
      <c r="G408" s="244" t="s">
        <v>4225</v>
      </c>
      <c r="H408" s="222">
        <v>0</v>
      </c>
    </row>
    <row r="409" spans="1:8">
      <c r="A409" s="244" t="s">
        <v>921</v>
      </c>
      <c r="B409" s="244" t="s">
        <v>4222</v>
      </c>
      <c r="C409" s="247">
        <v>30</v>
      </c>
      <c r="D409" s="244" t="s">
        <v>4593</v>
      </c>
      <c r="E409" s="244" t="s">
        <v>46</v>
      </c>
      <c r="F409" s="244" t="s">
        <v>46</v>
      </c>
      <c r="G409" s="244" t="s">
        <v>4225</v>
      </c>
      <c r="H409" s="4">
        <v>500</v>
      </c>
    </row>
    <row r="410" spans="1:8">
      <c r="A410" s="244" t="s">
        <v>922</v>
      </c>
      <c r="B410" s="244" t="s">
        <v>4222</v>
      </c>
      <c r="C410" s="247">
        <v>30</v>
      </c>
      <c r="D410" s="244" t="s">
        <v>4594</v>
      </c>
      <c r="E410" s="244" t="s">
        <v>46</v>
      </c>
      <c r="F410" s="244" t="s">
        <v>46</v>
      </c>
      <c r="G410" s="244" t="s">
        <v>4225</v>
      </c>
      <c r="H410" s="4">
        <v>500</v>
      </c>
    </row>
    <row r="411" spans="1:8">
      <c r="A411" s="244" t="s">
        <v>923</v>
      </c>
      <c r="B411" s="244" t="s">
        <v>4222</v>
      </c>
      <c r="C411" s="247">
        <v>20</v>
      </c>
      <c r="D411" s="244" t="s">
        <v>4595</v>
      </c>
      <c r="E411" s="244" t="s">
        <v>46</v>
      </c>
      <c r="F411" s="244" t="s">
        <v>46</v>
      </c>
      <c r="G411" s="244" t="s">
        <v>4225</v>
      </c>
      <c r="H411" s="4">
        <v>500</v>
      </c>
    </row>
    <row r="412" spans="1:8">
      <c r="A412" s="244" t="s">
        <v>924</v>
      </c>
      <c r="B412" s="244" t="s">
        <v>4234</v>
      </c>
      <c r="C412" s="247">
        <v>40</v>
      </c>
      <c r="D412" s="244" t="s">
        <v>4596</v>
      </c>
      <c r="E412" s="238" t="s">
        <v>52</v>
      </c>
      <c r="F412" s="238" t="s">
        <v>4236</v>
      </c>
      <c r="G412" s="244" t="s">
        <v>4225</v>
      </c>
      <c r="H412" s="158" t="s">
        <v>7323</v>
      </c>
    </row>
    <row r="413" spans="1:8">
      <c r="A413" s="244" t="s">
        <v>925</v>
      </c>
      <c r="B413" s="244" t="s">
        <v>4234</v>
      </c>
      <c r="C413" s="247">
        <v>40</v>
      </c>
      <c r="D413" s="244" t="s">
        <v>4597</v>
      </c>
      <c r="E413" s="244" t="s">
        <v>46</v>
      </c>
      <c r="F413" s="244" t="s">
        <v>46</v>
      </c>
      <c r="G413" s="244" t="s">
        <v>4225</v>
      </c>
      <c r="H413" s="4">
        <v>500</v>
      </c>
    </row>
    <row r="414" spans="1:8">
      <c r="A414" s="244" t="s">
        <v>926</v>
      </c>
      <c r="B414" s="244" t="s">
        <v>4222</v>
      </c>
      <c r="C414" s="247">
        <v>30</v>
      </c>
      <c r="D414" s="244" t="s">
        <v>4598</v>
      </c>
      <c r="E414" s="244" t="s">
        <v>46</v>
      </c>
      <c r="F414" s="244" t="s">
        <v>46</v>
      </c>
      <c r="G414" s="244" t="s">
        <v>4225</v>
      </c>
      <c r="H414" s="4">
        <v>500</v>
      </c>
    </row>
    <row r="415" spans="1:8">
      <c r="A415" s="244" t="s">
        <v>927</v>
      </c>
      <c r="B415" s="244" t="s">
        <v>4222</v>
      </c>
      <c r="C415" s="247">
        <v>30</v>
      </c>
      <c r="D415" s="244" t="s">
        <v>4599</v>
      </c>
      <c r="E415" s="244" t="s">
        <v>46</v>
      </c>
      <c r="F415" s="244" t="s">
        <v>46</v>
      </c>
      <c r="G415" s="244" t="s">
        <v>4225</v>
      </c>
      <c r="H415" s="4">
        <v>500</v>
      </c>
    </row>
    <row r="416" spans="1:8">
      <c r="A416" s="244" t="s">
        <v>928</v>
      </c>
      <c r="B416" s="244" t="s">
        <v>4222</v>
      </c>
      <c r="C416" s="247">
        <v>20</v>
      </c>
      <c r="D416" s="244" t="s">
        <v>4600</v>
      </c>
      <c r="E416" s="244" t="s">
        <v>46</v>
      </c>
      <c r="F416" s="244" t="s">
        <v>46</v>
      </c>
      <c r="G416" s="244" t="s">
        <v>4225</v>
      </c>
      <c r="H416" s="4">
        <v>500</v>
      </c>
    </row>
    <row r="417" spans="1:8">
      <c r="A417" s="244" t="s">
        <v>929</v>
      </c>
      <c r="B417" s="244" t="s">
        <v>4222</v>
      </c>
      <c r="C417" s="247">
        <v>15</v>
      </c>
      <c r="D417" s="244" t="s">
        <v>4601</v>
      </c>
      <c r="E417" s="244" t="s">
        <v>46</v>
      </c>
      <c r="F417" s="244" t="s">
        <v>46</v>
      </c>
      <c r="G417" s="244" t="s">
        <v>4225</v>
      </c>
      <c r="H417" s="4">
        <v>500</v>
      </c>
    </row>
    <row r="418" spans="1:8">
      <c r="A418" s="244" t="s">
        <v>930</v>
      </c>
      <c r="B418" s="244" t="s">
        <v>4222</v>
      </c>
      <c r="C418" s="247">
        <v>15</v>
      </c>
      <c r="D418" s="244" t="s">
        <v>4602</v>
      </c>
      <c r="E418" s="244" t="s">
        <v>46</v>
      </c>
      <c r="F418" s="244" t="s">
        <v>46</v>
      </c>
      <c r="G418" s="244" t="s">
        <v>4225</v>
      </c>
      <c r="H418" s="4">
        <v>500</v>
      </c>
    </row>
    <row r="419" spans="1:8">
      <c r="A419" s="244" t="s">
        <v>931</v>
      </c>
      <c r="B419" s="244" t="s">
        <v>4222</v>
      </c>
      <c r="C419" s="247">
        <v>30</v>
      </c>
      <c r="D419" s="244" t="s">
        <v>4603</v>
      </c>
      <c r="E419" s="244" t="s">
        <v>46</v>
      </c>
      <c r="F419" s="244" t="s">
        <v>46</v>
      </c>
      <c r="G419" s="244" t="s">
        <v>4225</v>
      </c>
      <c r="H419" s="4">
        <v>500</v>
      </c>
    </row>
    <row r="420" spans="1:8">
      <c r="A420" s="244" t="s">
        <v>932</v>
      </c>
      <c r="B420" s="244" t="s">
        <v>379</v>
      </c>
      <c r="C420" s="247">
        <v>3</v>
      </c>
      <c r="D420" s="244" t="s">
        <v>4604</v>
      </c>
      <c r="E420" s="244" t="s">
        <v>46</v>
      </c>
      <c r="F420" s="244" t="s">
        <v>46</v>
      </c>
      <c r="G420" s="244" t="s">
        <v>4225</v>
      </c>
      <c r="H420" s="4">
        <v>500</v>
      </c>
    </row>
    <row r="421" spans="1:8">
      <c r="A421" s="244" t="s">
        <v>933</v>
      </c>
      <c r="B421" s="244" t="s">
        <v>4234</v>
      </c>
      <c r="C421" s="247">
        <v>20</v>
      </c>
      <c r="D421" s="244" t="s">
        <v>4605</v>
      </c>
      <c r="E421" s="244" t="s">
        <v>46</v>
      </c>
      <c r="F421" s="244" t="s">
        <v>46</v>
      </c>
      <c r="G421" s="244" t="s">
        <v>4225</v>
      </c>
      <c r="H421" s="4">
        <v>500</v>
      </c>
    </row>
    <row r="422" spans="1:8">
      <c r="A422" s="244" t="s">
        <v>934</v>
      </c>
      <c r="B422" s="244" t="s">
        <v>4234</v>
      </c>
      <c r="C422" s="247">
        <v>20</v>
      </c>
      <c r="D422" s="244" t="s">
        <v>4606</v>
      </c>
      <c r="E422" s="244" t="s">
        <v>46</v>
      </c>
      <c r="F422" s="244" t="s">
        <v>46</v>
      </c>
      <c r="G422" s="244" t="s">
        <v>4225</v>
      </c>
      <c r="H422" s="4">
        <v>500</v>
      </c>
    </row>
    <row r="423" spans="1:8">
      <c r="A423" s="244" t="s">
        <v>935</v>
      </c>
      <c r="B423" s="244" t="s">
        <v>4222</v>
      </c>
      <c r="C423" s="247">
        <v>10</v>
      </c>
      <c r="D423" s="244" t="s">
        <v>4607</v>
      </c>
      <c r="E423" s="244" t="s">
        <v>46</v>
      </c>
      <c r="F423" s="244" t="s">
        <v>46</v>
      </c>
      <c r="G423" s="244" t="s">
        <v>4225</v>
      </c>
      <c r="H423" s="4">
        <v>500</v>
      </c>
    </row>
    <row r="424" spans="1:8">
      <c r="A424" s="244" t="s">
        <v>936</v>
      </c>
      <c r="B424" s="244" t="s">
        <v>4222</v>
      </c>
      <c r="C424" s="247">
        <v>40</v>
      </c>
      <c r="D424" s="244" t="s">
        <v>4608</v>
      </c>
      <c r="E424" s="244" t="s">
        <v>46</v>
      </c>
      <c r="F424" s="244" t="s">
        <v>46</v>
      </c>
      <c r="G424" s="244" t="s">
        <v>4225</v>
      </c>
      <c r="H424" s="4">
        <v>500</v>
      </c>
    </row>
    <row r="425" spans="1:8">
      <c r="A425" s="244" t="s">
        <v>937</v>
      </c>
      <c r="B425" s="244" t="s">
        <v>4222</v>
      </c>
      <c r="C425" s="247">
        <v>20</v>
      </c>
      <c r="D425" s="244" t="s">
        <v>4609</v>
      </c>
      <c r="E425" s="244" t="s">
        <v>46</v>
      </c>
      <c r="F425" s="244" t="s">
        <v>46</v>
      </c>
      <c r="G425" s="244" t="s">
        <v>4225</v>
      </c>
      <c r="H425" s="4">
        <v>500</v>
      </c>
    </row>
    <row r="426" spans="1:8">
      <c r="A426" s="244" t="s">
        <v>938</v>
      </c>
      <c r="B426" s="244" t="s">
        <v>4222</v>
      </c>
      <c r="C426" s="247">
        <v>15</v>
      </c>
      <c r="D426" s="244" t="s">
        <v>4610</v>
      </c>
      <c r="E426" s="244" t="s">
        <v>46</v>
      </c>
      <c r="F426" s="244" t="s">
        <v>46</v>
      </c>
      <c r="G426" s="244" t="s">
        <v>4225</v>
      </c>
      <c r="H426" s="4">
        <v>500</v>
      </c>
    </row>
    <row r="427" spans="1:8">
      <c r="A427" s="244" t="s">
        <v>939</v>
      </c>
      <c r="B427" s="244" t="s">
        <v>4234</v>
      </c>
      <c r="C427" s="247">
        <v>30</v>
      </c>
      <c r="D427" s="244" t="s">
        <v>4611</v>
      </c>
      <c r="E427" s="244" t="s">
        <v>46</v>
      </c>
      <c r="F427" s="244" t="s">
        <v>46</v>
      </c>
      <c r="G427" s="244" t="s">
        <v>4225</v>
      </c>
      <c r="H427" s="4">
        <v>500</v>
      </c>
    </row>
    <row r="428" spans="1:8">
      <c r="A428" s="244" t="s">
        <v>940</v>
      </c>
      <c r="B428" s="244" t="s">
        <v>4222</v>
      </c>
      <c r="C428" s="247">
        <v>20</v>
      </c>
      <c r="D428" s="244" t="s">
        <v>4612</v>
      </c>
      <c r="E428" s="244" t="s">
        <v>46</v>
      </c>
      <c r="F428" s="244" t="s">
        <v>46</v>
      </c>
      <c r="G428" s="244" t="s">
        <v>4225</v>
      </c>
      <c r="H428" s="4">
        <v>500</v>
      </c>
    </row>
    <row r="429" spans="1:8">
      <c r="A429" s="244" t="s">
        <v>941</v>
      </c>
      <c r="B429" s="244" t="s">
        <v>4222</v>
      </c>
      <c r="C429" s="247">
        <v>15</v>
      </c>
      <c r="D429" s="244" t="s">
        <v>4613</v>
      </c>
      <c r="E429" s="244" t="s">
        <v>46</v>
      </c>
      <c r="F429" s="244" t="s">
        <v>46</v>
      </c>
      <c r="G429" s="244" t="s">
        <v>4225</v>
      </c>
      <c r="H429" s="4">
        <v>500</v>
      </c>
    </row>
    <row r="430" spans="1:8">
      <c r="A430" s="244" t="s">
        <v>942</v>
      </c>
      <c r="B430" s="244" t="s">
        <v>4222</v>
      </c>
      <c r="C430" s="247">
        <v>30</v>
      </c>
      <c r="D430" s="244" t="s">
        <v>4614</v>
      </c>
      <c r="E430" s="244" t="s">
        <v>46</v>
      </c>
      <c r="F430" s="244" t="s">
        <v>46</v>
      </c>
      <c r="G430" s="244" t="s">
        <v>4225</v>
      </c>
      <c r="H430" s="4">
        <v>500</v>
      </c>
    </row>
    <row r="431" spans="1:8">
      <c r="A431" s="244" t="s">
        <v>943</v>
      </c>
      <c r="B431" s="244" t="s">
        <v>4222</v>
      </c>
      <c r="C431" s="247">
        <v>10</v>
      </c>
      <c r="D431" s="244" t="s">
        <v>4615</v>
      </c>
      <c r="E431" s="244" t="s">
        <v>46</v>
      </c>
      <c r="F431" s="244" t="s">
        <v>46</v>
      </c>
      <c r="G431" s="244" t="s">
        <v>4225</v>
      </c>
      <c r="H431" s="4">
        <v>500</v>
      </c>
    </row>
    <row r="432" spans="1:8">
      <c r="A432" s="244" t="s">
        <v>944</v>
      </c>
      <c r="B432" s="244" t="s">
        <v>4222</v>
      </c>
      <c r="C432" s="247">
        <v>30</v>
      </c>
      <c r="D432" s="244" t="s">
        <v>4616</v>
      </c>
      <c r="E432" s="244" t="s">
        <v>46</v>
      </c>
      <c r="F432" s="244" t="s">
        <v>46</v>
      </c>
      <c r="G432" s="244" t="s">
        <v>4225</v>
      </c>
      <c r="H432" s="4">
        <v>500</v>
      </c>
    </row>
    <row r="433" spans="1:8">
      <c r="A433" s="244" t="s">
        <v>945</v>
      </c>
      <c r="B433" s="244" t="s">
        <v>4222</v>
      </c>
      <c r="C433" s="247">
        <v>30</v>
      </c>
      <c r="D433" s="244" t="s">
        <v>4617</v>
      </c>
      <c r="E433" s="244" t="s">
        <v>46</v>
      </c>
      <c r="F433" s="244" t="s">
        <v>46</v>
      </c>
      <c r="G433" s="244" t="s">
        <v>4225</v>
      </c>
      <c r="H433" s="4">
        <v>500</v>
      </c>
    </row>
    <row r="434" spans="1:8">
      <c r="A434" s="244" t="s">
        <v>946</v>
      </c>
      <c r="B434" s="244" t="s">
        <v>4222</v>
      </c>
      <c r="C434" s="247">
        <v>15</v>
      </c>
      <c r="D434" s="244" t="s">
        <v>4618</v>
      </c>
      <c r="E434" s="244" t="s">
        <v>46</v>
      </c>
      <c r="F434" s="244" t="s">
        <v>46</v>
      </c>
      <c r="G434" s="244" t="s">
        <v>4225</v>
      </c>
      <c r="H434" s="4">
        <v>500</v>
      </c>
    </row>
    <row r="435" spans="1:8">
      <c r="A435" s="244" t="s">
        <v>947</v>
      </c>
      <c r="B435" s="244" t="s">
        <v>4222</v>
      </c>
      <c r="C435" s="247">
        <v>35</v>
      </c>
      <c r="D435" s="244" t="s">
        <v>4619</v>
      </c>
      <c r="E435" s="244" t="s">
        <v>46</v>
      </c>
      <c r="F435" s="244" t="s">
        <v>46</v>
      </c>
      <c r="G435" s="244" t="s">
        <v>4225</v>
      </c>
      <c r="H435" s="4">
        <v>500</v>
      </c>
    </row>
    <row r="436" spans="1:8">
      <c r="A436" s="244" t="s">
        <v>948</v>
      </c>
      <c r="B436" s="244" t="s">
        <v>4222</v>
      </c>
      <c r="C436" s="247">
        <v>30</v>
      </c>
      <c r="D436" s="244" t="s">
        <v>4620</v>
      </c>
      <c r="E436" s="244" t="s">
        <v>46</v>
      </c>
      <c r="F436" s="244" t="s">
        <v>46</v>
      </c>
      <c r="G436" s="244" t="s">
        <v>4225</v>
      </c>
      <c r="H436" s="4">
        <v>500</v>
      </c>
    </row>
    <row r="437" spans="1:8">
      <c r="A437" s="244" t="s">
        <v>949</v>
      </c>
      <c r="B437" s="244" t="s">
        <v>4222</v>
      </c>
      <c r="C437" s="247">
        <v>40</v>
      </c>
      <c r="D437" s="244" t="s">
        <v>379</v>
      </c>
      <c r="E437" s="238" t="s">
        <v>4236</v>
      </c>
      <c r="F437" s="238" t="s">
        <v>4236</v>
      </c>
      <c r="G437" s="244" t="s">
        <v>4225</v>
      </c>
      <c r="H437" s="222">
        <v>0</v>
      </c>
    </row>
    <row r="438" spans="1:8">
      <c r="A438" s="244" t="s">
        <v>950</v>
      </c>
      <c r="B438" s="244" t="s">
        <v>4263</v>
      </c>
      <c r="C438" s="247">
        <v>3</v>
      </c>
      <c r="D438" s="244" t="s">
        <v>4621</v>
      </c>
      <c r="E438" s="244" t="s">
        <v>46</v>
      </c>
      <c r="F438" s="244" t="s">
        <v>4229</v>
      </c>
      <c r="G438" s="244" t="s">
        <v>4230</v>
      </c>
      <c r="H438" s="4">
        <v>500</v>
      </c>
    </row>
    <row r="439" spans="1:8">
      <c r="A439" s="244" t="s">
        <v>951</v>
      </c>
      <c r="B439" s="244" t="s">
        <v>4222</v>
      </c>
      <c r="C439" s="247">
        <v>35</v>
      </c>
      <c r="D439" s="244" t="s">
        <v>4622</v>
      </c>
      <c r="E439" s="244" t="s">
        <v>46</v>
      </c>
      <c r="F439" s="244" t="s">
        <v>46</v>
      </c>
      <c r="G439" s="244" t="s">
        <v>4225</v>
      </c>
      <c r="H439" s="4">
        <v>500</v>
      </c>
    </row>
    <row r="440" spans="1:8">
      <c r="A440" s="244" t="s">
        <v>952</v>
      </c>
      <c r="B440" s="244" t="s">
        <v>4222</v>
      </c>
      <c r="C440" s="247">
        <v>20</v>
      </c>
      <c r="D440" s="244" t="s">
        <v>4623</v>
      </c>
      <c r="E440" s="244" t="s">
        <v>46</v>
      </c>
      <c r="F440" s="244" t="s">
        <v>46</v>
      </c>
      <c r="G440" s="244" t="s">
        <v>4225</v>
      </c>
      <c r="H440" s="4">
        <v>500</v>
      </c>
    </row>
    <row r="441" spans="1:8">
      <c r="A441" s="244" t="s">
        <v>953</v>
      </c>
      <c r="B441" s="244" t="s">
        <v>4222</v>
      </c>
      <c r="C441" s="247">
        <v>30</v>
      </c>
      <c r="D441" s="244" t="s">
        <v>4624</v>
      </c>
      <c r="E441" s="244" t="s">
        <v>46</v>
      </c>
      <c r="F441" s="244" t="s">
        <v>46</v>
      </c>
      <c r="G441" s="244" t="s">
        <v>4225</v>
      </c>
      <c r="H441" s="4">
        <v>500</v>
      </c>
    </row>
    <row r="442" spans="1:8">
      <c r="A442" s="244" t="s">
        <v>954</v>
      </c>
      <c r="B442" s="244" t="s">
        <v>379</v>
      </c>
      <c r="C442" s="247" t="s">
        <v>379</v>
      </c>
      <c r="D442" s="244" t="s">
        <v>4625</v>
      </c>
      <c r="E442" s="244" t="s">
        <v>46</v>
      </c>
      <c r="F442" s="244" t="s">
        <v>4229</v>
      </c>
      <c r="G442" s="244" t="s">
        <v>4230</v>
      </c>
      <c r="H442" s="4">
        <v>500</v>
      </c>
    </row>
    <row r="443" spans="1:8">
      <c r="A443" s="244" t="s">
        <v>955</v>
      </c>
      <c r="B443" s="244" t="s">
        <v>4222</v>
      </c>
      <c r="C443" s="247">
        <v>10</v>
      </c>
      <c r="D443" s="244" t="s">
        <v>4626</v>
      </c>
      <c r="E443" s="244" t="s">
        <v>46</v>
      </c>
      <c r="F443" s="244" t="s">
        <v>46</v>
      </c>
      <c r="G443" s="244" t="s">
        <v>4225</v>
      </c>
      <c r="H443" s="4">
        <v>500</v>
      </c>
    </row>
    <row r="444" spans="1:8">
      <c r="A444" s="244" t="s">
        <v>956</v>
      </c>
      <c r="B444" s="244" t="s">
        <v>4234</v>
      </c>
      <c r="C444" s="247">
        <v>35</v>
      </c>
      <c r="D444" s="244" t="s">
        <v>4627</v>
      </c>
      <c r="E444" s="238" t="s">
        <v>52</v>
      </c>
      <c r="F444" s="238" t="s">
        <v>4236</v>
      </c>
      <c r="G444" s="244" t="s">
        <v>4230</v>
      </c>
      <c r="H444" s="158" t="s">
        <v>7323</v>
      </c>
    </row>
    <row r="445" spans="1:8">
      <c r="A445" s="244" t="s">
        <v>957</v>
      </c>
      <c r="B445" s="244" t="s">
        <v>4234</v>
      </c>
      <c r="C445" s="247">
        <v>30</v>
      </c>
      <c r="D445" s="244" t="s">
        <v>4628</v>
      </c>
      <c r="E445" s="238" t="s">
        <v>52</v>
      </c>
      <c r="F445" s="238" t="s">
        <v>4236</v>
      </c>
      <c r="G445" s="244" t="s">
        <v>4230</v>
      </c>
      <c r="H445" s="158" t="s">
        <v>7323</v>
      </c>
    </row>
    <row r="446" spans="1:8">
      <c r="A446" s="244" t="s">
        <v>958</v>
      </c>
      <c r="B446" s="244" t="s">
        <v>4222</v>
      </c>
      <c r="C446" s="247">
        <v>40</v>
      </c>
      <c r="D446" s="244" t="s">
        <v>4629</v>
      </c>
      <c r="E446" s="244" t="s">
        <v>46</v>
      </c>
      <c r="F446" s="244" t="s">
        <v>46</v>
      </c>
      <c r="G446" s="244" t="s">
        <v>4225</v>
      </c>
      <c r="H446" s="4">
        <v>500</v>
      </c>
    </row>
    <row r="447" spans="1:8">
      <c r="A447" s="244" t="s">
        <v>959</v>
      </c>
      <c r="B447" s="244" t="s">
        <v>4263</v>
      </c>
      <c r="C447" s="247">
        <v>15</v>
      </c>
      <c r="D447" s="244" t="s">
        <v>379</v>
      </c>
      <c r="E447" s="238" t="s">
        <v>4236</v>
      </c>
      <c r="F447" s="238" t="s">
        <v>4236</v>
      </c>
      <c r="G447" s="244" t="s">
        <v>4225</v>
      </c>
      <c r="H447" s="222">
        <v>0</v>
      </c>
    </row>
    <row r="448" spans="1:8">
      <c r="A448" s="244" t="s">
        <v>960</v>
      </c>
      <c r="B448" s="244" t="s">
        <v>4234</v>
      </c>
      <c r="C448" s="247">
        <v>35</v>
      </c>
      <c r="D448" s="244" t="s">
        <v>4630</v>
      </c>
      <c r="E448" s="244" t="s">
        <v>46</v>
      </c>
      <c r="F448" s="244" t="s">
        <v>4229</v>
      </c>
      <c r="G448" s="244" t="s">
        <v>4230</v>
      </c>
      <c r="H448" s="4">
        <v>500</v>
      </c>
    </row>
    <row r="449" spans="1:8">
      <c r="A449" s="244" t="s">
        <v>961</v>
      </c>
      <c r="B449" s="244" t="s">
        <v>4631</v>
      </c>
      <c r="C449" s="247" t="s">
        <v>379</v>
      </c>
      <c r="D449" s="244" t="s">
        <v>379</v>
      </c>
      <c r="E449" s="238" t="s">
        <v>4236</v>
      </c>
      <c r="F449" s="238" t="s">
        <v>4236</v>
      </c>
      <c r="G449" s="244" t="s">
        <v>4225</v>
      </c>
      <c r="H449" s="222">
        <v>0</v>
      </c>
    </row>
    <row r="450" spans="1:8">
      <c r="A450" s="244" t="s">
        <v>962</v>
      </c>
      <c r="B450" s="244" t="s">
        <v>4234</v>
      </c>
      <c r="C450" s="247">
        <v>30</v>
      </c>
      <c r="D450" s="244" t="s">
        <v>4632</v>
      </c>
      <c r="E450" s="244" t="s">
        <v>46</v>
      </c>
      <c r="F450" s="244" t="s">
        <v>4229</v>
      </c>
      <c r="G450" s="244" t="s">
        <v>4230</v>
      </c>
      <c r="H450" s="4">
        <v>500</v>
      </c>
    </row>
    <row r="451" spans="1:8">
      <c r="A451" s="244" t="s">
        <v>963</v>
      </c>
      <c r="B451" s="244" t="s">
        <v>4234</v>
      </c>
      <c r="C451" s="247">
        <v>10</v>
      </c>
      <c r="D451" s="244" t="s">
        <v>4633</v>
      </c>
      <c r="E451" s="244" t="s">
        <v>46</v>
      </c>
      <c r="F451" s="244" t="s">
        <v>4229</v>
      </c>
      <c r="G451" s="244" t="s">
        <v>4230</v>
      </c>
      <c r="H451" s="4">
        <v>500</v>
      </c>
    </row>
    <row r="452" spans="1:8">
      <c r="A452" s="244" t="s">
        <v>964</v>
      </c>
      <c r="B452" s="244" t="s">
        <v>4234</v>
      </c>
      <c r="C452" s="247">
        <v>5</v>
      </c>
      <c r="D452" s="244" t="s">
        <v>4634</v>
      </c>
      <c r="E452" s="244" t="s">
        <v>46</v>
      </c>
      <c r="F452" s="244" t="s">
        <v>4229</v>
      </c>
      <c r="G452" s="244" t="s">
        <v>4230</v>
      </c>
      <c r="H452" s="4">
        <v>500</v>
      </c>
    </row>
    <row r="453" spans="1:8">
      <c r="A453" s="244" t="s">
        <v>965</v>
      </c>
      <c r="B453" s="244" t="s">
        <v>4234</v>
      </c>
      <c r="C453" s="247">
        <v>20</v>
      </c>
      <c r="D453" s="244" t="s">
        <v>4635</v>
      </c>
      <c r="E453" s="238" t="s">
        <v>52</v>
      </c>
      <c r="F453" s="238" t="s">
        <v>4236</v>
      </c>
      <c r="G453" s="244" t="s">
        <v>4230</v>
      </c>
      <c r="H453" s="158" t="s">
        <v>7323</v>
      </c>
    </row>
    <row r="454" spans="1:8">
      <c r="A454" s="244" t="s">
        <v>966</v>
      </c>
      <c r="B454" s="244" t="s">
        <v>4234</v>
      </c>
      <c r="C454" s="247">
        <v>15</v>
      </c>
      <c r="D454" s="244" t="s">
        <v>4636</v>
      </c>
      <c r="E454" s="238" t="s">
        <v>52</v>
      </c>
      <c r="F454" s="238" t="s">
        <v>4236</v>
      </c>
      <c r="G454" s="244" t="s">
        <v>4230</v>
      </c>
      <c r="H454" s="158" t="s">
        <v>7323</v>
      </c>
    </row>
    <row r="455" spans="1:8">
      <c r="A455" s="244" t="s">
        <v>967</v>
      </c>
      <c r="B455" s="244" t="s">
        <v>4234</v>
      </c>
      <c r="C455" s="247">
        <v>30</v>
      </c>
      <c r="D455" s="244" t="s">
        <v>4637</v>
      </c>
      <c r="E455" s="238" t="s">
        <v>52</v>
      </c>
      <c r="F455" s="238" t="s">
        <v>4236</v>
      </c>
      <c r="G455" s="244" t="s">
        <v>4230</v>
      </c>
      <c r="H455" s="158" t="s">
        <v>7323</v>
      </c>
    </row>
    <row r="456" spans="1:8">
      <c r="A456" s="244" t="s">
        <v>968</v>
      </c>
      <c r="B456" s="244" t="s">
        <v>4222</v>
      </c>
      <c r="C456" s="247">
        <v>15</v>
      </c>
      <c r="D456" s="244" t="s">
        <v>4638</v>
      </c>
      <c r="E456" s="238" t="s">
        <v>52</v>
      </c>
      <c r="F456" s="238" t="s">
        <v>4236</v>
      </c>
      <c r="G456" s="244" t="s">
        <v>4230</v>
      </c>
      <c r="H456" s="158" t="s">
        <v>7323</v>
      </c>
    </row>
    <row r="457" spans="1:8">
      <c r="A457" s="244" t="s">
        <v>969</v>
      </c>
      <c r="B457" s="244" t="s">
        <v>4222</v>
      </c>
      <c r="C457" s="247">
        <v>20</v>
      </c>
      <c r="D457" s="244" t="s">
        <v>4639</v>
      </c>
      <c r="E457" s="244" t="s">
        <v>46</v>
      </c>
      <c r="F457" s="244" t="s">
        <v>4229</v>
      </c>
      <c r="G457" s="244" t="s">
        <v>4230</v>
      </c>
      <c r="H457" s="4">
        <v>500</v>
      </c>
    </row>
    <row r="458" spans="1:8">
      <c r="A458" s="244" t="s">
        <v>970</v>
      </c>
      <c r="B458" s="238" t="s">
        <v>4234</v>
      </c>
      <c r="C458" s="250">
        <v>15</v>
      </c>
      <c r="D458" s="238" t="s">
        <v>4640</v>
      </c>
      <c r="E458" s="244" t="s">
        <v>51</v>
      </c>
      <c r="F458" s="238" t="s">
        <v>4236</v>
      </c>
      <c r="G458" s="238" t="s">
        <v>4230</v>
      </c>
      <c r="H458" s="158" t="s">
        <v>7320</v>
      </c>
    </row>
    <row r="459" spans="1:8">
      <c r="A459" s="244" t="s">
        <v>971</v>
      </c>
      <c r="B459" s="253" t="s">
        <v>4234</v>
      </c>
      <c r="C459" s="250">
        <v>40</v>
      </c>
      <c r="D459" s="253" t="s">
        <v>4641</v>
      </c>
      <c r="E459" s="253" t="s">
        <v>51</v>
      </c>
      <c r="F459" s="253" t="s">
        <v>4236</v>
      </c>
      <c r="G459" s="253" t="s">
        <v>4230</v>
      </c>
      <c r="H459" s="158" t="s">
        <v>7321</v>
      </c>
    </row>
    <row r="460" spans="1:8">
      <c r="A460" s="244" t="s">
        <v>972</v>
      </c>
      <c r="B460" s="253" t="s">
        <v>4234</v>
      </c>
      <c r="C460" s="250">
        <v>40</v>
      </c>
      <c r="D460" s="253" t="s">
        <v>51</v>
      </c>
      <c r="E460" s="253" t="s">
        <v>51</v>
      </c>
      <c r="F460" s="253" t="s">
        <v>4236</v>
      </c>
      <c r="G460" s="253" t="s">
        <v>4230</v>
      </c>
      <c r="H460" s="158" t="s">
        <v>7321</v>
      </c>
    </row>
    <row r="461" spans="1:8">
      <c r="A461" s="244" t="s">
        <v>973</v>
      </c>
      <c r="B461" s="253" t="s">
        <v>4234</v>
      </c>
      <c r="C461" s="250">
        <v>20</v>
      </c>
      <c r="D461" s="253" t="s">
        <v>379</v>
      </c>
      <c r="E461" s="253" t="s">
        <v>51</v>
      </c>
      <c r="F461" s="253" t="s">
        <v>4236</v>
      </c>
      <c r="G461" s="253" t="s">
        <v>4230</v>
      </c>
      <c r="H461" s="158" t="s">
        <v>7320</v>
      </c>
    </row>
    <row r="462" spans="1:8">
      <c r="A462" s="244" t="s">
        <v>974</v>
      </c>
      <c r="B462" s="253" t="s">
        <v>4234</v>
      </c>
      <c r="C462" s="250">
        <v>40</v>
      </c>
      <c r="D462" s="253" t="s">
        <v>379</v>
      </c>
      <c r="E462" s="253" t="s">
        <v>51</v>
      </c>
      <c r="F462" s="253" t="s">
        <v>4236</v>
      </c>
      <c r="G462" s="253" t="s">
        <v>4230</v>
      </c>
      <c r="H462" s="158" t="s">
        <v>7321</v>
      </c>
    </row>
    <row r="463" spans="1:8">
      <c r="A463" s="244" t="s">
        <v>975</v>
      </c>
      <c r="B463" s="253" t="s">
        <v>4234</v>
      </c>
      <c r="C463" s="250">
        <v>40</v>
      </c>
      <c r="D463" s="253" t="s">
        <v>51</v>
      </c>
      <c r="E463" s="253" t="s">
        <v>51</v>
      </c>
      <c r="F463" s="253" t="s">
        <v>4236</v>
      </c>
      <c r="G463" s="253" t="s">
        <v>4230</v>
      </c>
      <c r="H463" s="158" t="s">
        <v>7321</v>
      </c>
    </row>
    <row r="464" spans="1:8">
      <c r="A464" s="244" t="s">
        <v>976</v>
      </c>
      <c r="B464" s="253" t="s">
        <v>4234</v>
      </c>
      <c r="C464" s="250">
        <v>40</v>
      </c>
      <c r="D464" s="253" t="s">
        <v>4641</v>
      </c>
      <c r="E464" s="253" t="s">
        <v>51</v>
      </c>
      <c r="F464" s="253" t="s">
        <v>4236</v>
      </c>
      <c r="G464" s="253" t="s">
        <v>4230</v>
      </c>
      <c r="H464" s="158" t="s">
        <v>7321</v>
      </c>
    </row>
    <row r="465" spans="1:8">
      <c r="A465" s="244" t="s">
        <v>977</v>
      </c>
      <c r="B465" s="253" t="s">
        <v>4254</v>
      </c>
      <c r="C465" s="250">
        <v>20</v>
      </c>
      <c r="D465" s="253" t="s">
        <v>51</v>
      </c>
      <c r="E465" s="253" t="s">
        <v>51</v>
      </c>
      <c r="F465" s="253" t="s">
        <v>4236</v>
      </c>
      <c r="G465" s="253" t="s">
        <v>4230</v>
      </c>
      <c r="H465" s="158" t="s">
        <v>7320</v>
      </c>
    </row>
    <row r="466" spans="1:8">
      <c r="A466" s="244" t="s">
        <v>978</v>
      </c>
      <c r="B466" s="244" t="s">
        <v>4263</v>
      </c>
      <c r="C466" s="247">
        <v>20</v>
      </c>
      <c r="D466" s="253" t="s">
        <v>51</v>
      </c>
      <c r="E466" s="244" t="s">
        <v>51</v>
      </c>
      <c r="F466" s="244" t="s">
        <v>4236</v>
      </c>
      <c r="G466" s="244" t="s">
        <v>4230</v>
      </c>
      <c r="H466" s="158" t="s">
        <v>7320</v>
      </c>
    </row>
    <row r="467" spans="1:8">
      <c r="A467" s="244" t="s">
        <v>979</v>
      </c>
      <c r="B467" s="244" t="s">
        <v>4222</v>
      </c>
      <c r="C467" s="247">
        <v>20</v>
      </c>
      <c r="D467" s="244" t="s">
        <v>379</v>
      </c>
      <c r="E467" s="244" t="s">
        <v>4236</v>
      </c>
      <c r="F467" s="244" t="s">
        <v>4236</v>
      </c>
      <c r="G467" s="244" t="s">
        <v>4230</v>
      </c>
      <c r="H467" s="222">
        <v>0</v>
      </c>
    </row>
    <row r="468" spans="1:8">
      <c r="A468" s="244" t="s">
        <v>980</v>
      </c>
      <c r="B468" s="244" t="s">
        <v>4222</v>
      </c>
      <c r="C468" s="247">
        <v>25</v>
      </c>
      <c r="D468" s="244" t="s">
        <v>4642</v>
      </c>
      <c r="E468" s="244" t="s">
        <v>46</v>
      </c>
      <c r="F468" s="244" t="s">
        <v>4224</v>
      </c>
      <c r="G468" s="244" t="s">
        <v>4225</v>
      </c>
      <c r="H468" s="4">
        <v>500</v>
      </c>
    </row>
    <row r="469" spans="1:8">
      <c r="A469" s="244" t="s">
        <v>981</v>
      </c>
      <c r="B469" s="244" t="s">
        <v>4222</v>
      </c>
      <c r="C469" s="247">
        <v>20</v>
      </c>
      <c r="D469" s="244" t="s">
        <v>4643</v>
      </c>
      <c r="E469" s="244" t="s">
        <v>46</v>
      </c>
      <c r="F469" s="244" t="s">
        <v>46</v>
      </c>
      <c r="G469" s="244" t="s">
        <v>4225</v>
      </c>
      <c r="H469" s="4">
        <v>500</v>
      </c>
    </row>
    <row r="470" spans="1:8">
      <c r="A470" s="244" t="s">
        <v>982</v>
      </c>
      <c r="B470" s="244" t="s">
        <v>4238</v>
      </c>
      <c r="C470" s="247">
        <v>25</v>
      </c>
      <c r="D470" s="244" t="s">
        <v>4644</v>
      </c>
      <c r="E470" s="244" t="s">
        <v>46</v>
      </c>
      <c r="F470" s="244" t="s">
        <v>46</v>
      </c>
      <c r="G470" s="244" t="s">
        <v>4225</v>
      </c>
      <c r="H470" s="4">
        <v>500</v>
      </c>
    </row>
    <row r="471" spans="1:8">
      <c r="A471" s="244" t="s">
        <v>983</v>
      </c>
      <c r="B471" s="244" t="s">
        <v>4222</v>
      </c>
      <c r="C471" s="247">
        <v>35</v>
      </c>
      <c r="D471" s="244" t="s">
        <v>4645</v>
      </c>
      <c r="E471" s="244" t="s">
        <v>46</v>
      </c>
      <c r="F471" s="244" t="s">
        <v>4224</v>
      </c>
      <c r="G471" s="244" t="s">
        <v>4225</v>
      </c>
      <c r="H471" s="4">
        <v>500</v>
      </c>
    </row>
    <row r="472" spans="1:8">
      <c r="A472" s="244" t="s">
        <v>984</v>
      </c>
      <c r="B472" s="244" t="s">
        <v>4222</v>
      </c>
      <c r="C472" s="247">
        <v>35</v>
      </c>
      <c r="D472" s="244" t="s">
        <v>4646</v>
      </c>
      <c r="E472" s="244" t="s">
        <v>46</v>
      </c>
      <c r="F472" s="244" t="s">
        <v>46</v>
      </c>
      <c r="G472" s="244" t="s">
        <v>4225</v>
      </c>
      <c r="H472" s="4">
        <v>500</v>
      </c>
    </row>
    <row r="473" spans="1:8">
      <c r="A473" s="244" t="s">
        <v>985</v>
      </c>
      <c r="B473" s="244" t="s">
        <v>4238</v>
      </c>
      <c r="C473" s="247">
        <v>30</v>
      </c>
      <c r="D473" s="244" t="s">
        <v>4647</v>
      </c>
      <c r="E473" s="244" t="s">
        <v>46</v>
      </c>
      <c r="F473" s="244" t="s">
        <v>46</v>
      </c>
      <c r="G473" s="244" t="s">
        <v>4225</v>
      </c>
      <c r="H473" s="4">
        <v>500</v>
      </c>
    </row>
    <row r="474" spans="1:8">
      <c r="A474" s="244" t="s">
        <v>986</v>
      </c>
      <c r="B474" s="244" t="s">
        <v>4222</v>
      </c>
      <c r="C474" s="247">
        <v>18</v>
      </c>
      <c r="D474" s="244" t="s">
        <v>4648</v>
      </c>
      <c r="E474" s="244" t="s">
        <v>46</v>
      </c>
      <c r="F474" s="244" t="s">
        <v>46</v>
      </c>
      <c r="G474" s="244" t="s">
        <v>4225</v>
      </c>
      <c r="H474" s="4">
        <v>500</v>
      </c>
    </row>
    <row r="475" spans="1:8">
      <c r="A475" s="244" t="s">
        <v>987</v>
      </c>
      <c r="B475" s="244" t="s">
        <v>4302</v>
      </c>
      <c r="C475" s="247">
        <v>10</v>
      </c>
      <c r="D475" s="244" t="s">
        <v>4649</v>
      </c>
      <c r="E475" s="244" t="s">
        <v>46</v>
      </c>
      <c r="F475" s="244" t="s">
        <v>46</v>
      </c>
      <c r="G475" s="244" t="s">
        <v>4225</v>
      </c>
      <c r="H475" s="4">
        <v>500</v>
      </c>
    </row>
    <row r="476" spans="1:8">
      <c r="A476" s="244" t="s">
        <v>988</v>
      </c>
      <c r="B476" s="244" t="s">
        <v>4302</v>
      </c>
      <c r="C476" s="247">
        <v>15</v>
      </c>
      <c r="D476" s="244" t="s">
        <v>4650</v>
      </c>
      <c r="E476" s="244" t="s">
        <v>46</v>
      </c>
      <c r="F476" s="244" t="s">
        <v>46</v>
      </c>
      <c r="G476" s="244" t="s">
        <v>4225</v>
      </c>
      <c r="H476" s="4">
        <v>500</v>
      </c>
    </row>
    <row r="477" spans="1:8">
      <c r="A477" s="244" t="s">
        <v>989</v>
      </c>
      <c r="B477" s="244" t="s">
        <v>4222</v>
      </c>
      <c r="C477" s="247">
        <v>35</v>
      </c>
      <c r="D477" s="244" t="s">
        <v>4651</v>
      </c>
      <c r="E477" s="244" t="s">
        <v>46</v>
      </c>
      <c r="F477" s="244" t="s">
        <v>46</v>
      </c>
      <c r="G477" s="244" t="s">
        <v>4225</v>
      </c>
      <c r="H477" s="4">
        <v>500</v>
      </c>
    </row>
    <row r="478" spans="1:8">
      <c r="A478" s="244" t="s">
        <v>990</v>
      </c>
      <c r="B478" s="244" t="s">
        <v>4302</v>
      </c>
      <c r="C478" s="247">
        <v>20</v>
      </c>
      <c r="D478" s="244" t="s">
        <v>379</v>
      </c>
      <c r="E478" s="238" t="s">
        <v>4236</v>
      </c>
      <c r="F478" s="238" t="s">
        <v>4236</v>
      </c>
      <c r="G478" s="244" t="s">
        <v>4225</v>
      </c>
      <c r="H478" s="222">
        <v>0</v>
      </c>
    </row>
    <row r="479" spans="1:8">
      <c r="A479" s="244" t="s">
        <v>991</v>
      </c>
      <c r="B479" s="244" t="s">
        <v>4222</v>
      </c>
      <c r="C479" s="247">
        <v>40</v>
      </c>
      <c r="D479" s="244" t="s">
        <v>4652</v>
      </c>
      <c r="E479" s="244" t="s">
        <v>46</v>
      </c>
      <c r="F479" s="244" t="s">
        <v>46</v>
      </c>
      <c r="G479" s="244" t="s">
        <v>4225</v>
      </c>
      <c r="H479" s="4">
        <v>500</v>
      </c>
    </row>
    <row r="480" spans="1:8">
      <c r="A480" s="244" t="s">
        <v>992</v>
      </c>
      <c r="B480" s="244" t="s">
        <v>4222</v>
      </c>
      <c r="C480" s="247">
        <v>15</v>
      </c>
      <c r="D480" s="244" t="s">
        <v>4653</v>
      </c>
      <c r="E480" s="244" t="s">
        <v>46</v>
      </c>
      <c r="F480" s="244" t="s">
        <v>46</v>
      </c>
      <c r="G480" s="244" t="s">
        <v>4225</v>
      </c>
      <c r="H480" s="4">
        <v>500</v>
      </c>
    </row>
    <row r="481" spans="1:8">
      <c r="A481" s="244" t="s">
        <v>993</v>
      </c>
      <c r="B481" s="244" t="s">
        <v>4222</v>
      </c>
      <c r="C481" s="247">
        <v>45</v>
      </c>
      <c r="D481" s="244" t="s">
        <v>4654</v>
      </c>
      <c r="E481" s="244" t="s">
        <v>46</v>
      </c>
      <c r="F481" s="244" t="s">
        <v>4229</v>
      </c>
      <c r="G481" s="244" t="s">
        <v>4230</v>
      </c>
      <c r="H481" s="4">
        <v>500</v>
      </c>
    </row>
    <row r="482" spans="1:8">
      <c r="A482" s="244" t="s">
        <v>994</v>
      </c>
      <c r="B482" s="244" t="s">
        <v>4222</v>
      </c>
      <c r="C482" s="247">
        <v>45</v>
      </c>
      <c r="D482" s="244" t="s">
        <v>4655</v>
      </c>
      <c r="E482" s="244" t="s">
        <v>46</v>
      </c>
      <c r="F482" s="244" t="s">
        <v>46</v>
      </c>
      <c r="G482" s="244" t="s">
        <v>4225</v>
      </c>
      <c r="H482" s="4">
        <v>500</v>
      </c>
    </row>
    <row r="483" spans="1:8">
      <c r="A483" s="244" t="s">
        <v>995</v>
      </c>
      <c r="B483" s="244" t="s">
        <v>4234</v>
      </c>
      <c r="C483" s="247">
        <v>40</v>
      </c>
      <c r="D483" s="244" t="s">
        <v>4656</v>
      </c>
      <c r="E483" s="238" t="s">
        <v>4292</v>
      </c>
      <c r="F483" s="238" t="s">
        <v>4236</v>
      </c>
      <c r="G483" s="244" t="s">
        <v>4225</v>
      </c>
      <c r="H483" s="222">
        <v>0</v>
      </c>
    </row>
    <row r="484" spans="1:8">
      <c r="A484" s="244" t="s">
        <v>996</v>
      </c>
      <c r="B484" s="244" t="s">
        <v>4222</v>
      </c>
      <c r="C484" s="247">
        <v>35</v>
      </c>
      <c r="D484" s="244" t="s">
        <v>4657</v>
      </c>
      <c r="E484" s="244" t="s">
        <v>46</v>
      </c>
      <c r="F484" s="244" t="s">
        <v>46</v>
      </c>
      <c r="G484" s="244" t="s">
        <v>4225</v>
      </c>
      <c r="H484" s="4">
        <v>500</v>
      </c>
    </row>
    <row r="485" spans="1:8">
      <c r="A485" s="244" t="s">
        <v>997</v>
      </c>
      <c r="B485" s="244" t="s">
        <v>4222</v>
      </c>
      <c r="C485" s="247">
        <v>35</v>
      </c>
      <c r="D485" s="244" t="s">
        <v>4658</v>
      </c>
      <c r="E485" s="244" t="s">
        <v>46</v>
      </c>
      <c r="F485" s="244" t="s">
        <v>46</v>
      </c>
      <c r="G485" s="244" t="s">
        <v>4225</v>
      </c>
      <c r="H485" s="4">
        <v>500</v>
      </c>
    </row>
    <row r="486" spans="1:8">
      <c r="A486" s="244" t="s">
        <v>998</v>
      </c>
      <c r="B486" s="244" t="s">
        <v>4332</v>
      </c>
      <c r="C486" s="247">
        <v>30</v>
      </c>
      <c r="D486" s="244" t="s">
        <v>4659</v>
      </c>
      <c r="E486" s="244" t="s">
        <v>46</v>
      </c>
      <c r="F486" s="244" t="s">
        <v>46</v>
      </c>
      <c r="G486" s="244" t="s">
        <v>4225</v>
      </c>
      <c r="H486" s="4">
        <v>500</v>
      </c>
    </row>
    <row r="487" spans="1:8">
      <c r="A487" s="244" t="s">
        <v>999</v>
      </c>
      <c r="B487" s="244" t="s">
        <v>4302</v>
      </c>
      <c r="C487" s="247">
        <v>25</v>
      </c>
      <c r="D487" s="244" t="s">
        <v>4660</v>
      </c>
      <c r="E487" s="244" t="s">
        <v>46</v>
      </c>
      <c r="F487" s="244" t="s">
        <v>46</v>
      </c>
      <c r="G487" s="244" t="s">
        <v>4225</v>
      </c>
      <c r="H487" s="4">
        <v>500</v>
      </c>
    </row>
    <row r="488" spans="1:8">
      <c r="A488" s="244" t="s">
        <v>1000</v>
      </c>
      <c r="B488" s="244" t="s">
        <v>4222</v>
      </c>
      <c r="C488" s="247">
        <v>25</v>
      </c>
      <c r="D488" s="244" t="s">
        <v>4661</v>
      </c>
      <c r="E488" s="244" t="s">
        <v>46</v>
      </c>
      <c r="F488" s="244" t="s">
        <v>46</v>
      </c>
      <c r="G488" s="244" t="s">
        <v>4225</v>
      </c>
      <c r="H488" s="4">
        <v>500</v>
      </c>
    </row>
    <row r="489" spans="1:8">
      <c r="A489" s="244" t="s">
        <v>1001</v>
      </c>
      <c r="B489" s="244" t="s">
        <v>4302</v>
      </c>
      <c r="C489" s="247">
        <v>20</v>
      </c>
      <c r="D489" s="244" t="s">
        <v>4662</v>
      </c>
      <c r="E489" s="244" t="s">
        <v>46</v>
      </c>
      <c r="F489" s="244" t="s">
        <v>46</v>
      </c>
      <c r="G489" s="244" t="s">
        <v>4225</v>
      </c>
      <c r="H489" s="4">
        <v>500</v>
      </c>
    </row>
    <row r="490" spans="1:8">
      <c r="A490" s="244" t="s">
        <v>1002</v>
      </c>
      <c r="B490" s="244" t="s">
        <v>4263</v>
      </c>
      <c r="C490" s="247">
        <v>3</v>
      </c>
      <c r="D490" s="244" t="s">
        <v>4663</v>
      </c>
      <c r="E490" s="244" t="s">
        <v>46</v>
      </c>
      <c r="F490" s="244" t="s">
        <v>46</v>
      </c>
      <c r="G490" s="244" t="s">
        <v>4225</v>
      </c>
      <c r="H490" s="4">
        <v>500</v>
      </c>
    </row>
    <row r="491" spans="1:8">
      <c r="A491" s="244" t="s">
        <v>1003</v>
      </c>
      <c r="B491" s="244" t="s">
        <v>4222</v>
      </c>
      <c r="C491" s="247">
        <v>30</v>
      </c>
      <c r="D491" s="244" t="s">
        <v>4664</v>
      </c>
      <c r="E491" s="244" t="s">
        <v>46</v>
      </c>
      <c r="F491" s="244" t="s">
        <v>46</v>
      </c>
      <c r="G491" s="244" t="s">
        <v>4225</v>
      </c>
      <c r="H491" s="4">
        <v>500</v>
      </c>
    </row>
    <row r="492" spans="1:8">
      <c r="A492" s="244" t="s">
        <v>1004</v>
      </c>
      <c r="B492" s="244" t="s">
        <v>4332</v>
      </c>
      <c r="C492" s="247">
        <v>30</v>
      </c>
      <c r="D492" s="244" t="s">
        <v>4665</v>
      </c>
      <c r="E492" s="244" t="s">
        <v>46</v>
      </c>
      <c r="F492" s="244" t="s">
        <v>46</v>
      </c>
      <c r="G492" s="244" t="s">
        <v>4225</v>
      </c>
      <c r="H492" s="4">
        <v>500</v>
      </c>
    </row>
    <row r="493" spans="1:8">
      <c r="A493" s="244" t="s">
        <v>1005</v>
      </c>
      <c r="B493" s="244" t="s">
        <v>4234</v>
      </c>
      <c r="C493" s="247">
        <v>40</v>
      </c>
      <c r="D493" s="244" t="s">
        <v>4666</v>
      </c>
      <c r="E493" s="238" t="s">
        <v>52</v>
      </c>
      <c r="F493" s="238" t="s">
        <v>4236</v>
      </c>
      <c r="G493" s="244" t="s">
        <v>4225</v>
      </c>
      <c r="H493" s="158" t="s">
        <v>7323</v>
      </c>
    </row>
    <row r="494" spans="1:8">
      <c r="A494" s="244" t="s">
        <v>1006</v>
      </c>
      <c r="B494" s="244" t="s">
        <v>4263</v>
      </c>
      <c r="C494" s="247">
        <v>3</v>
      </c>
      <c r="D494" s="244" t="s">
        <v>4667</v>
      </c>
      <c r="E494" s="244" t="s">
        <v>46</v>
      </c>
      <c r="F494" s="244" t="s">
        <v>46</v>
      </c>
      <c r="G494" s="244" t="s">
        <v>4225</v>
      </c>
      <c r="H494" s="4">
        <v>500</v>
      </c>
    </row>
    <row r="495" spans="1:8">
      <c r="A495" s="244" t="s">
        <v>1007</v>
      </c>
      <c r="B495" s="244" t="s">
        <v>4263</v>
      </c>
      <c r="C495" s="247">
        <v>3</v>
      </c>
      <c r="D495" s="244" t="s">
        <v>4668</v>
      </c>
      <c r="E495" s="244" t="s">
        <v>46</v>
      </c>
      <c r="F495" s="244" t="s">
        <v>46</v>
      </c>
      <c r="G495" s="244" t="s">
        <v>4225</v>
      </c>
      <c r="H495" s="4">
        <v>500</v>
      </c>
    </row>
    <row r="496" spans="1:8">
      <c r="A496" s="244" t="s">
        <v>1008</v>
      </c>
      <c r="B496" s="244" t="s">
        <v>4222</v>
      </c>
      <c r="C496" s="247">
        <v>20</v>
      </c>
      <c r="D496" s="244" t="s">
        <v>4669</v>
      </c>
      <c r="E496" s="238" t="s">
        <v>4266</v>
      </c>
      <c r="F496" s="238" t="s">
        <v>4266</v>
      </c>
      <c r="G496" s="244" t="s">
        <v>4225</v>
      </c>
      <c r="H496" s="222">
        <v>0</v>
      </c>
    </row>
    <row r="497" spans="1:8">
      <c r="A497" s="244" t="s">
        <v>1009</v>
      </c>
      <c r="B497" s="244" t="s">
        <v>4263</v>
      </c>
      <c r="C497" s="247">
        <v>6</v>
      </c>
      <c r="D497" s="244" t="s">
        <v>4670</v>
      </c>
      <c r="E497" s="244" t="s">
        <v>46</v>
      </c>
      <c r="F497" s="244" t="s">
        <v>46</v>
      </c>
      <c r="G497" s="244" t="s">
        <v>4225</v>
      </c>
      <c r="H497" s="4">
        <v>500</v>
      </c>
    </row>
    <row r="498" spans="1:8">
      <c r="A498" s="244" t="s">
        <v>1010</v>
      </c>
      <c r="B498" s="244" t="s">
        <v>4222</v>
      </c>
      <c r="C498" s="247">
        <v>15</v>
      </c>
      <c r="D498" s="244" t="s">
        <v>4671</v>
      </c>
      <c r="E498" s="244" t="s">
        <v>46</v>
      </c>
      <c r="F498" s="244" t="s">
        <v>46</v>
      </c>
      <c r="G498" s="244" t="s">
        <v>4225</v>
      </c>
      <c r="H498" s="4">
        <v>500</v>
      </c>
    </row>
    <row r="499" spans="1:8">
      <c r="A499" s="244" t="s">
        <v>1011</v>
      </c>
      <c r="B499" s="244" t="s">
        <v>4263</v>
      </c>
      <c r="C499" s="247">
        <v>6</v>
      </c>
      <c r="D499" s="244" t="s">
        <v>4672</v>
      </c>
      <c r="E499" s="244" t="s">
        <v>46</v>
      </c>
      <c r="F499" s="244" t="s">
        <v>4229</v>
      </c>
      <c r="G499" s="244" t="s">
        <v>4230</v>
      </c>
      <c r="H499" s="4">
        <v>500</v>
      </c>
    </row>
    <row r="500" spans="1:8">
      <c r="A500" s="244" t="s">
        <v>1012</v>
      </c>
      <c r="B500" s="244" t="s">
        <v>4222</v>
      </c>
      <c r="C500" s="247">
        <v>45</v>
      </c>
      <c r="D500" s="244" t="s">
        <v>4673</v>
      </c>
      <c r="E500" s="244" t="s">
        <v>46</v>
      </c>
      <c r="F500" s="244" t="s">
        <v>46</v>
      </c>
      <c r="G500" s="244" t="s">
        <v>4225</v>
      </c>
      <c r="H500" s="4">
        <v>500</v>
      </c>
    </row>
    <row r="501" spans="1:8">
      <c r="A501" s="244" t="s">
        <v>1013</v>
      </c>
      <c r="B501" s="244" t="s">
        <v>4302</v>
      </c>
      <c r="C501" s="247">
        <v>10</v>
      </c>
      <c r="D501" s="244" t="s">
        <v>4674</v>
      </c>
      <c r="E501" s="244" t="s">
        <v>46</v>
      </c>
      <c r="F501" s="244" t="s">
        <v>4229</v>
      </c>
      <c r="G501" s="244" t="s">
        <v>4230</v>
      </c>
      <c r="H501" s="4">
        <v>500</v>
      </c>
    </row>
    <row r="502" spans="1:8">
      <c r="A502" s="244" t="s">
        <v>1014</v>
      </c>
      <c r="B502" s="244" t="s">
        <v>4222</v>
      </c>
      <c r="C502" s="247">
        <v>40</v>
      </c>
      <c r="D502" s="244" t="s">
        <v>4675</v>
      </c>
      <c r="E502" s="244" t="s">
        <v>46</v>
      </c>
      <c r="F502" s="244" t="s">
        <v>4229</v>
      </c>
      <c r="G502" s="244" t="s">
        <v>4230</v>
      </c>
      <c r="H502" s="4">
        <v>500</v>
      </c>
    </row>
    <row r="503" spans="1:8">
      <c r="A503" s="244" t="s">
        <v>1015</v>
      </c>
      <c r="B503" s="244" t="s">
        <v>4222</v>
      </c>
      <c r="C503" s="247">
        <v>45</v>
      </c>
      <c r="D503" s="244" t="s">
        <v>4676</v>
      </c>
      <c r="E503" s="244" t="s">
        <v>46</v>
      </c>
      <c r="F503" s="244" t="s">
        <v>46</v>
      </c>
      <c r="G503" s="244" t="s">
        <v>4225</v>
      </c>
      <c r="H503" s="4">
        <v>500</v>
      </c>
    </row>
    <row r="504" spans="1:8">
      <c r="A504" s="244" t="s">
        <v>1016</v>
      </c>
      <c r="B504" s="244" t="s">
        <v>4222</v>
      </c>
      <c r="C504" s="247">
        <v>45</v>
      </c>
      <c r="D504" s="244" t="s">
        <v>4677</v>
      </c>
      <c r="E504" s="244" t="s">
        <v>46</v>
      </c>
      <c r="F504" s="244" t="s">
        <v>46</v>
      </c>
      <c r="G504" s="244" t="s">
        <v>4225</v>
      </c>
      <c r="H504" s="4">
        <v>500</v>
      </c>
    </row>
    <row r="505" spans="1:8">
      <c r="A505" s="244" t="s">
        <v>1017</v>
      </c>
      <c r="B505" s="244" t="s">
        <v>4222</v>
      </c>
      <c r="C505" s="247">
        <v>35</v>
      </c>
      <c r="D505" s="244" t="s">
        <v>4678</v>
      </c>
      <c r="E505" s="244" t="s">
        <v>46</v>
      </c>
      <c r="F505" s="244" t="s">
        <v>4229</v>
      </c>
      <c r="G505" s="244" t="s">
        <v>4230</v>
      </c>
      <c r="H505" s="4">
        <v>500</v>
      </c>
    </row>
    <row r="506" spans="1:8">
      <c r="A506" s="244" t="s">
        <v>1018</v>
      </c>
      <c r="B506" s="244" t="s">
        <v>4263</v>
      </c>
      <c r="C506" s="247">
        <v>3</v>
      </c>
      <c r="D506" s="244" t="s">
        <v>4679</v>
      </c>
      <c r="E506" s="244" t="s">
        <v>46</v>
      </c>
      <c r="F506" s="244" t="s">
        <v>46</v>
      </c>
      <c r="G506" s="244" t="s">
        <v>4225</v>
      </c>
      <c r="H506" s="4">
        <v>500</v>
      </c>
    </row>
    <row r="507" spans="1:8">
      <c r="A507" s="244" t="s">
        <v>1019</v>
      </c>
      <c r="B507" s="253" t="s">
        <v>4222</v>
      </c>
      <c r="C507" s="250">
        <v>25</v>
      </c>
      <c r="D507" s="253" t="s">
        <v>4266</v>
      </c>
      <c r="E507" s="253" t="s">
        <v>46</v>
      </c>
      <c r="F507" s="253" t="s">
        <v>4266</v>
      </c>
      <c r="G507" s="253" t="s">
        <v>4230</v>
      </c>
      <c r="H507" s="4">
        <v>500</v>
      </c>
    </row>
    <row r="508" spans="1:8">
      <c r="A508" s="244" t="s">
        <v>1020</v>
      </c>
      <c r="B508" s="253" t="s">
        <v>4222</v>
      </c>
      <c r="C508" s="250">
        <v>45</v>
      </c>
      <c r="D508" s="253" t="s">
        <v>52</v>
      </c>
      <c r="E508" s="253" t="s">
        <v>52</v>
      </c>
      <c r="F508" s="253" t="s">
        <v>4266</v>
      </c>
      <c r="G508" s="253" t="s">
        <v>4230</v>
      </c>
      <c r="H508" s="158" t="s">
        <v>7323</v>
      </c>
    </row>
    <row r="509" spans="1:8">
      <c r="A509" s="244" t="s">
        <v>1021</v>
      </c>
      <c r="B509" s="253" t="s">
        <v>4222</v>
      </c>
      <c r="C509" s="250">
        <v>45</v>
      </c>
      <c r="D509" s="253" t="s">
        <v>4680</v>
      </c>
      <c r="E509" s="253" t="s">
        <v>51</v>
      </c>
      <c r="F509" s="253" t="s">
        <v>4236</v>
      </c>
      <c r="G509" s="253" t="s">
        <v>4230</v>
      </c>
      <c r="H509" s="158" t="s">
        <v>7321</v>
      </c>
    </row>
    <row r="510" spans="1:8">
      <c r="A510" s="244" t="s">
        <v>1022</v>
      </c>
      <c r="B510" s="253" t="s">
        <v>4222</v>
      </c>
      <c r="C510" s="250">
        <v>20</v>
      </c>
      <c r="D510" s="253" t="s">
        <v>4681</v>
      </c>
      <c r="E510" s="253" t="s">
        <v>51</v>
      </c>
      <c r="F510" s="253" t="s">
        <v>4236</v>
      </c>
      <c r="G510" s="253" t="s">
        <v>4230</v>
      </c>
      <c r="H510" s="158" t="s">
        <v>7320</v>
      </c>
    </row>
    <row r="511" spans="1:8">
      <c r="A511" s="244" t="s">
        <v>1023</v>
      </c>
      <c r="B511" s="244" t="s">
        <v>4222</v>
      </c>
      <c r="C511" s="247">
        <v>40</v>
      </c>
      <c r="D511" s="244" t="s">
        <v>4682</v>
      </c>
      <c r="E511" s="244" t="s">
        <v>46</v>
      </c>
      <c r="F511" s="244" t="s">
        <v>4224</v>
      </c>
      <c r="G511" s="244" t="s">
        <v>4225</v>
      </c>
      <c r="H511" s="4">
        <v>500</v>
      </c>
    </row>
    <row r="512" spans="1:8">
      <c r="A512" s="244" t="s">
        <v>1024</v>
      </c>
      <c r="B512" s="244" t="s">
        <v>4222</v>
      </c>
      <c r="C512" s="247">
        <v>30</v>
      </c>
      <c r="D512" s="244" t="s">
        <v>4683</v>
      </c>
      <c r="E512" s="244" t="s">
        <v>46</v>
      </c>
      <c r="F512" s="244" t="s">
        <v>4236</v>
      </c>
      <c r="G512" s="244" t="s">
        <v>4225</v>
      </c>
      <c r="H512" s="4">
        <v>500</v>
      </c>
    </row>
    <row r="513" spans="1:8">
      <c r="A513" s="244" t="s">
        <v>1025</v>
      </c>
      <c r="B513" s="244" t="s">
        <v>4222</v>
      </c>
      <c r="C513" s="247">
        <v>30</v>
      </c>
      <c r="D513" s="244" t="s">
        <v>4684</v>
      </c>
      <c r="E513" s="244" t="s">
        <v>46</v>
      </c>
      <c r="F513" s="244" t="s">
        <v>46</v>
      </c>
      <c r="G513" s="244" t="s">
        <v>4225</v>
      </c>
      <c r="H513" s="4">
        <v>500</v>
      </c>
    </row>
    <row r="514" spans="1:8">
      <c r="A514" s="244" t="s">
        <v>1026</v>
      </c>
      <c r="B514" s="244" t="s">
        <v>4222</v>
      </c>
      <c r="C514" s="247">
        <v>40</v>
      </c>
      <c r="D514" s="244" t="s">
        <v>4685</v>
      </c>
      <c r="E514" s="244" t="s">
        <v>46</v>
      </c>
      <c r="F514" s="244" t="s">
        <v>46</v>
      </c>
      <c r="G514" s="244" t="s">
        <v>4225</v>
      </c>
      <c r="H514" s="4">
        <v>500</v>
      </c>
    </row>
    <row r="515" spans="1:8">
      <c r="A515" s="244" t="s">
        <v>1027</v>
      </c>
      <c r="B515" s="244" t="s">
        <v>4238</v>
      </c>
      <c r="C515" s="247">
        <v>30</v>
      </c>
      <c r="D515" s="244" t="s">
        <v>4686</v>
      </c>
      <c r="E515" s="244" t="s">
        <v>46</v>
      </c>
      <c r="F515" s="244" t="s">
        <v>46</v>
      </c>
      <c r="G515" s="244" t="s">
        <v>4225</v>
      </c>
      <c r="H515" s="4">
        <v>500</v>
      </c>
    </row>
    <row r="516" spans="1:8">
      <c r="A516" s="244" t="s">
        <v>1028</v>
      </c>
      <c r="B516" s="244" t="s">
        <v>4238</v>
      </c>
      <c r="C516" s="247">
        <v>30</v>
      </c>
      <c r="D516" s="244" t="s">
        <v>4687</v>
      </c>
      <c r="E516" s="244" t="s">
        <v>46</v>
      </c>
      <c r="F516" s="244" t="s">
        <v>46</v>
      </c>
      <c r="G516" s="244" t="s">
        <v>4225</v>
      </c>
      <c r="H516" s="4">
        <v>500</v>
      </c>
    </row>
    <row r="517" spans="1:8">
      <c r="A517" s="244" t="s">
        <v>1029</v>
      </c>
      <c r="B517" s="244" t="s">
        <v>4263</v>
      </c>
      <c r="C517" s="247">
        <v>6</v>
      </c>
      <c r="D517" s="244" t="s">
        <v>4688</v>
      </c>
      <c r="E517" s="244" t="s">
        <v>46</v>
      </c>
      <c r="F517" s="244" t="s">
        <v>46</v>
      </c>
      <c r="G517" s="244" t="s">
        <v>4225</v>
      </c>
      <c r="H517" s="4">
        <v>500</v>
      </c>
    </row>
    <row r="518" spans="1:8">
      <c r="A518" s="244" t="s">
        <v>1030</v>
      </c>
      <c r="B518" s="244" t="s">
        <v>4222</v>
      </c>
      <c r="C518" s="247">
        <v>30</v>
      </c>
      <c r="D518" s="244" t="s">
        <v>4689</v>
      </c>
      <c r="E518" s="244" t="s">
        <v>46</v>
      </c>
      <c r="F518" s="244" t="s">
        <v>46</v>
      </c>
      <c r="G518" s="244" t="s">
        <v>4225</v>
      </c>
      <c r="H518" s="4">
        <v>500</v>
      </c>
    </row>
    <row r="519" spans="1:8">
      <c r="A519" s="244" t="s">
        <v>1031</v>
      </c>
      <c r="B519" s="244" t="s">
        <v>4222</v>
      </c>
      <c r="C519" s="247">
        <v>40</v>
      </c>
      <c r="D519" s="244" t="s">
        <v>4690</v>
      </c>
      <c r="E519" s="244" t="s">
        <v>46</v>
      </c>
      <c r="F519" s="244" t="s">
        <v>46</v>
      </c>
      <c r="G519" s="244" t="s">
        <v>4225</v>
      </c>
      <c r="H519" s="4">
        <v>500</v>
      </c>
    </row>
    <row r="520" spans="1:8">
      <c r="A520" s="244" t="s">
        <v>1032</v>
      </c>
      <c r="B520" s="244" t="s">
        <v>4222</v>
      </c>
      <c r="C520" s="247">
        <v>30</v>
      </c>
      <c r="D520" s="244" t="s">
        <v>4691</v>
      </c>
      <c r="E520" s="244" t="s">
        <v>46</v>
      </c>
      <c r="F520" s="244" t="s">
        <v>46</v>
      </c>
      <c r="G520" s="244" t="s">
        <v>4225</v>
      </c>
      <c r="H520" s="4">
        <v>500</v>
      </c>
    </row>
    <row r="521" spans="1:8">
      <c r="A521" s="244" t="s">
        <v>1033</v>
      </c>
      <c r="B521" s="244" t="s">
        <v>4222</v>
      </c>
      <c r="C521" s="247">
        <v>30</v>
      </c>
      <c r="D521" s="244" t="s">
        <v>4692</v>
      </c>
      <c r="E521" s="244" t="s">
        <v>46</v>
      </c>
      <c r="F521" s="244" t="s">
        <v>46</v>
      </c>
      <c r="G521" s="244" t="s">
        <v>4225</v>
      </c>
      <c r="H521" s="4">
        <v>500</v>
      </c>
    </row>
    <row r="522" spans="1:8">
      <c r="A522" s="244" t="s">
        <v>1034</v>
      </c>
      <c r="B522" s="244" t="s">
        <v>4254</v>
      </c>
      <c r="C522" s="247">
        <v>20</v>
      </c>
      <c r="D522" s="244" t="s">
        <v>4693</v>
      </c>
      <c r="E522" s="244" t="s">
        <v>46</v>
      </c>
      <c r="F522" s="244" t="s">
        <v>4229</v>
      </c>
      <c r="G522" s="244" t="s">
        <v>4230</v>
      </c>
      <c r="H522" s="4">
        <v>500</v>
      </c>
    </row>
    <row r="523" spans="1:8">
      <c r="A523" s="244" t="s">
        <v>1035</v>
      </c>
      <c r="B523" s="244" t="s">
        <v>4254</v>
      </c>
      <c r="C523" s="247">
        <v>20</v>
      </c>
      <c r="D523" s="244" t="s">
        <v>4694</v>
      </c>
      <c r="E523" s="244" t="s">
        <v>46</v>
      </c>
      <c r="F523" s="244" t="s">
        <v>46</v>
      </c>
      <c r="G523" s="244" t="s">
        <v>4225</v>
      </c>
      <c r="H523" s="4">
        <v>500</v>
      </c>
    </row>
    <row r="524" spans="1:8">
      <c r="A524" s="244" t="s">
        <v>1036</v>
      </c>
      <c r="B524" s="244" t="s">
        <v>4222</v>
      </c>
      <c r="C524" s="247">
        <v>25</v>
      </c>
      <c r="D524" s="244" t="s">
        <v>4695</v>
      </c>
      <c r="E524" s="244" t="s">
        <v>46</v>
      </c>
      <c r="F524" s="244" t="s">
        <v>46</v>
      </c>
      <c r="G524" s="244" t="s">
        <v>4225</v>
      </c>
      <c r="H524" s="4">
        <v>500</v>
      </c>
    </row>
    <row r="525" spans="1:8">
      <c r="A525" s="244" t="s">
        <v>1037</v>
      </c>
      <c r="B525" s="244" t="s">
        <v>4238</v>
      </c>
      <c r="C525" s="247">
        <v>30</v>
      </c>
      <c r="D525" s="244" t="s">
        <v>4696</v>
      </c>
      <c r="E525" s="244" t="s">
        <v>46</v>
      </c>
      <c r="F525" s="244" t="s">
        <v>46</v>
      </c>
      <c r="G525" s="244" t="s">
        <v>4225</v>
      </c>
      <c r="H525" s="4">
        <v>500</v>
      </c>
    </row>
    <row r="526" spans="1:8">
      <c r="A526" s="244" t="s">
        <v>1038</v>
      </c>
      <c r="B526" s="244" t="s">
        <v>4238</v>
      </c>
      <c r="C526" s="247">
        <v>30</v>
      </c>
      <c r="D526" s="244" t="s">
        <v>4697</v>
      </c>
      <c r="E526" s="244" t="s">
        <v>46</v>
      </c>
      <c r="F526" s="244" t="s">
        <v>46</v>
      </c>
      <c r="G526" s="244" t="s">
        <v>4225</v>
      </c>
      <c r="H526" s="4">
        <v>500</v>
      </c>
    </row>
    <row r="527" spans="1:8">
      <c r="A527" s="244" t="s">
        <v>1039</v>
      </c>
      <c r="B527" s="244" t="s">
        <v>4222</v>
      </c>
      <c r="C527" s="247">
        <v>30</v>
      </c>
      <c r="D527" s="244" t="s">
        <v>4698</v>
      </c>
      <c r="E527" s="244" t="s">
        <v>46</v>
      </c>
      <c r="F527" s="244" t="s">
        <v>46</v>
      </c>
      <c r="G527" s="244" t="s">
        <v>4225</v>
      </c>
      <c r="H527" s="4">
        <v>500</v>
      </c>
    </row>
    <row r="528" spans="1:8">
      <c r="A528" s="244" t="s">
        <v>1040</v>
      </c>
      <c r="B528" s="244" t="s">
        <v>4222</v>
      </c>
      <c r="C528" s="247">
        <v>80</v>
      </c>
      <c r="D528" s="244" t="s">
        <v>379</v>
      </c>
      <c r="E528" s="238" t="s">
        <v>4236</v>
      </c>
      <c r="F528" s="238" t="s">
        <v>4236</v>
      </c>
      <c r="G528" s="244" t="s">
        <v>4225</v>
      </c>
      <c r="H528" s="222">
        <v>0</v>
      </c>
    </row>
    <row r="529" spans="1:8">
      <c r="A529" s="244" t="s">
        <v>1041</v>
      </c>
      <c r="B529" s="244" t="s">
        <v>4263</v>
      </c>
      <c r="C529" s="247">
        <v>5</v>
      </c>
      <c r="D529" s="244" t="s">
        <v>4699</v>
      </c>
      <c r="E529" s="244" t="s">
        <v>46</v>
      </c>
      <c r="F529" s="244" t="s">
        <v>46</v>
      </c>
      <c r="G529" s="244" t="s">
        <v>4225</v>
      </c>
      <c r="H529" s="4">
        <v>500</v>
      </c>
    </row>
    <row r="530" spans="1:8">
      <c r="A530" s="244" t="s">
        <v>1042</v>
      </c>
      <c r="B530" s="244" t="s">
        <v>4263</v>
      </c>
      <c r="C530" s="247">
        <v>6</v>
      </c>
      <c r="D530" s="244" t="s">
        <v>4700</v>
      </c>
      <c r="E530" s="244" t="s">
        <v>46</v>
      </c>
      <c r="F530" s="244" t="s">
        <v>46</v>
      </c>
      <c r="G530" s="244" t="s">
        <v>4225</v>
      </c>
      <c r="H530" s="4">
        <v>500</v>
      </c>
    </row>
    <row r="531" spans="1:8">
      <c r="A531" s="244" t="s">
        <v>1043</v>
      </c>
      <c r="B531" s="244" t="s">
        <v>4222</v>
      </c>
      <c r="C531" s="247">
        <v>40</v>
      </c>
      <c r="D531" s="244" t="s">
        <v>4701</v>
      </c>
      <c r="E531" s="244" t="s">
        <v>46</v>
      </c>
      <c r="F531" s="244" t="s">
        <v>46</v>
      </c>
      <c r="G531" s="244" t="s">
        <v>4225</v>
      </c>
      <c r="H531" s="4">
        <v>500</v>
      </c>
    </row>
    <row r="532" spans="1:8">
      <c r="A532" s="244" t="s">
        <v>1044</v>
      </c>
      <c r="B532" s="244" t="s">
        <v>4234</v>
      </c>
      <c r="C532" s="247">
        <v>30</v>
      </c>
      <c r="D532" s="244" t="s">
        <v>4702</v>
      </c>
      <c r="E532" s="238" t="s">
        <v>4266</v>
      </c>
      <c r="F532" s="238" t="s">
        <v>4266</v>
      </c>
      <c r="G532" s="244" t="s">
        <v>4225</v>
      </c>
      <c r="H532" s="222">
        <v>0</v>
      </c>
    </row>
    <row r="533" spans="1:8">
      <c r="A533" s="244" t="s">
        <v>1045</v>
      </c>
      <c r="B533" s="244" t="s">
        <v>4234</v>
      </c>
      <c r="C533" s="247">
        <v>45</v>
      </c>
      <c r="D533" s="244" t="s">
        <v>4703</v>
      </c>
      <c r="E533" s="238" t="s">
        <v>52</v>
      </c>
      <c r="F533" s="238" t="s">
        <v>4266</v>
      </c>
      <c r="G533" s="244" t="s">
        <v>4225</v>
      </c>
      <c r="H533" s="158" t="s">
        <v>7323</v>
      </c>
    </row>
    <row r="534" spans="1:8">
      <c r="A534" s="244" t="s">
        <v>1046</v>
      </c>
      <c r="B534" s="244" t="s">
        <v>4263</v>
      </c>
      <c r="C534" s="247">
        <v>6</v>
      </c>
      <c r="D534" s="244" t="s">
        <v>4704</v>
      </c>
      <c r="E534" s="244" t="s">
        <v>46</v>
      </c>
      <c r="F534" s="244" t="s">
        <v>4229</v>
      </c>
      <c r="G534" s="244" t="s">
        <v>4230</v>
      </c>
      <c r="H534" s="4">
        <v>500</v>
      </c>
    </row>
    <row r="535" spans="1:8">
      <c r="A535" s="244" t="s">
        <v>1047</v>
      </c>
      <c r="B535" s="244" t="s">
        <v>4238</v>
      </c>
      <c r="C535" s="247">
        <v>30</v>
      </c>
      <c r="D535" s="244" t="s">
        <v>4705</v>
      </c>
      <c r="E535" s="244" t="s">
        <v>46</v>
      </c>
      <c r="F535" s="244" t="s">
        <v>46</v>
      </c>
      <c r="G535" s="244" t="s">
        <v>4225</v>
      </c>
      <c r="H535" s="4">
        <v>500</v>
      </c>
    </row>
    <row r="536" spans="1:8">
      <c r="A536" s="244" t="s">
        <v>1048</v>
      </c>
      <c r="B536" s="244" t="s">
        <v>4222</v>
      </c>
      <c r="C536" s="247">
        <v>30</v>
      </c>
      <c r="D536" s="244" t="s">
        <v>4706</v>
      </c>
      <c r="E536" s="244" t="s">
        <v>46</v>
      </c>
      <c r="F536" s="244" t="s">
        <v>46</v>
      </c>
      <c r="G536" s="244" t="s">
        <v>4225</v>
      </c>
      <c r="H536" s="4">
        <v>500</v>
      </c>
    </row>
    <row r="537" spans="1:8">
      <c r="A537" s="244" t="s">
        <v>1049</v>
      </c>
      <c r="B537" s="244" t="s">
        <v>4222</v>
      </c>
      <c r="C537" s="247">
        <v>40</v>
      </c>
      <c r="D537" s="244" t="s">
        <v>4707</v>
      </c>
      <c r="E537" s="244" t="s">
        <v>46</v>
      </c>
      <c r="F537" s="244" t="s">
        <v>46</v>
      </c>
      <c r="G537" s="244" t="s">
        <v>4225</v>
      </c>
      <c r="H537" s="4">
        <v>500</v>
      </c>
    </row>
    <row r="538" spans="1:8">
      <c r="A538" s="244" t="s">
        <v>1050</v>
      </c>
      <c r="B538" s="244" t="s">
        <v>4222</v>
      </c>
      <c r="C538" s="247">
        <v>30</v>
      </c>
      <c r="D538" s="244" t="s">
        <v>4708</v>
      </c>
      <c r="E538" s="238" t="s">
        <v>4266</v>
      </c>
      <c r="F538" s="238" t="s">
        <v>4266</v>
      </c>
      <c r="G538" s="244" t="s">
        <v>4225</v>
      </c>
      <c r="H538" s="222">
        <v>0</v>
      </c>
    </row>
    <row r="539" spans="1:8">
      <c r="A539" s="244" t="s">
        <v>1051</v>
      </c>
      <c r="B539" s="244" t="s">
        <v>4222</v>
      </c>
      <c r="C539" s="247">
        <v>30</v>
      </c>
      <c r="D539" s="244" t="s">
        <v>4709</v>
      </c>
      <c r="E539" s="244" t="s">
        <v>46</v>
      </c>
      <c r="F539" s="244" t="s">
        <v>46</v>
      </c>
      <c r="G539" s="244" t="s">
        <v>4225</v>
      </c>
      <c r="H539" s="4">
        <v>500</v>
      </c>
    </row>
    <row r="540" spans="1:8">
      <c r="A540" s="244" t="s">
        <v>1052</v>
      </c>
      <c r="B540" s="244" t="s">
        <v>4222</v>
      </c>
      <c r="C540" s="247">
        <v>40</v>
      </c>
      <c r="D540" s="244" t="s">
        <v>4710</v>
      </c>
      <c r="E540" s="244" t="s">
        <v>46</v>
      </c>
      <c r="F540" s="244" t="s">
        <v>46</v>
      </c>
      <c r="G540" s="244" t="s">
        <v>4225</v>
      </c>
      <c r="H540" s="4">
        <v>500</v>
      </c>
    </row>
    <row r="541" spans="1:8">
      <c r="A541" s="244" t="s">
        <v>1053</v>
      </c>
      <c r="B541" s="244" t="s">
        <v>4222</v>
      </c>
      <c r="C541" s="247">
        <v>20</v>
      </c>
      <c r="D541" s="244" t="s">
        <v>4711</v>
      </c>
      <c r="E541" s="244" t="s">
        <v>46</v>
      </c>
      <c r="F541" s="244" t="s">
        <v>46</v>
      </c>
      <c r="G541" s="244" t="s">
        <v>4225</v>
      </c>
      <c r="H541" s="4">
        <v>500</v>
      </c>
    </row>
    <row r="542" spans="1:8">
      <c r="A542" s="244" t="s">
        <v>1054</v>
      </c>
      <c r="B542" s="244" t="s">
        <v>4254</v>
      </c>
      <c r="C542" s="247">
        <v>20</v>
      </c>
      <c r="D542" s="244" t="s">
        <v>4712</v>
      </c>
      <c r="E542" s="244" t="s">
        <v>46</v>
      </c>
      <c r="F542" s="244" t="s">
        <v>46</v>
      </c>
      <c r="G542" s="244" t="s">
        <v>4225</v>
      </c>
      <c r="H542" s="4">
        <v>500</v>
      </c>
    </row>
    <row r="543" spans="1:8">
      <c r="A543" s="244" t="s">
        <v>1055</v>
      </c>
      <c r="B543" s="244" t="s">
        <v>4222</v>
      </c>
      <c r="C543" s="247">
        <v>40</v>
      </c>
      <c r="D543" s="244" t="s">
        <v>4713</v>
      </c>
      <c r="E543" s="244" t="s">
        <v>46</v>
      </c>
      <c r="F543" s="244" t="s">
        <v>46</v>
      </c>
      <c r="G543" s="244" t="s">
        <v>4225</v>
      </c>
      <c r="H543" s="4">
        <v>500</v>
      </c>
    </row>
    <row r="544" spans="1:8">
      <c r="A544" s="244" t="s">
        <v>1056</v>
      </c>
      <c r="B544" s="244" t="s">
        <v>4222</v>
      </c>
      <c r="C544" s="247">
        <v>35</v>
      </c>
      <c r="D544" s="244" t="s">
        <v>4714</v>
      </c>
      <c r="E544" s="244" t="s">
        <v>46</v>
      </c>
      <c r="F544" s="244" t="s">
        <v>46</v>
      </c>
      <c r="G544" s="244" t="s">
        <v>4225</v>
      </c>
      <c r="H544" s="4">
        <v>500</v>
      </c>
    </row>
    <row r="545" spans="1:8">
      <c r="A545" s="244" t="s">
        <v>1057</v>
      </c>
      <c r="B545" s="244" t="s">
        <v>4238</v>
      </c>
      <c r="C545" s="247">
        <v>30</v>
      </c>
      <c r="D545" s="244" t="s">
        <v>4715</v>
      </c>
      <c r="E545" s="244" t="s">
        <v>46</v>
      </c>
      <c r="F545" s="244" t="s">
        <v>46</v>
      </c>
      <c r="G545" s="244" t="s">
        <v>4225</v>
      </c>
      <c r="H545" s="4">
        <v>500</v>
      </c>
    </row>
    <row r="546" spans="1:8">
      <c r="A546" s="244" t="s">
        <v>1058</v>
      </c>
      <c r="B546" s="244" t="s">
        <v>4222</v>
      </c>
      <c r="C546" s="247">
        <v>35</v>
      </c>
      <c r="D546" s="244" t="s">
        <v>4716</v>
      </c>
      <c r="E546" s="244" t="s">
        <v>46</v>
      </c>
      <c r="F546" s="244" t="s">
        <v>46</v>
      </c>
      <c r="G546" s="244" t="s">
        <v>4225</v>
      </c>
      <c r="H546" s="4">
        <v>500</v>
      </c>
    </row>
    <row r="547" spans="1:8">
      <c r="A547" s="244" t="s">
        <v>1059</v>
      </c>
      <c r="B547" s="244" t="s">
        <v>4222</v>
      </c>
      <c r="C547" s="247">
        <v>40</v>
      </c>
      <c r="D547" s="244" t="s">
        <v>4717</v>
      </c>
      <c r="E547" s="244" t="s">
        <v>46</v>
      </c>
      <c r="F547" s="244" t="s">
        <v>46</v>
      </c>
      <c r="G547" s="244" t="s">
        <v>4225</v>
      </c>
      <c r="H547" s="4">
        <v>500</v>
      </c>
    </row>
    <row r="548" spans="1:8">
      <c r="A548" s="244" t="s">
        <v>1060</v>
      </c>
      <c r="B548" s="244" t="s">
        <v>4222</v>
      </c>
      <c r="C548" s="247">
        <v>35</v>
      </c>
      <c r="D548" s="244" t="s">
        <v>4718</v>
      </c>
      <c r="E548" s="244" t="s">
        <v>46</v>
      </c>
      <c r="F548" s="244" t="s">
        <v>46</v>
      </c>
      <c r="G548" s="244" t="s">
        <v>4225</v>
      </c>
      <c r="H548" s="4">
        <v>500</v>
      </c>
    </row>
    <row r="549" spans="1:8">
      <c r="A549" s="244" t="s">
        <v>1061</v>
      </c>
      <c r="B549" s="244" t="s">
        <v>4222</v>
      </c>
      <c r="C549" s="247">
        <v>30</v>
      </c>
      <c r="D549" s="244" t="s">
        <v>4719</v>
      </c>
      <c r="E549" s="244" t="s">
        <v>46</v>
      </c>
      <c r="F549" s="244" t="s">
        <v>46</v>
      </c>
      <c r="G549" s="244" t="s">
        <v>4225</v>
      </c>
      <c r="H549" s="4">
        <v>500</v>
      </c>
    </row>
    <row r="550" spans="1:8">
      <c r="A550" s="244" t="s">
        <v>1062</v>
      </c>
      <c r="B550" s="244" t="s">
        <v>4222</v>
      </c>
      <c r="C550" s="247">
        <v>30</v>
      </c>
      <c r="D550" s="244" t="s">
        <v>4720</v>
      </c>
      <c r="E550" s="244" t="s">
        <v>46</v>
      </c>
      <c r="F550" s="244" t="s">
        <v>46</v>
      </c>
      <c r="G550" s="244" t="s">
        <v>4225</v>
      </c>
      <c r="H550" s="4">
        <v>500</v>
      </c>
    </row>
    <row r="551" spans="1:8">
      <c r="A551" s="244" t="s">
        <v>1063</v>
      </c>
      <c r="B551" s="244" t="s">
        <v>4238</v>
      </c>
      <c r="C551" s="247">
        <v>30</v>
      </c>
      <c r="D551" s="244" t="s">
        <v>4721</v>
      </c>
      <c r="E551" s="244" t="s">
        <v>46</v>
      </c>
      <c r="F551" s="244" t="s">
        <v>46</v>
      </c>
      <c r="G551" s="244" t="s">
        <v>4225</v>
      </c>
      <c r="H551" s="4">
        <v>500</v>
      </c>
    </row>
    <row r="552" spans="1:8">
      <c r="A552" s="244" t="s">
        <v>1064</v>
      </c>
      <c r="B552" s="244" t="s">
        <v>4222</v>
      </c>
      <c r="C552" s="247">
        <v>15</v>
      </c>
      <c r="D552" s="244" t="s">
        <v>4722</v>
      </c>
      <c r="E552" s="244" t="s">
        <v>46</v>
      </c>
      <c r="F552" s="244" t="s">
        <v>46</v>
      </c>
      <c r="G552" s="244" t="s">
        <v>4225</v>
      </c>
      <c r="H552" s="4">
        <v>500</v>
      </c>
    </row>
    <row r="553" spans="1:8">
      <c r="A553" s="244" t="s">
        <v>1065</v>
      </c>
      <c r="B553" s="244" t="s">
        <v>4263</v>
      </c>
      <c r="C553" s="247">
        <v>6</v>
      </c>
      <c r="D553" s="244" t="s">
        <v>4723</v>
      </c>
      <c r="E553" s="244" t="s">
        <v>46</v>
      </c>
      <c r="F553" s="244" t="s">
        <v>46</v>
      </c>
      <c r="G553" s="244" t="s">
        <v>4225</v>
      </c>
      <c r="H553" s="4">
        <v>500</v>
      </c>
    </row>
    <row r="554" spans="1:8">
      <c r="A554" s="244" t="s">
        <v>1066</v>
      </c>
      <c r="B554" s="244" t="s">
        <v>379</v>
      </c>
      <c r="C554" s="247" t="s">
        <v>379</v>
      </c>
      <c r="D554" s="244" t="s">
        <v>379</v>
      </c>
      <c r="E554" s="238" t="s">
        <v>4266</v>
      </c>
      <c r="F554" s="238" t="s">
        <v>4266</v>
      </c>
      <c r="G554" s="244" t="s">
        <v>4225</v>
      </c>
      <c r="H554" s="222">
        <v>0</v>
      </c>
    </row>
    <row r="555" spans="1:8">
      <c r="A555" s="244" t="s">
        <v>1067</v>
      </c>
      <c r="B555" s="244" t="s">
        <v>4234</v>
      </c>
      <c r="C555" s="247">
        <v>40</v>
      </c>
      <c r="D555" s="244" t="s">
        <v>4724</v>
      </c>
      <c r="E555" s="238" t="s">
        <v>52</v>
      </c>
      <c r="F555" s="238" t="s">
        <v>4236</v>
      </c>
      <c r="G555" s="244" t="s">
        <v>4230</v>
      </c>
      <c r="H555" s="158" t="s">
        <v>7323</v>
      </c>
    </row>
    <row r="556" spans="1:8">
      <c r="A556" s="244" t="s">
        <v>1068</v>
      </c>
      <c r="B556" s="244" t="s">
        <v>4234</v>
      </c>
      <c r="C556" s="247">
        <v>40</v>
      </c>
      <c r="D556" s="244" t="s">
        <v>4725</v>
      </c>
      <c r="E556" s="238" t="s">
        <v>52</v>
      </c>
      <c r="F556" s="238" t="s">
        <v>4236</v>
      </c>
      <c r="G556" s="244" t="s">
        <v>4230</v>
      </c>
      <c r="H556" s="158" t="s">
        <v>7323</v>
      </c>
    </row>
    <row r="557" spans="1:8">
      <c r="A557" s="244" t="s">
        <v>1069</v>
      </c>
      <c r="B557" s="244" t="s">
        <v>4234</v>
      </c>
      <c r="C557" s="247">
        <v>30</v>
      </c>
      <c r="D557" s="244" t="s">
        <v>4726</v>
      </c>
      <c r="E557" s="238" t="s">
        <v>52</v>
      </c>
      <c r="F557" s="238" t="s">
        <v>4236</v>
      </c>
      <c r="G557" s="244" t="s">
        <v>4230</v>
      </c>
      <c r="H557" s="158" t="s">
        <v>7323</v>
      </c>
    </row>
    <row r="558" spans="1:8">
      <c r="A558" s="244" t="s">
        <v>1070</v>
      </c>
      <c r="B558" s="244" t="s">
        <v>4234</v>
      </c>
      <c r="C558" s="247">
        <v>40</v>
      </c>
      <c r="D558" s="244" t="s">
        <v>4727</v>
      </c>
      <c r="E558" s="238" t="s">
        <v>52</v>
      </c>
      <c r="F558" s="238" t="s">
        <v>4236</v>
      </c>
      <c r="G558" s="244" t="s">
        <v>4230</v>
      </c>
      <c r="H558" s="158" t="s">
        <v>7323</v>
      </c>
    </row>
    <row r="559" spans="1:8">
      <c r="A559" s="244" t="s">
        <v>1071</v>
      </c>
      <c r="B559" s="244" t="s">
        <v>4234</v>
      </c>
      <c r="C559" s="247">
        <v>40</v>
      </c>
      <c r="D559" s="244" t="s">
        <v>4728</v>
      </c>
      <c r="E559" s="238" t="s">
        <v>52</v>
      </c>
      <c r="F559" s="238" t="s">
        <v>4236</v>
      </c>
      <c r="G559" s="244" t="s">
        <v>4230</v>
      </c>
      <c r="H559" s="158" t="s">
        <v>7323</v>
      </c>
    </row>
    <row r="560" spans="1:8">
      <c r="A560" s="244" t="s">
        <v>1072</v>
      </c>
      <c r="B560" s="244" t="s">
        <v>4234</v>
      </c>
      <c r="C560" s="247">
        <v>40</v>
      </c>
      <c r="D560" s="244" t="s">
        <v>4729</v>
      </c>
      <c r="E560" s="238" t="s">
        <v>52</v>
      </c>
      <c r="F560" s="238" t="s">
        <v>4236</v>
      </c>
      <c r="G560" s="244" t="s">
        <v>4230</v>
      </c>
      <c r="H560" s="158" t="s">
        <v>7323</v>
      </c>
    </row>
    <row r="561" spans="1:8">
      <c r="A561" s="244" t="s">
        <v>1073</v>
      </c>
      <c r="B561" s="244" t="s">
        <v>4222</v>
      </c>
      <c r="C561" s="247">
        <v>40</v>
      </c>
      <c r="D561" s="244" t="s">
        <v>4730</v>
      </c>
      <c r="E561" s="244" t="s">
        <v>46</v>
      </c>
      <c r="F561" s="244" t="s">
        <v>46</v>
      </c>
      <c r="G561" s="244" t="s">
        <v>4225</v>
      </c>
      <c r="H561" s="4">
        <v>500</v>
      </c>
    </row>
    <row r="562" spans="1:8">
      <c r="A562" s="244" t="s">
        <v>1074</v>
      </c>
      <c r="B562" s="244" t="s">
        <v>4234</v>
      </c>
      <c r="C562" s="247">
        <v>30</v>
      </c>
      <c r="D562" s="244" t="s">
        <v>4731</v>
      </c>
      <c r="E562" s="244" t="s">
        <v>46</v>
      </c>
      <c r="F562" s="244" t="s">
        <v>46</v>
      </c>
      <c r="G562" s="244" t="s">
        <v>4225</v>
      </c>
      <c r="H562" s="4">
        <v>500</v>
      </c>
    </row>
    <row r="563" spans="1:8">
      <c r="A563" s="244" t="s">
        <v>1075</v>
      </c>
      <c r="B563" s="244" t="s">
        <v>4234</v>
      </c>
      <c r="C563" s="247">
        <v>40</v>
      </c>
      <c r="D563" s="244" t="s">
        <v>4732</v>
      </c>
      <c r="E563" s="238" t="s">
        <v>52</v>
      </c>
      <c r="F563" s="238" t="s">
        <v>4236</v>
      </c>
      <c r="G563" s="244" t="s">
        <v>4230</v>
      </c>
      <c r="H563" s="158" t="s">
        <v>7323</v>
      </c>
    </row>
    <row r="564" spans="1:8">
      <c r="A564" s="244" t="s">
        <v>1076</v>
      </c>
      <c r="B564" s="244" t="s">
        <v>4234</v>
      </c>
      <c r="C564" s="247">
        <v>30</v>
      </c>
      <c r="D564" s="244" t="s">
        <v>4733</v>
      </c>
      <c r="E564" s="244" t="s">
        <v>46</v>
      </c>
      <c r="F564" s="244" t="s">
        <v>46</v>
      </c>
      <c r="G564" s="244" t="s">
        <v>4225</v>
      </c>
      <c r="H564" s="4">
        <v>500</v>
      </c>
    </row>
    <row r="565" spans="1:8">
      <c r="A565" s="244" t="s">
        <v>1077</v>
      </c>
      <c r="B565" s="244" t="s">
        <v>379</v>
      </c>
      <c r="C565" s="247" t="s">
        <v>379</v>
      </c>
      <c r="D565" s="244" t="s">
        <v>379</v>
      </c>
      <c r="E565" s="238" t="s">
        <v>4266</v>
      </c>
      <c r="F565" s="238" t="s">
        <v>4266</v>
      </c>
      <c r="G565" s="244" t="s">
        <v>4225</v>
      </c>
      <c r="H565" s="222">
        <v>0</v>
      </c>
    </row>
    <row r="566" spans="1:8">
      <c r="A566" s="244" t="s">
        <v>1078</v>
      </c>
      <c r="B566" s="244" t="s">
        <v>4254</v>
      </c>
      <c r="C566" s="247">
        <v>20</v>
      </c>
      <c r="D566" s="244" t="s">
        <v>4734</v>
      </c>
      <c r="E566" s="244" t="s">
        <v>46</v>
      </c>
      <c r="F566" s="244" t="s">
        <v>46</v>
      </c>
      <c r="G566" s="244" t="s">
        <v>4225</v>
      </c>
      <c r="H566" s="4">
        <v>500</v>
      </c>
    </row>
    <row r="567" spans="1:8">
      <c r="A567" s="244" t="s">
        <v>1079</v>
      </c>
      <c r="B567" s="244" t="s">
        <v>4234</v>
      </c>
      <c r="C567" s="247">
        <v>35</v>
      </c>
      <c r="D567" s="244" t="s">
        <v>4735</v>
      </c>
      <c r="E567" s="244" t="s">
        <v>46</v>
      </c>
      <c r="F567" s="244" t="s">
        <v>46</v>
      </c>
      <c r="G567" s="244" t="s">
        <v>4225</v>
      </c>
      <c r="H567" s="4">
        <v>500</v>
      </c>
    </row>
    <row r="568" spans="1:8">
      <c r="A568" s="244" t="s">
        <v>1080</v>
      </c>
      <c r="B568" s="244" t="s">
        <v>4234</v>
      </c>
      <c r="C568" s="247">
        <v>40</v>
      </c>
      <c r="D568" s="244" t="s">
        <v>4736</v>
      </c>
      <c r="E568" s="238" t="s">
        <v>52</v>
      </c>
      <c r="F568" s="238" t="s">
        <v>4236</v>
      </c>
      <c r="G568" s="244" t="s">
        <v>4230</v>
      </c>
      <c r="H568" s="158" t="s">
        <v>7323</v>
      </c>
    </row>
    <row r="569" spans="1:8">
      <c r="A569" s="244" t="s">
        <v>1081</v>
      </c>
      <c r="B569" s="244" t="s">
        <v>4234</v>
      </c>
      <c r="C569" s="247">
        <v>40</v>
      </c>
      <c r="D569" s="244" t="s">
        <v>4737</v>
      </c>
      <c r="E569" s="238" t="s">
        <v>52</v>
      </c>
      <c r="F569" s="238" t="s">
        <v>4236</v>
      </c>
      <c r="G569" s="244" t="s">
        <v>4230</v>
      </c>
      <c r="H569" s="158" t="s">
        <v>7323</v>
      </c>
    </row>
    <row r="570" spans="1:8">
      <c r="A570" s="244" t="s">
        <v>1082</v>
      </c>
      <c r="B570" s="244" t="s">
        <v>4234</v>
      </c>
      <c r="C570" s="247">
        <v>40</v>
      </c>
      <c r="D570" s="244" t="s">
        <v>4738</v>
      </c>
      <c r="E570" s="238" t="s">
        <v>52</v>
      </c>
      <c r="F570" s="238" t="s">
        <v>4236</v>
      </c>
      <c r="G570" s="244" t="s">
        <v>4230</v>
      </c>
      <c r="H570" s="158" t="s">
        <v>7323</v>
      </c>
    </row>
    <row r="571" spans="1:8">
      <c r="A571" s="244" t="s">
        <v>1083</v>
      </c>
      <c r="B571" s="238" t="s">
        <v>4222</v>
      </c>
      <c r="C571" s="250">
        <v>40</v>
      </c>
      <c r="D571" s="238" t="s">
        <v>4266</v>
      </c>
      <c r="E571" s="238" t="s">
        <v>51</v>
      </c>
      <c r="F571" s="238" t="s">
        <v>4236</v>
      </c>
      <c r="G571" s="238" t="s">
        <v>4230</v>
      </c>
      <c r="H571" s="158" t="s">
        <v>7321</v>
      </c>
    </row>
    <row r="572" spans="1:8">
      <c r="A572" s="244" t="s">
        <v>1084</v>
      </c>
      <c r="B572" s="238" t="s">
        <v>4222</v>
      </c>
      <c r="C572" s="250">
        <v>44</v>
      </c>
      <c r="D572" s="238" t="s">
        <v>4739</v>
      </c>
      <c r="E572" s="238" t="s">
        <v>51</v>
      </c>
      <c r="F572" s="238" t="s">
        <v>4236</v>
      </c>
      <c r="G572" s="238" t="s">
        <v>4230</v>
      </c>
      <c r="H572" s="158" t="s">
        <v>7321</v>
      </c>
    </row>
    <row r="573" spans="1:8">
      <c r="A573" s="244" t="s">
        <v>1085</v>
      </c>
      <c r="B573" s="253" t="s">
        <v>4222</v>
      </c>
      <c r="C573" s="250">
        <v>40</v>
      </c>
      <c r="D573" s="253" t="s">
        <v>4740</v>
      </c>
      <c r="E573" s="253" t="s">
        <v>52</v>
      </c>
      <c r="F573" s="253" t="s">
        <v>4236</v>
      </c>
      <c r="G573" s="253" t="s">
        <v>4230</v>
      </c>
      <c r="H573" s="158" t="s">
        <v>7323</v>
      </c>
    </row>
    <row r="574" spans="1:8">
      <c r="A574" s="244" t="s">
        <v>1086</v>
      </c>
      <c r="B574" s="238" t="s">
        <v>4234</v>
      </c>
      <c r="C574" s="250" t="s">
        <v>4741</v>
      </c>
      <c r="D574" s="238" t="s">
        <v>4742</v>
      </c>
      <c r="E574" s="238" t="s">
        <v>52</v>
      </c>
      <c r="F574" s="238" t="s">
        <v>52</v>
      </c>
      <c r="G574" s="238" t="s">
        <v>4230</v>
      </c>
      <c r="H574" s="158" t="s">
        <v>7323</v>
      </c>
    </row>
    <row r="575" spans="1:8">
      <c r="A575" s="244" t="s">
        <v>1087</v>
      </c>
      <c r="B575" s="244" t="s">
        <v>4234</v>
      </c>
      <c r="C575" s="247">
        <v>40</v>
      </c>
      <c r="D575" s="244" t="s">
        <v>4743</v>
      </c>
      <c r="E575" s="244" t="s">
        <v>51</v>
      </c>
      <c r="F575" s="244" t="s">
        <v>4236</v>
      </c>
      <c r="G575" s="244" t="s">
        <v>4230</v>
      </c>
      <c r="H575" s="158" t="s">
        <v>7321</v>
      </c>
    </row>
    <row r="576" spans="1:8">
      <c r="A576" s="244" t="s">
        <v>1088</v>
      </c>
      <c r="B576" s="253" t="s">
        <v>4234</v>
      </c>
      <c r="C576" s="250">
        <v>40</v>
      </c>
      <c r="D576" s="253" t="s">
        <v>379</v>
      </c>
      <c r="E576" s="253" t="s">
        <v>46</v>
      </c>
      <c r="F576" s="253" t="s">
        <v>46</v>
      </c>
      <c r="G576" s="253" t="s">
        <v>4230</v>
      </c>
      <c r="H576" s="4">
        <v>500</v>
      </c>
    </row>
    <row r="577" spans="1:8">
      <c r="A577" s="244" t="s">
        <v>1089</v>
      </c>
      <c r="B577" s="238" t="s">
        <v>4254</v>
      </c>
      <c r="C577" s="250">
        <v>30</v>
      </c>
      <c r="D577" s="238" t="s">
        <v>4266</v>
      </c>
      <c r="E577" s="238" t="s">
        <v>51</v>
      </c>
      <c r="F577" s="238" t="s">
        <v>4236</v>
      </c>
      <c r="G577" s="238" t="s">
        <v>4230</v>
      </c>
      <c r="H577" s="158" t="s">
        <v>7320</v>
      </c>
    </row>
    <row r="578" spans="1:8">
      <c r="A578" s="244" t="s">
        <v>1090</v>
      </c>
      <c r="B578" s="244" t="s">
        <v>4234</v>
      </c>
      <c r="C578" s="247">
        <v>30</v>
      </c>
      <c r="D578" s="244" t="s">
        <v>379</v>
      </c>
      <c r="E578" s="244" t="s">
        <v>51</v>
      </c>
      <c r="F578" s="253" t="s">
        <v>4236</v>
      </c>
      <c r="G578" s="244" t="s">
        <v>4230</v>
      </c>
      <c r="H578" s="158" t="s">
        <v>7320</v>
      </c>
    </row>
    <row r="579" spans="1:8">
      <c r="A579" s="244" t="s">
        <v>1091</v>
      </c>
      <c r="B579" s="253" t="s">
        <v>4254</v>
      </c>
      <c r="C579" s="250">
        <v>30</v>
      </c>
      <c r="D579" s="253" t="s">
        <v>379</v>
      </c>
      <c r="E579" s="253" t="s">
        <v>51</v>
      </c>
      <c r="F579" s="253" t="s">
        <v>4236</v>
      </c>
      <c r="G579" s="253" t="s">
        <v>4230</v>
      </c>
      <c r="H579" s="158" t="s">
        <v>7320</v>
      </c>
    </row>
    <row r="580" spans="1:8">
      <c r="A580" s="244" t="s">
        <v>1092</v>
      </c>
      <c r="B580" s="244" t="s">
        <v>4254</v>
      </c>
      <c r="C580" s="247">
        <v>30</v>
      </c>
      <c r="D580" s="244" t="s">
        <v>379</v>
      </c>
      <c r="E580" s="244" t="s">
        <v>51</v>
      </c>
      <c r="F580" s="244" t="s">
        <v>4236</v>
      </c>
      <c r="G580" s="244" t="s">
        <v>4230</v>
      </c>
      <c r="H580" s="158" t="s">
        <v>7320</v>
      </c>
    </row>
    <row r="581" spans="1:8">
      <c r="A581" s="244" t="s">
        <v>1093</v>
      </c>
      <c r="B581" s="253" t="s">
        <v>4254</v>
      </c>
      <c r="C581" s="250">
        <v>30</v>
      </c>
      <c r="D581" s="253" t="s">
        <v>379</v>
      </c>
      <c r="E581" s="253" t="s">
        <v>51</v>
      </c>
      <c r="F581" s="253" t="s">
        <v>4236</v>
      </c>
      <c r="G581" s="253" t="s">
        <v>4230</v>
      </c>
      <c r="H581" s="158" t="s">
        <v>7320</v>
      </c>
    </row>
    <row r="582" spans="1:8">
      <c r="A582" s="244" t="s">
        <v>1094</v>
      </c>
      <c r="B582" s="244" t="s">
        <v>4234</v>
      </c>
      <c r="C582" s="247">
        <v>35</v>
      </c>
      <c r="D582" s="244" t="s">
        <v>379</v>
      </c>
      <c r="E582" s="238" t="s">
        <v>4292</v>
      </c>
      <c r="F582" s="238" t="s">
        <v>4236</v>
      </c>
      <c r="G582" s="244" t="s">
        <v>4225</v>
      </c>
      <c r="H582" s="222">
        <v>0</v>
      </c>
    </row>
    <row r="583" spans="1:8">
      <c r="A583" s="244" t="s">
        <v>1095</v>
      </c>
      <c r="B583" s="244" t="s">
        <v>4234</v>
      </c>
      <c r="C583" s="247">
        <v>48</v>
      </c>
      <c r="D583" s="244" t="s">
        <v>4744</v>
      </c>
      <c r="E583" s="238" t="s">
        <v>52</v>
      </c>
      <c r="F583" s="238" t="s">
        <v>4236</v>
      </c>
      <c r="G583" s="244" t="s">
        <v>4225</v>
      </c>
      <c r="H583" s="158" t="s">
        <v>7323</v>
      </c>
    </row>
    <row r="584" spans="1:8">
      <c r="A584" s="244" t="s">
        <v>1096</v>
      </c>
      <c r="B584" s="244" t="s">
        <v>4222</v>
      </c>
      <c r="C584" s="247">
        <v>40</v>
      </c>
      <c r="D584" s="244" t="s">
        <v>4745</v>
      </c>
      <c r="E584" s="244" t="s">
        <v>46</v>
      </c>
      <c r="F584" s="244" t="s">
        <v>46</v>
      </c>
      <c r="G584" s="244" t="s">
        <v>4225</v>
      </c>
      <c r="H584" s="4">
        <v>500</v>
      </c>
    </row>
    <row r="585" spans="1:8">
      <c r="A585" s="244" t="s">
        <v>1097</v>
      </c>
      <c r="B585" s="244" t="s">
        <v>4222</v>
      </c>
      <c r="C585" s="247">
        <v>12</v>
      </c>
      <c r="D585" s="244" t="s">
        <v>4746</v>
      </c>
      <c r="E585" s="244" t="s">
        <v>46</v>
      </c>
      <c r="F585" s="244" t="s">
        <v>46</v>
      </c>
      <c r="G585" s="244" t="s">
        <v>4225</v>
      </c>
      <c r="H585" s="4">
        <v>500</v>
      </c>
    </row>
    <row r="586" spans="1:8">
      <c r="A586" s="244" t="s">
        <v>1098</v>
      </c>
      <c r="B586" s="244" t="s">
        <v>4222</v>
      </c>
      <c r="C586" s="247">
        <v>11</v>
      </c>
      <c r="D586" s="244" t="s">
        <v>4747</v>
      </c>
      <c r="E586" s="244" t="s">
        <v>46</v>
      </c>
      <c r="F586" s="244" t="s">
        <v>46</v>
      </c>
      <c r="G586" s="244" t="s">
        <v>4225</v>
      </c>
      <c r="H586" s="4">
        <v>500</v>
      </c>
    </row>
    <row r="587" spans="1:8">
      <c r="A587" s="244" t="s">
        <v>1099</v>
      </c>
      <c r="B587" s="244" t="s">
        <v>4238</v>
      </c>
      <c r="C587" s="247">
        <v>30</v>
      </c>
      <c r="D587" s="244" t="s">
        <v>4748</v>
      </c>
      <c r="E587" s="244" t="s">
        <v>46</v>
      </c>
      <c r="F587" s="244" t="s">
        <v>46</v>
      </c>
      <c r="G587" s="244" t="s">
        <v>4225</v>
      </c>
      <c r="H587" s="4">
        <v>500</v>
      </c>
    </row>
    <row r="588" spans="1:8">
      <c r="A588" s="244" t="s">
        <v>1100</v>
      </c>
      <c r="B588" s="244" t="s">
        <v>4222</v>
      </c>
      <c r="C588" s="247">
        <v>30</v>
      </c>
      <c r="D588" s="244" t="s">
        <v>4749</v>
      </c>
      <c r="E588" s="244" t="s">
        <v>46</v>
      </c>
      <c r="F588" s="244" t="s">
        <v>46</v>
      </c>
      <c r="G588" s="244" t="s">
        <v>4225</v>
      </c>
      <c r="H588" s="4">
        <v>500</v>
      </c>
    </row>
    <row r="589" spans="1:8">
      <c r="A589" s="244" t="s">
        <v>1101</v>
      </c>
      <c r="B589" s="244" t="s">
        <v>4222</v>
      </c>
      <c r="C589" s="247">
        <v>30</v>
      </c>
      <c r="D589" s="244" t="s">
        <v>4750</v>
      </c>
      <c r="E589" s="244" t="s">
        <v>46</v>
      </c>
      <c r="F589" s="244" t="s">
        <v>46</v>
      </c>
      <c r="G589" s="244" t="s">
        <v>4225</v>
      </c>
      <c r="H589" s="4">
        <v>500</v>
      </c>
    </row>
    <row r="590" spans="1:8">
      <c r="A590" s="244" t="s">
        <v>1102</v>
      </c>
      <c r="B590" s="244" t="s">
        <v>4254</v>
      </c>
      <c r="C590" s="247">
        <v>45</v>
      </c>
      <c r="D590" s="244" t="s">
        <v>4751</v>
      </c>
      <c r="E590" s="244" t="s">
        <v>46</v>
      </c>
      <c r="F590" s="244" t="s">
        <v>46</v>
      </c>
      <c r="G590" s="244" t="s">
        <v>4225</v>
      </c>
      <c r="H590" s="4">
        <v>500</v>
      </c>
    </row>
    <row r="591" spans="1:8">
      <c r="A591" s="244" t="s">
        <v>1103</v>
      </c>
      <c r="B591" s="244" t="s">
        <v>4222</v>
      </c>
      <c r="C591" s="247">
        <v>40</v>
      </c>
      <c r="D591" s="244" t="s">
        <v>4752</v>
      </c>
      <c r="E591" s="244" t="s">
        <v>46</v>
      </c>
      <c r="F591" s="244" t="s">
        <v>46</v>
      </c>
      <c r="G591" s="244" t="s">
        <v>4225</v>
      </c>
      <c r="H591" s="4">
        <v>500</v>
      </c>
    </row>
    <row r="592" spans="1:8">
      <c r="A592" s="244" t="s">
        <v>1104</v>
      </c>
      <c r="B592" s="244" t="s">
        <v>4222</v>
      </c>
      <c r="C592" s="247">
        <v>35</v>
      </c>
      <c r="D592" s="244" t="s">
        <v>4753</v>
      </c>
      <c r="E592" s="244" t="s">
        <v>46</v>
      </c>
      <c r="F592" s="244" t="s">
        <v>46</v>
      </c>
      <c r="G592" s="244" t="s">
        <v>4225</v>
      </c>
      <c r="H592" s="4">
        <v>500</v>
      </c>
    </row>
    <row r="593" spans="1:8">
      <c r="A593" s="244" t="s">
        <v>1105</v>
      </c>
      <c r="B593" s="244" t="s">
        <v>4263</v>
      </c>
      <c r="C593" s="247">
        <v>4</v>
      </c>
      <c r="D593" s="244" t="s">
        <v>4754</v>
      </c>
      <c r="E593" s="244" t="s">
        <v>46</v>
      </c>
      <c r="F593" s="244" t="s">
        <v>46</v>
      </c>
      <c r="G593" s="244" t="s">
        <v>4225</v>
      </c>
      <c r="H593" s="4">
        <v>500</v>
      </c>
    </row>
    <row r="594" spans="1:8">
      <c r="A594" s="244" t="s">
        <v>1106</v>
      </c>
      <c r="B594" s="244" t="s">
        <v>4263</v>
      </c>
      <c r="C594" s="247">
        <v>4</v>
      </c>
      <c r="D594" s="244" t="s">
        <v>4755</v>
      </c>
      <c r="E594" s="244" t="s">
        <v>46</v>
      </c>
      <c r="F594" s="244" t="s">
        <v>4229</v>
      </c>
      <c r="G594" s="244" t="s">
        <v>4230</v>
      </c>
      <c r="H594" s="4">
        <v>500</v>
      </c>
    </row>
    <row r="595" spans="1:8">
      <c r="A595" s="244" t="s">
        <v>1107</v>
      </c>
      <c r="B595" s="244" t="s">
        <v>4263</v>
      </c>
      <c r="C595" s="247">
        <v>6</v>
      </c>
      <c r="D595" s="244" t="s">
        <v>4756</v>
      </c>
      <c r="E595" s="244" t="s">
        <v>46</v>
      </c>
      <c r="F595" s="244" t="s">
        <v>46</v>
      </c>
      <c r="G595" s="244" t="s">
        <v>4225</v>
      </c>
      <c r="H595" s="4">
        <v>500</v>
      </c>
    </row>
    <row r="596" spans="1:8">
      <c r="A596" s="244" t="s">
        <v>1108</v>
      </c>
      <c r="B596" s="244" t="s">
        <v>4263</v>
      </c>
      <c r="C596" s="247">
        <v>4</v>
      </c>
      <c r="D596" s="244" t="s">
        <v>4757</v>
      </c>
      <c r="E596" s="244" t="s">
        <v>46</v>
      </c>
      <c r="F596" s="244" t="s">
        <v>46</v>
      </c>
      <c r="G596" s="244" t="s">
        <v>4225</v>
      </c>
      <c r="H596" s="4">
        <v>500</v>
      </c>
    </row>
    <row r="597" spans="1:8">
      <c r="A597" s="244" t="s">
        <v>1109</v>
      </c>
      <c r="B597" s="244" t="s">
        <v>4263</v>
      </c>
      <c r="C597" s="247">
        <v>4</v>
      </c>
      <c r="D597" s="244" t="s">
        <v>4758</v>
      </c>
      <c r="E597" s="244" t="s">
        <v>46</v>
      </c>
      <c r="F597" s="244" t="s">
        <v>46</v>
      </c>
      <c r="G597" s="244" t="s">
        <v>4225</v>
      </c>
      <c r="H597" s="4">
        <v>500</v>
      </c>
    </row>
    <row r="598" spans="1:8">
      <c r="A598" s="244" t="s">
        <v>1110</v>
      </c>
      <c r="B598" s="244" t="s">
        <v>4263</v>
      </c>
      <c r="C598" s="247">
        <v>3</v>
      </c>
      <c r="D598" s="244" t="s">
        <v>4759</v>
      </c>
      <c r="E598" s="244" t="s">
        <v>46</v>
      </c>
      <c r="F598" s="244" t="s">
        <v>46</v>
      </c>
      <c r="G598" s="244" t="s">
        <v>4225</v>
      </c>
      <c r="H598" s="4">
        <v>500</v>
      </c>
    </row>
    <row r="599" spans="1:8">
      <c r="A599" s="244" t="s">
        <v>1111</v>
      </c>
      <c r="B599" s="244" t="s">
        <v>4263</v>
      </c>
      <c r="C599" s="247">
        <v>4</v>
      </c>
      <c r="D599" s="244" t="s">
        <v>4760</v>
      </c>
      <c r="E599" s="244" t="s">
        <v>46</v>
      </c>
      <c r="F599" s="244" t="s">
        <v>4229</v>
      </c>
      <c r="G599" s="244" t="s">
        <v>4230</v>
      </c>
      <c r="H599" s="4">
        <v>500</v>
      </c>
    </row>
    <row r="600" spans="1:8">
      <c r="A600" s="244" t="s">
        <v>1112</v>
      </c>
      <c r="B600" s="244" t="s">
        <v>4238</v>
      </c>
      <c r="C600" s="247">
        <v>30</v>
      </c>
      <c r="D600" s="244" t="s">
        <v>4761</v>
      </c>
      <c r="E600" s="244" t="s">
        <v>46</v>
      </c>
      <c r="F600" s="244" t="s">
        <v>46</v>
      </c>
      <c r="G600" s="244" t="s">
        <v>4225</v>
      </c>
      <c r="H600" s="4">
        <v>500</v>
      </c>
    </row>
    <row r="601" spans="1:8">
      <c r="A601" s="244" t="s">
        <v>1113</v>
      </c>
      <c r="B601" s="244" t="s">
        <v>4234</v>
      </c>
      <c r="C601" s="247">
        <v>35</v>
      </c>
      <c r="D601" s="244" t="s">
        <v>4762</v>
      </c>
      <c r="E601" s="238" t="s">
        <v>52</v>
      </c>
      <c r="F601" s="238" t="s">
        <v>4236</v>
      </c>
      <c r="G601" s="244" t="s">
        <v>4230</v>
      </c>
      <c r="H601" s="158" t="s">
        <v>7323</v>
      </c>
    </row>
    <row r="602" spans="1:8">
      <c r="A602" s="244" t="s">
        <v>1114</v>
      </c>
      <c r="B602" s="244" t="s">
        <v>4263</v>
      </c>
      <c r="C602" s="247">
        <v>4</v>
      </c>
      <c r="D602" s="244" t="s">
        <v>4763</v>
      </c>
      <c r="E602" s="244" t="s">
        <v>46</v>
      </c>
      <c r="F602" s="244" t="s">
        <v>46</v>
      </c>
      <c r="G602" s="244" t="s">
        <v>4225</v>
      </c>
      <c r="H602" s="4">
        <v>500</v>
      </c>
    </row>
    <row r="603" spans="1:8">
      <c r="A603" s="244" t="s">
        <v>1115</v>
      </c>
      <c r="B603" s="244" t="s">
        <v>4302</v>
      </c>
      <c r="C603" s="247">
        <v>15</v>
      </c>
      <c r="D603" s="244" t="s">
        <v>4764</v>
      </c>
      <c r="E603" s="244" t="s">
        <v>46</v>
      </c>
      <c r="F603" s="244" t="s">
        <v>46</v>
      </c>
      <c r="G603" s="244" t="s">
        <v>4225</v>
      </c>
      <c r="H603" s="4">
        <v>500</v>
      </c>
    </row>
    <row r="604" spans="1:8">
      <c r="A604" s="244" t="s">
        <v>1116</v>
      </c>
      <c r="B604" s="244" t="s">
        <v>4222</v>
      </c>
      <c r="C604" s="247">
        <v>20</v>
      </c>
      <c r="D604" s="244" t="s">
        <v>4765</v>
      </c>
      <c r="E604" s="244" t="s">
        <v>46</v>
      </c>
      <c r="F604" s="244" t="s">
        <v>46</v>
      </c>
      <c r="G604" s="244" t="s">
        <v>4225</v>
      </c>
      <c r="H604" s="4">
        <v>500</v>
      </c>
    </row>
    <row r="605" spans="1:8">
      <c r="A605" s="244" t="s">
        <v>1117</v>
      </c>
      <c r="B605" s="244" t="s">
        <v>4222</v>
      </c>
      <c r="C605" s="247">
        <v>25</v>
      </c>
      <c r="D605" s="244" t="s">
        <v>4766</v>
      </c>
      <c r="E605" s="244" t="s">
        <v>46</v>
      </c>
      <c r="F605" s="244" t="s">
        <v>4229</v>
      </c>
      <c r="G605" s="244" t="s">
        <v>4230</v>
      </c>
      <c r="H605" s="4">
        <v>500</v>
      </c>
    </row>
    <row r="606" spans="1:8">
      <c r="A606" s="244" t="s">
        <v>1118</v>
      </c>
      <c r="B606" s="244" t="s">
        <v>4222</v>
      </c>
      <c r="C606" s="247">
        <v>15</v>
      </c>
      <c r="D606" s="244" t="s">
        <v>4767</v>
      </c>
      <c r="E606" s="244" t="s">
        <v>46</v>
      </c>
      <c r="F606" s="244" t="s">
        <v>4229</v>
      </c>
      <c r="G606" s="244" t="s">
        <v>4230</v>
      </c>
      <c r="H606" s="4">
        <v>500</v>
      </c>
    </row>
    <row r="607" spans="1:8">
      <c r="A607" s="244" t="s">
        <v>1119</v>
      </c>
      <c r="B607" s="244" t="s">
        <v>4222</v>
      </c>
      <c r="C607" s="247">
        <v>25</v>
      </c>
      <c r="D607" s="244" t="s">
        <v>4768</v>
      </c>
      <c r="E607" s="244" t="s">
        <v>46</v>
      </c>
      <c r="F607" s="244" t="s">
        <v>4229</v>
      </c>
      <c r="G607" s="244" t="s">
        <v>4230</v>
      </c>
      <c r="H607" s="4">
        <v>500</v>
      </c>
    </row>
    <row r="608" spans="1:8">
      <c r="A608" s="244" t="s">
        <v>1120</v>
      </c>
      <c r="B608" s="244" t="s">
        <v>4222</v>
      </c>
      <c r="C608" s="247">
        <v>30</v>
      </c>
      <c r="D608" s="244" t="s">
        <v>4769</v>
      </c>
      <c r="E608" s="244" t="s">
        <v>46</v>
      </c>
      <c r="F608" s="244" t="s">
        <v>4229</v>
      </c>
      <c r="G608" s="244" t="s">
        <v>4230</v>
      </c>
      <c r="H608" s="4">
        <v>500</v>
      </c>
    </row>
    <row r="609" spans="1:8">
      <c r="A609" s="244" t="s">
        <v>1121</v>
      </c>
      <c r="B609" s="244" t="s">
        <v>4263</v>
      </c>
      <c r="C609" s="247">
        <v>3</v>
      </c>
      <c r="D609" s="244" t="s">
        <v>4770</v>
      </c>
      <c r="E609" s="244" t="s">
        <v>46</v>
      </c>
      <c r="F609" s="244" t="s">
        <v>4229</v>
      </c>
      <c r="G609" s="244" t="s">
        <v>4230</v>
      </c>
      <c r="H609" s="4">
        <v>500</v>
      </c>
    </row>
    <row r="610" spans="1:8">
      <c r="A610" s="244" t="s">
        <v>1122</v>
      </c>
      <c r="B610" s="244" t="s">
        <v>4254</v>
      </c>
      <c r="C610" s="247">
        <v>30</v>
      </c>
      <c r="D610" s="244" t="s">
        <v>4771</v>
      </c>
      <c r="E610" s="244" t="s">
        <v>46</v>
      </c>
      <c r="F610" s="244" t="s">
        <v>46</v>
      </c>
      <c r="G610" s="244" t="s">
        <v>4225</v>
      </c>
      <c r="H610" s="4">
        <v>500</v>
      </c>
    </row>
    <row r="611" spans="1:8">
      <c r="A611" s="244" t="s">
        <v>1123</v>
      </c>
      <c r="B611" s="244" t="s">
        <v>4222</v>
      </c>
      <c r="C611" s="247">
        <v>40</v>
      </c>
      <c r="D611" s="244" t="s">
        <v>4772</v>
      </c>
      <c r="E611" s="244" t="s">
        <v>46</v>
      </c>
      <c r="F611" s="244" t="s">
        <v>46</v>
      </c>
      <c r="G611" s="244" t="s">
        <v>4225</v>
      </c>
      <c r="H611" s="4">
        <v>500</v>
      </c>
    </row>
    <row r="612" spans="1:8">
      <c r="A612" s="244" t="s">
        <v>1124</v>
      </c>
      <c r="B612" s="244" t="s">
        <v>4263</v>
      </c>
      <c r="C612" s="247">
        <v>3</v>
      </c>
      <c r="D612" s="244" t="s">
        <v>4773</v>
      </c>
      <c r="E612" s="244" t="s">
        <v>46</v>
      </c>
      <c r="F612" s="244" t="s">
        <v>4229</v>
      </c>
      <c r="G612" s="244" t="s">
        <v>4230</v>
      </c>
      <c r="H612" s="4">
        <v>500</v>
      </c>
    </row>
    <row r="613" spans="1:8">
      <c r="A613" s="244" t="s">
        <v>1125</v>
      </c>
      <c r="B613" s="244" t="s">
        <v>4263</v>
      </c>
      <c r="C613" s="247">
        <v>4</v>
      </c>
      <c r="D613" s="244" t="s">
        <v>4774</v>
      </c>
      <c r="E613" s="244" t="s">
        <v>46</v>
      </c>
      <c r="F613" s="244" t="s">
        <v>4229</v>
      </c>
      <c r="G613" s="244" t="s">
        <v>4230</v>
      </c>
      <c r="H613" s="4">
        <v>500</v>
      </c>
    </row>
    <row r="614" spans="1:8">
      <c r="A614" s="244" t="s">
        <v>1126</v>
      </c>
      <c r="B614" s="244" t="s">
        <v>4222</v>
      </c>
      <c r="C614" s="247">
        <v>15</v>
      </c>
      <c r="D614" s="244" t="s">
        <v>4775</v>
      </c>
      <c r="E614" s="244" t="s">
        <v>46</v>
      </c>
      <c r="F614" s="244" t="s">
        <v>4229</v>
      </c>
      <c r="G614" s="244" t="s">
        <v>4230</v>
      </c>
      <c r="H614" s="4">
        <v>500</v>
      </c>
    </row>
    <row r="615" spans="1:8">
      <c r="A615" s="244" t="s">
        <v>1127</v>
      </c>
      <c r="B615" s="244" t="s">
        <v>4222</v>
      </c>
      <c r="C615" s="247">
        <v>40</v>
      </c>
      <c r="D615" s="244" t="s">
        <v>4776</v>
      </c>
      <c r="E615" s="244" t="s">
        <v>46</v>
      </c>
      <c r="F615" s="244" t="s">
        <v>46</v>
      </c>
      <c r="G615" s="244" t="s">
        <v>4225</v>
      </c>
      <c r="H615" s="4">
        <v>500</v>
      </c>
    </row>
    <row r="616" spans="1:8">
      <c r="A616" s="244" t="s">
        <v>1128</v>
      </c>
      <c r="B616" s="244" t="s">
        <v>4222</v>
      </c>
      <c r="C616" s="247">
        <v>20</v>
      </c>
      <c r="D616" s="244" t="s">
        <v>4777</v>
      </c>
      <c r="E616" s="244" t="s">
        <v>46</v>
      </c>
      <c r="F616" s="244" t="s">
        <v>46</v>
      </c>
      <c r="G616" s="244" t="s">
        <v>4225</v>
      </c>
      <c r="H616" s="4">
        <v>500</v>
      </c>
    </row>
    <row r="617" spans="1:8">
      <c r="A617" s="244" t="s">
        <v>1129</v>
      </c>
      <c r="B617" s="244" t="s">
        <v>4263</v>
      </c>
      <c r="C617" s="247">
        <v>4</v>
      </c>
      <c r="D617" s="244" t="s">
        <v>4778</v>
      </c>
      <c r="E617" s="244" t="s">
        <v>46</v>
      </c>
      <c r="F617" s="244" t="s">
        <v>46</v>
      </c>
      <c r="G617" s="244" t="s">
        <v>4225</v>
      </c>
      <c r="H617" s="4">
        <v>500</v>
      </c>
    </row>
    <row r="618" spans="1:8">
      <c r="A618" s="244" t="s">
        <v>1130</v>
      </c>
      <c r="B618" s="244" t="s">
        <v>4302</v>
      </c>
      <c r="C618" s="247">
        <v>30</v>
      </c>
      <c r="D618" s="244" t="s">
        <v>4779</v>
      </c>
      <c r="E618" s="244" t="s">
        <v>46</v>
      </c>
      <c r="F618" s="244" t="s">
        <v>46</v>
      </c>
      <c r="G618" s="244" t="s">
        <v>4225</v>
      </c>
      <c r="H618" s="4">
        <v>500</v>
      </c>
    </row>
    <row r="619" spans="1:8">
      <c r="A619" s="244" t="s">
        <v>1131</v>
      </c>
      <c r="B619" s="244" t="s">
        <v>4234</v>
      </c>
      <c r="C619" s="247">
        <v>20</v>
      </c>
      <c r="D619" s="244" t="s">
        <v>4780</v>
      </c>
      <c r="E619" s="244" t="s">
        <v>46</v>
      </c>
      <c r="F619" s="244" t="s">
        <v>46</v>
      </c>
      <c r="G619" s="244" t="s">
        <v>4225</v>
      </c>
      <c r="H619" s="4">
        <v>500</v>
      </c>
    </row>
    <row r="620" spans="1:8">
      <c r="A620" s="244" t="s">
        <v>1132</v>
      </c>
      <c r="B620" s="244" t="s">
        <v>4263</v>
      </c>
      <c r="C620" s="247">
        <v>5</v>
      </c>
      <c r="D620" s="244" t="s">
        <v>4781</v>
      </c>
      <c r="E620" s="244" t="s">
        <v>46</v>
      </c>
      <c r="F620" s="244" t="s">
        <v>46</v>
      </c>
      <c r="G620" s="244" t="s">
        <v>4225</v>
      </c>
      <c r="H620" s="4">
        <v>500</v>
      </c>
    </row>
    <row r="621" spans="1:8">
      <c r="A621" s="244" t="s">
        <v>1133</v>
      </c>
      <c r="B621" s="244" t="s">
        <v>4234</v>
      </c>
      <c r="C621" s="247">
        <v>20</v>
      </c>
      <c r="D621" s="244" t="s">
        <v>4782</v>
      </c>
      <c r="E621" s="244" t="s">
        <v>46</v>
      </c>
      <c r="F621" s="244" t="s">
        <v>4229</v>
      </c>
      <c r="G621" s="244" t="s">
        <v>4230</v>
      </c>
      <c r="H621" s="4">
        <v>500</v>
      </c>
    </row>
    <row r="622" spans="1:8">
      <c r="A622" s="244" t="s">
        <v>1134</v>
      </c>
      <c r="B622" s="244" t="s">
        <v>4234</v>
      </c>
      <c r="C622" s="247">
        <v>15</v>
      </c>
      <c r="D622" s="244" t="s">
        <v>4783</v>
      </c>
      <c r="E622" s="244" t="s">
        <v>46</v>
      </c>
      <c r="F622" s="244" t="s">
        <v>4229</v>
      </c>
      <c r="G622" s="244" t="s">
        <v>4230</v>
      </c>
      <c r="H622" s="4">
        <v>500</v>
      </c>
    </row>
    <row r="623" spans="1:8">
      <c r="A623" s="244" t="s">
        <v>1135</v>
      </c>
      <c r="B623" s="244" t="s">
        <v>4234</v>
      </c>
      <c r="C623" s="247">
        <v>25</v>
      </c>
      <c r="D623" s="244" t="s">
        <v>4784</v>
      </c>
      <c r="E623" s="244" t="s">
        <v>46</v>
      </c>
      <c r="F623" s="244" t="s">
        <v>46</v>
      </c>
      <c r="G623" s="244" t="s">
        <v>4225</v>
      </c>
      <c r="H623" s="4">
        <v>500</v>
      </c>
    </row>
    <row r="624" spans="1:8">
      <c r="A624" s="244" t="s">
        <v>1136</v>
      </c>
      <c r="B624" s="244" t="s">
        <v>4234</v>
      </c>
      <c r="C624" s="247">
        <v>35</v>
      </c>
      <c r="D624" s="244" t="s">
        <v>4785</v>
      </c>
      <c r="E624" s="244" t="s">
        <v>46</v>
      </c>
      <c r="F624" s="244" t="s">
        <v>46</v>
      </c>
      <c r="G624" s="244" t="s">
        <v>4225</v>
      </c>
      <c r="H624" s="4">
        <v>500</v>
      </c>
    </row>
    <row r="625" spans="1:8">
      <c r="A625" s="244" t="s">
        <v>1137</v>
      </c>
      <c r="B625" s="238" t="s">
        <v>4234</v>
      </c>
      <c r="C625" s="250">
        <v>30</v>
      </c>
      <c r="D625" s="238" t="s">
        <v>4786</v>
      </c>
      <c r="E625" s="244" t="s">
        <v>51</v>
      </c>
      <c r="F625" s="238" t="s">
        <v>4236</v>
      </c>
      <c r="G625" s="238" t="s">
        <v>4230</v>
      </c>
      <c r="H625" s="158" t="s">
        <v>7320</v>
      </c>
    </row>
    <row r="626" spans="1:8">
      <c r="A626" s="244" t="s">
        <v>1138</v>
      </c>
      <c r="B626" s="244" t="s">
        <v>4234</v>
      </c>
      <c r="C626" s="247">
        <v>40</v>
      </c>
      <c r="D626" s="244" t="s">
        <v>4787</v>
      </c>
      <c r="E626" s="244" t="s">
        <v>52</v>
      </c>
      <c r="F626" s="244" t="s">
        <v>4236</v>
      </c>
      <c r="G626" s="244" t="s">
        <v>4230</v>
      </c>
      <c r="H626" s="158" t="s">
        <v>7323</v>
      </c>
    </row>
    <row r="627" spans="1:8">
      <c r="A627" s="244" t="s">
        <v>1139</v>
      </c>
      <c r="B627" s="244" t="s">
        <v>4222</v>
      </c>
      <c r="C627" s="247">
        <v>30</v>
      </c>
      <c r="D627" s="244" t="s">
        <v>4788</v>
      </c>
      <c r="E627" s="244" t="s">
        <v>46</v>
      </c>
      <c r="F627" s="244" t="s">
        <v>46</v>
      </c>
      <c r="G627" s="244" t="s">
        <v>4225</v>
      </c>
      <c r="H627" s="4">
        <v>500</v>
      </c>
    </row>
    <row r="628" spans="1:8">
      <c r="A628" s="244" t="s">
        <v>1140</v>
      </c>
      <c r="B628" s="244" t="s">
        <v>4234</v>
      </c>
      <c r="C628" s="247">
        <v>20</v>
      </c>
      <c r="D628" s="244" t="s">
        <v>4789</v>
      </c>
      <c r="E628" s="238" t="s">
        <v>52</v>
      </c>
      <c r="F628" s="238" t="s">
        <v>4236</v>
      </c>
      <c r="G628" s="244" t="s">
        <v>4230</v>
      </c>
      <c r="H628" s="158" t="s">
        <v>7323</v>
      </c>
    </row>
    <row r="629" spans="1:8">
      <c r="A629" s="244" t="s">
        <v>1141</v>
      </c>
      <c r="B629" s="244" t="s">
        <v>4234</v>
      </c>
      <c r="C629" s="247">
        <v>10</v>
      </c>
      <c r="D629" s="244" t="s">
        <v>4790</v>
      </c>
      <c r="E629" s="244" t="s">
        <v>46</v>
      </c>
      <c r="F629" s="244" t="s">
        <v>4229</v>
      </c>
      <c r="G629" s="244" t="s">
        <v>4230</v>
      </c>
      <c r="H629" s="4">
        <v>500</v>
      </c>
    </row>
    <row r="630" spans="1:8">
      <c r="A630" s="244" t="s">
        <v>1142</v>
      </c>
      <c r="B630" s="244" t="s">
        <v>4222</v>
      </c>
      <c r="C630" s="247">
        <v>70</v>
      </c>
      <c r="D630" s="244" t="s">
        <v>4791</v>
      </c>
      <c r="E630" s="244" t="s">
        <v>46</v>
      </c>
      <c r="F630" s="244" t="s">
        <v>4224</v>
      </c>
      <c r="G630" s="244" t="s">
        <v>4225</v>
      </c>
      <c r="H630" s="4">
        <v>500</v>
      </c>
    </row>
    <row r="631" spans="1:8">
      <c r="A631" s="244" t="s">
        <v>1143</v>
      </c>
      <c r="B631" s="244" t="s">
        <v>4222</v>
      </c>
      <c r="C631" s="247">
        <v>30</v>
      </c>
      <c r="D631" s="244" t="s">
        <v>4792</v>
      </c>
      <c r="E631" s="244" t="s">
        <v>46</v>
      </c>
      <c r="F631" s="244" t="s">
        <v>46</v>
      </c>
      <c r="G631" s="244" t="s">
        <v>4225</v>
      </c>
      <c r="H631" s="4">
        <v>500</v>
      </c>
    </row>
    <row r="632" spans="1:8">
      <c r="A632" s="244" t="s">
        <v>1144</v>
      </c>
      <c r="B632" s="244" t="s">
        <v>4234</v>
      </c>
      <c r="C632" s="247">
        <v>50</v>
      </c>
      <c r="D632" s="244" t="s">
        <v>4793</v>
      </c>
      <c r="E632" s="238" t="s">
        <v>4266</v>
      </c>
      <c r="F632" s="238" t="s">
        <v>4266</v>
      </c>
      <c r="G632" s="244" t="s">
        <v>4225</v>
      </c>
      <c r="H632" s="222">
        <v>0</v>
      </c>
    </row>
    <row r="633" spans="1:8">
      <c r="A633" s="244" t="s">
        <v>1145</v>
      </c>
      <c r="B633" s="244" t="s">
        <v>4238</v>
      </c>
      <c r="C633" s="247">
        <v>30</v>
      </c>
      <c r="D633" s="244" t="s">
        <v>4794</v>
      </c>
      <c r="E633" s="244" t="s">
        <v>46</v>
      </c>
      <c r="F633" s="244" t="s">
        <v>46</v>
      </c>
      <c r="G633" s="244" t="s">
        <v>4225</v>
      </c>
      <c r="H633" s="4">
        <v>500</v>
      </c>
    </row>
    <row r="634" spans="1:8">
      <c r="A634" s="244" t="s">
        <v>1146</v>
      </c>
      <c r="B634" s="244" t="s">
        <v>4222</v>
      </c>
      <c r="C634" s="247">
        <v>15</v>
      </c>
      <c r="D634" s="244" t="s">
        <v>4795</v>
      </c>
      <c r="E634" s="244" t="s">
        <v>46</v>
      </c>
      <c r="F634" s="244" t="s">
        <v>4229</v>
      </c>
      <c r="G634" s="244" t="s">
        <v>4230</v>
      </c>
      <c r="H634" s="4">
        <v>500</v>
      </c>
    </row>
    <row r="635" spans="1:8">
      <c r="A635" s="244" t="s">
        <v>1147</v>
      </c>
      <c r="B635" s="244" t="s">
        <v>4234</v>
      </c>
      <c r="C635" s="247">
        <v>20</v>
      </c>
      <c r="D635" s="244" t="s">
        <v>379</v>
      </c>
      <c r="E635" s="238" t="s">
        <v>4292</v>
      </c>
      <c r="F635" s="238" t="s">
        <v>4236</v>
      </c>
      <c r="G635" s="244" t="s">
        <v>4225</v>
      </c>
      <c r="H635" s="222">
        <v>0</v>
      </c>
    </row>
    <row r="636" spans="1:8">
      <c r="A636" s="244" t="s">
        <v>1148</v>
      </c>
      <c r="B636" s="244" t="s">
        <v>4234</v>
      </c>
      <c r="C636" s="247">
        <v>20</v>
      </c>
      <c r="D636" s="244" t="s">
        <v>379</v>
      </c>
      <c r="E636" s="238" t="s">
        <v>4292</v>
      </c>
      <c r="F636" s="238" t="s">
        <v>4236</v>
      </c>
      <c r="G636" s="244" t="s">
        <v>4225</v>
      </c>
      <c r="H636" s="222">
        <v>0</v>
      </c>
    </row>
    <row r="637" spans="1:8">
      <c r="A637" s="244" t="s">
        <v>1149</v>
      </c>
      <c r="B637" s="244" t="s">
        <v>4263</v>
      </c>
      <c r="C637" s="247">
        <v>5</v>
      </c>
      <c r="D637" s="244" t="s">
        <v>4796</v>
      </c>
      <c r="E637" s="244" t="s">
        <v>46</v>
      </c>
      <c r="F637" s="244" t="s">
        <v>46</v>
      </c>
      <c r="G637" s="244" t="s">
        <v>4225</v>
      </c>
      <c r="H637" s="4">
        <v>500</v>
      </c>
    </row>
    <row r="638" spans="1:8">
      <c r="A638" s="244" t="s">
        <v>1150</v>
      </c>
      <c r="B638" s="244" t="s">
        <v>4302</v>
      </c>
      <c r="C638" s="247">
        <v>20</v>
      </c>
      <c r="D638" s="244" t="s">
        <v>4797</v>
      </c>
      <c r="E638" s="244" t="s">
        <v>46</v>
      </c>
      <c r="F638" s="244" t="s">
        <v>46</v>
      </c>
      <c r="G638" s="244" t="s">
        <v>4225</v>
      </c>
      <c r="H638" s="4">
        <v>500</v>
      </c>
    </row>
    <row r="639" spans="1:8">
      <c r="A639" s="244" t="s">
        <v>1151</v>
      </c>
      <c r="B639" s="244" t="s">
        <v>4222</v>
      </c>
      <c r="C639" s="247">
        <v>30</v>
      </c>
      <c r="D639" s="244" t="s">
        <v>4798</v>
      </c>
      <c r="E639" s="244" t="s">
        <v>46</v>
      </c>
      <c r="F639" s="244" t="s">
        <v>46</v>
      </c>
      <c r="G639" s="244" t="s">
        <v>4225</v>
      </c>
      <c r="H639" s="4">
        <v>500</v>
      </c>
    </row>
    <row r="640" spans="1:8">
      <c r="A640" s="244" t="s">
        <v>1152</v>
      </c>
      <c r="B640" s="244" t="s">
        <v>4263</v>
      </c>
      <c r="C640" s="247">
        <v>4</v>
      </c>
      <c r="D640" s="244" t="s">
        <v>4799</v>
      </c>
      <c r="E640" s="244" t="s">
        <v>46</v>
      </c>
      <c r="F640" s="244" t="s">
        <v>46</v>
      </c>
      <c r="G640" s="244" t="s">
        <v>4225</v>
      </c>
      <c r="H640" s="4">
        <v>500</v>
      </c>
    </row>
    <row r="641" spans="1:8">
      <c r="A641" s="244" t="s">
        <v>1153</v>
      </c>
      <c r="B641" s="244" t="s">
        <v>4263</v>
      </c>
      <c r="C641" s="247">
        <v>5</v>
      </c>
      <c r="D641" s="244" t="s">
        <v>4800</v>
      </c>
      <c r="E641" s="244" t="s">
        <v>46</v>
      </c>
      <c r="F641" s="244" t="s">
        <v>46</v>
      </c>
      <c r="G641" s="244" t="s">
        <v>4225</v>
      </c>
      <c r="H641" s="4">
        <v>500</v>
      </c>
    </row>
    <row r="642" spans="1:8">
      <c r="A642" s="244" t="s">
        <v>1154</v>
      </c>
      <c r="B642" s="244" t="s">
        <v>4263</v>
      </c>
      <c r="C642" s="247">
        <v>4</v>
      </c>
      <c r="D642" s="244" t="s">
        <v>4801</v>
      </c>
      <c r="E642" s="244" t="s">
        <v>46</v>
      </c>
      <c r="F642" s="244" t="s">
        <v>46</v>
      </c>
      <c r="G642" s="244" t="s">
        <v>4225</v>
      </c>
      <c r="H642" s="4">
        <v>500</v>
      </c>
    </row>
    <row r="643" spans="1:8">
      <c r="A643" s="244" t="s">
        <v>1155</v>
      </c>
      <c r="B643" s="244" t="s">
        <v>4307</v>
      </c>
      <c r="C643" s="247">
        <v>4</v>
      </c>
      <c r="D643" s="244" t="s">
        <v>4802</v>
      </c>
      <c r="E643" s="244" t="s">
        <v>46</v>
      </c>
      <c r="F643" s="244" t="s">
        <v>46</v>
      </c>
      <c r="G643" s="244" t="s">
        <v>4225</v>
      </c>
      <c r="H643" s="4">
        <v>500</v>
      </c>
    </row>
    <row r="644" spans="1:8">
      <c r="A644" s="244" t="s">
        <v>1156</v>
      </c>
      <c r="B644" s="244" t="s">
        <v>4263</v>
      </c>
      <c r="C644" s="247">
        <v>4</v>
      </c>
      <c r="D644" s="244" t="s">
        <v>4803</v>
      </c>
      <c r="E644" s="244" t="s">
        <v>46</v>
      </c>
      <c r="F644" s="244" t="s">
        <v>46</v>
      </c>
      <c r="G644" s="244" t="s">
        <v>4225</v>
      </c>
      <c r="H644" s="4">
        <v>500</v>
      </c>
    </row>
    <row r="645" spans="1:8">
      <c r="A645" s="244" t="s">
        <v>1157</v>
      </c>
      <c r="B645" s="244" t="s">
        <v>4263</v>
      </c>
      <c r="C645" s="247">
        <v>4</v>
      </c>
      <c r="D645" s="244" t="s">
        <v>4804</v>
      </c>
      <c r="E645" s="244" t="s">
        <v>46</v>
      </c>
      <c r="F645" s="244" t="s">
        <v>4229</v>
      </c>
      <c r="G645" s="244" t="s">
        <v>4230</v>
      </c>
      <c r="H645" s="4">
        <v>500</v>
      </c>
    </row>
    <row r="646" spans="1:8">
      <c r="A646" s="244" t="s">
        <v>1158</v>
      </c>
      <c r="B646" s="244" t="s">
        <v>4263</v>
      </c>
      <c r="C646" s="247">
        <v>4</v>
      </c>
      <c r="D646" s="244" t="s">
        <v>4805</v>
      </c>
      <c r="E646" s="244" t="s">
        <v>46</v>
      </c>
      <c r="F646" s="244" t="s">
        <v>4229</v>
      </c>
      <c r="G646" s="244" t="s">
        <v>4230</v>
      </c>
      <c r="H646" s="4">
        <v>500</v>
      </c>
    </row>
    <row r="647" spans="1:8">
      <c r="A647" s="244" t="s">
        <v>1159</v>
      </c>
      <c r="B647" s="244" t="s">
        <v>4806</v>
      </c>
      <c r="C647" s="247" t="s">
        <v>4807</v>
      </c>
      <c r="D647" s="244" t="s">
        <v>4808</v>
      </c>
      <c r="E647" s="244" t="s">
        <v>46</v>
      </c>
      <c r="F647" s="244" t="s">
        <v>46</v>
      </c>
      <c r="G647" s="244" t="s">
        <v>4225</v>
      </c>
      <c r="H647" s="4">
        <v>500</v>
      </c>
    </row>
    <row r="648" spans="1:8">
      <c r="A648" s="244" t="s">
        <v>1160</v>
      </c>
      <c r="B648" s="244" t="s">
        <v>4238</v>
      </c>
      <c r="C648" s="247">
        <v>30</v>
      </c>
      <c r="D648" s="244" t="s">
        <v>4809</v>
      </c>
      <c r="E648" s="244" t="s">
        <v>46</v>
      </c>
      <c r="F648" s="244" t="s">
        <v>46</v>
      </c>
      <c r="G648" s="244" t="s">
        <v>4225</v>
      </c>
      <c r="H648" s="4">
        <v>500</v>
      </c>
    </row>
    <row r="649" spans="1:8">
      <c r="A649" s="244" t="s">
        <v>1161</v>
      </c>
      <c r="B649" s="244" t="s">
        <v>4238</v>
      </c>
      <c r="C649" s="247">
        <v>25</v>
      </c>
      <c r="D649" s="244" t="s">
        <v>4810</v>
      </c>
      <c r="E649" s="244" t="s">
        <v>46</v>
      </c>
      <c r="F649" s="244" t="s">
        <v>46</v>
      </c>
      <c r="G649" s="244" t="s">
        <v>4225</v>
      </c>
      <c r="H649" s="4">
        <v>500</v>
      </c>
    </row>
    <row r="650" spans="1:8">
      <c r="A650" s="244" t="s">
        <v>1162</v>
      </c>
      <c r="B650" s="244" t="s">
        <v>4222</v>
      </c>
      <c r="C650" s="247">
        <v>35</v>
      </c>
      <c r="D650" s="244" t="s">
        <v>4811</v>
      </c>
      <c r="E650" s="244" t="s">
        <v>46</v>
      </c>
      <c r="F650" s="244" t="s">
        <v>46</v>
      </c>
      <c r="G650" s="244" t="s">
        <v>4225</v>
      </c>
      <c r="H650" s="4">
        <v>500</v>
      </c>
    </row>
    <row r="651" spans="1:8">
      <c r="A651" s="244" t="s">
        <v>1163</v>
      </c>
      <c r="B651" s="244" t="s">
        <v>4222</v>
      </c>
      <c r="C651" s="247">
        <v>35</v>
      </c>
      <c r="D651" s="244" t="s">
        <v>4812</v>
      </c>
      <c r="E651" s="244" t="s">
        <v>46</v>
      </c>
      <c r="F651" s="244" t="s">
        <v>46</v>
      </c>
      <c r="G651" s="244" t="s">
        <v>4225</v>
      </c>
      <c r="H651" s="4">
        <v>500</v>
      </c>
    </row>
    <row r="652" spans="1:8">
      <c r="A652" s="244" t="s">
        <v>1164</v>
      </c>
      <c r="B652" s="244" t="s">
        <v>4222</v>
      </c>
      <c r="C652" s="247">
        <v>30</v>
      </c>
      <c r="D652" s="244" t="s">
        <v>4813</v>
      </c>
      <c r="E652" s="244" t="s">
        <v>46</v>
      </c>
      <c r="F652" s="244" t="s">
        <v>46</v>
      </c>
      <c r="G652" s="244" t="s">
        <v>4225</v>
      </c>
      <c r="H652" s="4">
        <v>500</v>
      </c>
    </row>
    <row r="653" spans="1:8">
      <c r="A653" s="244" t="s">
        <v>1165</v>
      </c>
      <c r="B653" s="244" t="s">
        <v>4302</v>
      </c>
      <c r="C653" s="247">
        <v>20</v>
      </c>
      <c r="D653" s="244" t="s">
        <v>4814</v>
      </c>
      <c r="E653" s="244" t="s">
        <v>46</v>
      </c>
      <c r="F653" s="244" t="s">
        <v>46</v>
      </c>
      <c r="G653" s="244" t="s">
        <v>4225</v>
      </c>
      <c r="H653" s="4">
        <v>500</v>
      </c>
    </row>
    <row r="654" spans="1:8">
      <c r="A654" s="244" t="s">
        <v>1166</v>
      </c>
      <c r="B654" s="244" t="s">
        <v>4330</v>
      </c>
      <c r="C654" s="247" t="s">
        <v>379</v>
      </c>
      <c r="D654" s="244" t="s">
        <v>4815</v>
      </c>
      <c r="E654" s="244" t="s">
        <v>46</v>
      </c>
      <c r="F654" s="244" t="s">
        <v>4229</v>
      </c>
      <c r="G654" s="244" t="s">
        <v>4230</v>
      </c>
      <c r="H654" s="4">
        <v>500</v>
      </c>
    </row>
    <row r="655" spans="1:8">
      <c r="A655" s="244" t="s">
        <v>1167</v>
      </c>
      <c r="B655" s="244" t="s">
        <v>4263</v>
      </c>
      <c r="C655" s="247">
        <v>3</v>
      </c>
      <c r="D655" s="244" t="s">
        <v>4816</v>
      </c>
      <c r="E655" s="244" t="s">
        <v>46</v>
      </c>
      <c r="F655" s="244" t="s">
        <v>4229</v>
      </c>
      <c r="G655" s="244" t="s">
        <v>4230</v>
      </c>
      <c r="H655" s="4">
        <v>500</v>
      </c>
    </row>
    <row r="656" spans="1:8">
      <c r="A656" s="244" t="s">
        <v>1168</v>
      </c>
      <c r="B656" s="244" t="s">
        <v>4263</v>
      </c>
      <c r="C656" s="247">
        <v>4</v>
      </c>
      <c r="D656" s="244" t="s">
        <v>4817</v>
      </c>
      <c r="E656" s="244" t="s">
        <v>46</v>
      </c>
      <c r="F656" s="244" t="s">
        <v>4229</v>
      </c>
      <c r="G656" s="244" t="s">
        <v>4230</v>
      </c>
      <c r="H656" s="4">
        <v>500</v>
      </c>
    </row>
    <row r="657" spans="1:8">
      <c r="A657" s="244" t="s">
        <v>1169</v>
      </c>
      <c r="B657" s="244" t="s">
        <v>4234</v>
      </c>
      <c r="C657" s="247">
        <v>42</v>
      </c>
      <c r="D657" s="244" t="s">
        <v>4818</v>
      </c>
      <c r="E657" s="238" t="s">
        <v>52</v>
      </c>
      <c r="F657" s="238" t="s">
        <v>4236</v>
      </c>
      <c r="G657" s="244" t="s">
        <v>4230</v>
      </c>
      <c r="H657" s="158" t="s">
        <v>7323</v>
      </c>
    </row>
    <row r="658" spans="1:8">
      <c r="A658" s="244" t="s">
        <v>1170</v>
      </c>
      <c r="B658" s="244" t="s">
        <v>4234</v>
      </c>
      <c r="C658" s="247">
        <v>30</v>
      </c>
      <c r="D658" s="244" t="s">
        <v>4819</v>
      </c>
      <c r="E658" s="238" t="s">
        <v>52</v>
      </c>
      <c r="F658" s="238" t="s">
        <v>4236</v>
      </c>
      <c r="G658" s="244" t="s">
        <v>4225</v>
      </c>
      <c r="H658" s="158" t="s">
        <v>7323</v>
      </c>
    </row>
    <row r="659" spans="1:8">
      <c r="A659" s="244" t="s">
        <v>1171</v>
      </c>
      <c r="B659" s="244" t="s">
        <v>4222</v>
      </c>
      <c r="C659" s="247">
        <v>30</v>
      </c>
      <c r="D659" s="244" t="s">
        <v>4820</v>
      </c>
      <c r="E659" s="244" t="s">
        <v>46</v>
      </c>
      <c r="F659" s="244" t="s">
        <v>46</v>
      </c>
      <c r="G659" s="244" t="s">
        <v>4225</v>
      </c>
      <c r="H659" s="4">
        <v>500</v>
      </c>
    </row>
    <row r="660" spans="1:8">
      <c r="A660" s="244" t="s">
        <v>1172</v>
      </c>
      <c r="B660" s="244" t="s">
        <v>4222</v>
      </c>
      <c r="C660" s="247">
        <v>65</v>
      </c>
      <c r="D660" s="244" t="s">
        <v>4821</v>
      </c>
      <c r="E660" s="244" t="s">
        <v>46</v>
      </c>
      <c r="F660" s="244" t="s">
        <v>46</v>
      </c>
      <c r="G660" s="244" t="s">
        <v>4225</v>
      </c>
      <c r="H660" s="4">
        <v>500</v>
      </c>
    </row>
    <row r="661" spans="1:8">
      <c r="A661" s="244" t="s">
        <v>1173</v>
      </c>
      <c r="B661" s="244" t="s">
        <v>4234</v>
      </c>
      <c r="C661" s="247">
        <v>40</v>
      </c>
      <c r="D661" s="244" t="s">
        <v>4822</v>
      </c>
      <c r="E661" s="244" t="s">
        <v>46</v>
      </c>
      <c r="F661" s="244" t="s">
        <v>46</v>
      </c>
      <c r="G661" s="244" t="s">
        <v>4225</v>
      </c>
      <c r="H661" s="4">
        <v>500</v>
      </c>
    </row>
    <row r="662" spans="1:8">
      <c r="A662" s="244" t="s">
        <v>1174</v>
      </c>
      <c r="B662" s="244" t="s">
        <v>4234</v>
      </c>
      <c r="C662" s="247">
        <v>30</v>
      </c>
      <c r="D662" s="244" t="s">
        <v>4823</v>
      </c>
      <c r="E662" s="244" t="s">
        <v>46</v>
      </c>
      <c r="F662" s="244" t="s">
        <v>46</v>
      </c>
      <c r="G662" s="244" t="s">
        <v>4225</v>
      </c>
      <c r="H662" s="4">
        <v>500</v>
      </c>
    </row>
    <row r="663" spans="1:8">
      <c r="A663" s="244" t="s">
        <v>1131</v>
      </c>
      <c r="B663" s="244" t="s">
        <v>4234</v>
      </c>
      <c r="C663" s="247">
        <v>20</v>
      </c>
      <c r="D663" s="244" t="s">
        <v>4780</v>
      </c>
      <c r="E663" s="244" t="s">
        <v>46</v>
      </c>
      <c r="F663" s="244" t="s">
        <v>46</v>
      </c>
      <c r="G663" s="244" t="s">
        <v>4225</v>
      </c>
      <c r="H663" s="4">
        <v>500</v>
      </c>
    </row>
    <row r="664" spans="1:8">
      <c r="A664" s="244" t="s">
        <v>1175</v>
      </c>
      <c r="B664" s="244" t="s">
        <v>4307</v>
      </c>
      <c r="C664" s="247">
        <v>10</v>
      </c>
      <c r="D664" s="244" t="s">
        <v>4824</v>
      </c>
      <c r="E664" s="244" t="s">
        <v>46</v>
      </c>
      <c r="F664" s="244" t="s">
        <v>4229</v>
      </c>
      <c r="G664" s="244" t="s">
        <v>4230</v>
      </c>
      <c r="H664" s="4">
        <v>500</v>
      </c>
    </row>
    <row r="665" spans="1:8">
      <c r="A665" s="244" t="s">
        <v>1176</v>
      </c>
      <c r="B665" s="244" t="s">
        <v>4234</v>
      </c>
      <c r="C665" s="247">
        <v>10</v>
      </c>
      <c r="D665" s="244" t="s">
        <v>4825</v>
      </c>
      <c r="E665" s="244" t="s">
        <v>46</v>
      </c>
      <c r="F665" s="244" t="s">
        <v>4229</v>
      </c>
      <c r="G665" s="244" t="s">
        <v>4230</v>
      </c>
      <c r="H665" s="4">
        <v>500</v>
      </c>
    </row>
    <row r="666" spans="1:8">
      <c r="A666" s="244" t="s">
        <v>1177</v>
      </c>
      <c r="B666" s="244" t="s">
        <v>4234</v>
      </c>
      <c r="C666" s="247">
        <v>30</v>
      </c>
      <c r="D666" s="244" t="s">
        <v>4826</v>
      </c>
      <c r="E666" s="238" t="s">
        <v>52</v>
      </c>
      <c r="F666" s="238" t="s">
        <v>4236</v>
      </c>
      <c r="G666" s="244" t="s">
        <v>4230</v>
      </c>
      <c r="H666" s="158" t="s">
        <v>7323</v>
      </c>
    </row>
    <row r="667" spans="1:8">
      <c r="A667" s="244" t="s">
        <v>1178</v>
      </c>
      <c r="B667" s="238" t="s">
        <v>379</v>
      </c>
      <c r="C667" s="250" t="s">
        <v>379</v>
      </c>
      <c r="D667" s="238" t="s">
        <v>379</v>
      </c>
      <c r="E667" s="238" t="s">
        <v>4266</v>
      </c>
      <c r="F667" s="238" t="s">
        <v>4266</v>
      </c>
      <c r="G667" s="238" t="s">
        <v>4225</v>
      </c>
      <c r="H667" s="222">
        <v>0</v>
      </c>
    </row>
    <row r="668" spans="1:8">
      <c r="A668" s="244" t="s">
        <v>1179</v>
      </c>
      <c r="B668" s="238" t="s">
        <v>4222</v>
      </c>
      <c r="C668" s="250">
        <v>42</v>
      </c>
      <c r="D668" s="238" t="s">
        <v>4827</v>
      </c>
      <c r="E668" s="238" t="s">
        <v>51</v>
      </c>
      <c r="F668" s="238" t="s">
        <v>4236</v>
      </c>
      <c r="G668" s="238" t="s">
        <v>4230</v>
      </c>
      <c r="H668" s="158" t="s">
        <v>7321</v>
      </c>
    </row>
    <row r="669" spans="1:8">
      <c r="A669" s="244" t="s">
        <v>1180</v>
      </c>
      <c r="B669" s="244" t="s">
        <v>4222</v>
      </c>
      <c r="C669" s="247">
        <v>20</v>
      </c>
      <c r="D669" s="244" t="s">
        <v>4828</v>
      </c>
      <c r="E669" s="244" t="s">
        <v>46</v>
      </c>
      <c r="F669" s="244" t="s">
        <v>4224</v>
      </c>
      <c r="G669" s="244" t="s">
        <v>4225</v>
      </c>
      <c r="H669" s="4">
        <v>500</v>
      </c>
    </row>
    <row r="670" spans="1:8">
      <c r="A670" s="244" t="s">
        <v>1181</v>
      </c>
      <c r="B670" s="244" t="s">
        <v>4222</v>
      </c>
      <c r="C670" s="247">
        <v>30</v>
      </c>
      <c r="D670" s="244" t="s">
        <v>4829</v>
      </c>
      <c r="E670" s="244" t="s">
        <v>46</v>
      </c>
      <c r="F670" s="244" t="s">
        <v>4224</v>
      </c>
      <c r="G670" s="244" t="s">
        <v>4225</v>
      </c>
      <c r="H670" s="4">
        <v>500</v>
      </c>
    </row>
    <row r="671" spans="1:8">
      <c r="A671" s="244" t="s">
        <v>1182</v>
      </c>
      <c r="B671" s="244" t="s">
        <v>4263</v>
      </c>
      <c r="C671" s="247">
        <v>3</v>
      </c>
      <c r="D671" s="244" t="s">
        <v>4830</v>
      </c>
      <c r="E671" s="244" t="s">
        <v>46</v>
      </c>
      <c r="F671" s="244" t="s">
        <v>46</v>
      </c>
      <c r="G671" s="244" t="s">
        <v>4225</v>
      </c>
      <c r="H671" s="4">
        <v>500</v>
      </c>
    </row>
    <row r="672" spans="1:8">
      <c r="A672" s="244" t="s">
        <v>1183</v>
      </c>
      <c r="B672" s="244" t="s">
        <v>4222</v>
      </c>
      <c r="C672" s="247">
        <v>40</v>
      </c>
      <c r="D672" s="244" t="s">
        <v>4831</v>
      </c>
      <c r="E672" s="244" t="s">
        <v>46</v>
      </c>
      <c r="F672" s="244" t="s">
        <v>46</v>
      </c>
      <c r="G672" s="244" t="s">
        <v>4225</v>
      </c>
      <c r="H672" s="4">
        <v>500</v>
      </c>
    </row>
    <row r="673" spans="1:8">
      <c r="A673" s="244" t="s">
        <v>1184</v>
      </c>
      <c r="B673" s="244" t="s">
        <v>4222</v>
      </c>
      <c r="C673" s="247">
        <v>35</v>
      </c>
      <c r="D673" s="244" t="s">
        <v>4832</v>
      </c>
      <c r="E673" s="244" t="s">
        <v>46</v>
      </c>
      <c r="F673" s="244" t="s">
        <v>46</v>
      </c>
      <c r="G673" s="244" t="s">
        <v>4225</v>
      </c>
      <c r="H673" s="4">
        <v>500</v>
      </c>
    </row>
    <row r="674" spans="1:8">
      <c r="A674" s="244" t="s">
        <v>1185</v>
      </c>
      <c r="B674" s="244" t="s">
        <v>4238</v>
      </c>
      <c r="C674" s="247">
        <v>35</v>
      </c>
      <c r="D674" s="244" t="s">
        <v>4833</v>
      </c>
      <c r="E674" s="244" t="s">
        <v>46</v>
      </c>
      <c r="F674" s="244" t="s">
        <v>46</v>
      </c>
      <c r="G674" s="244" t="s">
        <v>4225</v>
      </c>
      <c r="H674" s="4">
        <v>500</v>
      </c>
    </row>
    <row r="675" spans="1:8">
      <c r="A675" s="244" t="s">
        <v>1186</v>
      </c>
      <c r="B675" s="244" t="s">
        <v>4263</v>
      </c>
      <c r="C675" s="247">
        <v>3</v>
      </c>
      <c r="D675" s="244" t="s">
        <v>4834</v>
      </c>
      <c r="E675" s="244" t="s">
        <v>46</v>
      </c>
      <c r="F675" s="244" t="s">
        <v>46</v>
      </c>
      <c r="G675" s="244" t="s">
        <v>4225</v>
      </c>
      <c r="H675" s="4">
        <v>500</v>
      </c>
    </row>
    <row r="676" spans="1:8">
      <c r="A676" s="244" t="s">
        <v>1187</v>
      </c>
      <c r="B676" s="244" t="s">
        <v>4222</v>
      </c>
      <c r="C676" s="247">
        <v>35</v>
      </c>
      <c r="D676" s="244" t="s">
        <v>4835</v>
      </c>
      <c r="E676" s="244" t="s">
        <v>46</v>
      </c>
      <c r="F676" s="244" t="s">
        <v>46</v>
      </c>
      <c r="G676" s="244" t="s">
        <v>4225</v>
      </c>
      <c r="H676" s="4">
        <v>500</v>
      </c>
    </row>
    <row r="677" spans="1:8">
      <c r="A677" s="244" t="s">
        <v>1188</v>
      </c>
      <c r="B677" s="244" t="s">
        <v>4222</v>
      </c>
      <c r="C677" s="247">
        <v>40</v>
      </c>
      <c r="D677" s="244" t="s">
        <v>4836</v>
      </c>
      <c r="E677" s="244" t="s">
        <v>46</v>
      </c>
      <c r="F677" s="244" t="s">
        <v>46</v>
      </c>
      <c r="G677" s="244" t="s">
        <v>4225</v>
      </c>
      <c r="H677" s="4">
        <v>500</v>
      </c>
    </row>
    <row r="678" spans="1:8">
      <c r="A678" s="244" t="s">
        <v>1189</v>
      </c>
      <c r="B678" s="244" t="s">
        <v>4302</v>
      </c>
      <c r="C678" s="247">
        <v>20</v>
      </c>
      <c r="D678" s="244" t="s">
        <v>4837</v>
      </c>
      <c r="E678" s="244" t="s">
        <v>46</v>
      </c>
      <c r="F678" s="244" t="s">
        <v>46</v>
      </c>
      <c r="G678" s="244" t="s">
        <v>4225</v>
      </c>
      <c r="H678" s="4">
        <v>500</v>
      </c>
    </row>
    <row r="679" spans="1:8">
      <c r="A679" s="244" t="s">
        <v>1190</v>
      </c>
      <c r="B679" s="244" t="s">
        <v>4222</v>
      </c>
      <c r="C679" s="247">
        <v>20</v>
      </c>
      <c r="D679" s="244" t="s">
        <v>4838</v>
      </c>
      <c r="E679" s="244" t="s">
        <v>46</v>
      </c>
      <c r="F679" s="244" t="s">
        <v>46</v>
      </c>
      <c r="G679" s="244" t="s">
        <v>4225</v>
      </c>
      <c r="H679" s="4">
        <v>500</v>
      </c>
    </row>
    <row r="680" spans="1:8">
      <c r="A680" s="244" t="s">
        <v>1191</v>
      </c>
      <c r="B680" s="244" t="s">
        <v>4222</v>
      </c>
      <c r="C680" s="247">
        <v>45</v>
      </c>
      <c r="D680" s="244" t="s">
        <v>4839</v>
      </c>
      <c r="E680" s="238" t="s">
        <v>4266</v>
      </c>
      <c r="F680" s="238" t="s">
        <v>4266</v>
      </c>
      <c r="G680" s="244" t="s">
        <v>4225</v>
      </c>
      <c r="H680" s="222">
        <v>0</v>
      </c>
    </row>
    <row r="681" spans="1:8">
      <c r="A681" s="244" t="s">
        <v>1192</v>
      </c>
      <c r="B681" s="244" t="s">
        <v>4222</v>
      </c>
      <c r="C681" s="247">
        <v>40</v>
      </c>
      <c r="D681" s="244" t="s">
        <v>4840</v>
      </c>
      <c r="E681" s="244" t="s">
        <v>46</v>
      </c>
      <c r="F681" s="244" t="s">
        <v>46</v>
      </c>
      <c r="G681" s="244" t="s">
        <v>4225</v>
      </c>
      <c r="H681" s="4">
        <v>500</v>
      </c>
    </row>
    <row r="682" spans="1:8">
      <c r="A682" s="244" t="s">
        <v>1193</v>
      </c>
      <c r="B682" s="244" t="s">
        <v>4222</v>
      </c>
      <c r="C682" s="247">
        <v>40</v>
      </c>
      <c r="D682" s="244" t="s">
        <v>4841</v>
      </c>
      <c r="E682" s="244" t="s">
        <v>46</v>
      </c>
      <c r="F682" s="244" t="s">
        <v>46</v>
      </c>
      <c r="G682" s="244" t="s">
        <v>4225</v>
      </c>
      <c r="H682" s="4">
        <v>500</v>
      </c>
    </row>
    <row r="683" spans="1:8">
      <c r="A683" s="244" t="s">
        <v>1194</v>
      </c>
      <c r="B683" s="244" t="s">
        <v>4222</v>
      </c>
      <c r="C683" s="247">
        <v>45</v>
      </c>
      <c r="D683" s="244" t="s">
        <v>4842</v>
      </c>
      <c r="E683" s="244" t="s">
        <v>46</v>
      </c>
      <c r="F683" s="244" t="s">
        <v>46</v>
      </c>
      <c r="G683" s="244" t="s">
        <v>4225</v>
      </c>
      <c r="H683" s="4">
        <v>500</v>
      </c>
    </row>
    <row r="684" spans="1:8">
      <c r="A684" s="244" t="s">
        <v>1195</v>
      </c>
      <c r="B684" s="244" t="s">
        <v>4263</v>
      </c>
      <c r="C684" s="247">
        <v>3</v>
      </c>
      <c r="D684" s="244" t="s">
        <v>4843</v>
      </c>
      <c r="E684" s="244" t="s">
        <v>46</v>
      </c>
      <c r="F684" s="244" t="s">
        <v>46</v>
      </c>
      <c r="G684" s="244" t="s">
        <v>4225</v>
      </c>
      <c r="H684" s="4">
        <v>500</v>
      </c>
    </row>
    <row r="685" spans="1:8">
      <c r="A685" s="244" t="s">
        <v>1196</v>
      </c>
      <c r="B685" s="244" t="s">
        <v>4263</v>
      </c>
      <c r="C685" s="247">
        <v>3</v>
      </c>
      <c r="D685" s="244" t="s">
        <v>4844</v>
      </c>
      <c r="E685" s="244" t="s">
        <v>46</v>
      </c>
      <c r="F685" s="244" t="s">
        <v>4229</v>
      </c>
      <c r="G685" s="244" t="s">
        <v>4230</v>
      </c>
      <c r="H685" s="4">
        <v>500</v>
      </c>
    </row>
    <row r="686" spans="1:8">
      <c r="A686" s="244" t="s">
        <v>1197</v>
      </c>
      <c r="B686" s="244" t="s">
        <v>4263</v>
      </c>
      <c r="C686" s="247">
        <v>4</v>
      </c>
      <c r="D686" s="244" t="s">
        <v>4845</v>
      </c>
      <c r="E686" s="244" t="s">
        <v>46</v>
      </c>
      <c r="F686" s="244" t="s">
        <v>4229</v>
      </c>
      <c r="G686" s="244" t="s">
        <v>4230</v>
      </c>
      <c r="H686" s="4">
        <v>500</v>
      </c>
    </row>
    <row r="687" spans="1:8">
      <c r="A687" s="244" t="s">
        <v>1198</v>
      </c>
      <c r="B687" s="244" t="s">
        <v>4234</v>
      </c>
      <c r="C687" s="247">
        <v>30</v>
      </c>
      <c r="D687" s="244" t="s">
        <v>4846</v>
      </c>
      <c r="E687" s="244" t="s">
        <v>46</v>
      </c>
      <c r="F687" s="244" t="s">
        <v>46</v>
      </c>
      <c r="G687" s="244" t="s">
        <v>4225</v>
      </c>
      <c r="H687" s="4">
        <v>500</v>
      </c>
    </row>
    <row r="688" spans="1:8">
      <c r="A688" s="244" t="s">
        <v>1199</v>
      </c>
      <c r="B688" s="244" t="s">
        <v>4222</v>
      </c>
      <c r="C688" s="247">
        <v>25</v>
      </c>
      <c r="D688" s="244" t="s">
        <v>4847</v>
      </c>
      <c r="E688" s="244" t="s">
        <v>46</v>
      </c>
      <c r="F688" s="244" t="s">
        <v>4229</v>
      </c>
      <c r="G688" s="244" t="s">
        <v>4230</v>
      </c>
      <c r="H688" s="4">
        <v>500</v>
      </c>
    </row>
    <row r="689" spans="1:8">
      <c r="A689" s="244" t="s">
        <v>1200</v>
      </c>
      <c r="B689" s="244" t="s">
        <v>4263</v>
      </c>
      <c r="C689" s="247">
        <v>6</v>
      </c>
      <c r="D689" s="244" t="s">
        <v>4848</v>
      </c>
      <c r="E689" s="244" t="s">
        <v>46</v>
      </c>
      <c r="F689" s="244" t="s">
        <v>4229</v>
      </c>
      <c r="G689" s="244" t="s">
        <v>4230</v>
      </c>
      <c r="H689" s="4">
        <v>500</v>
      </c>
    </row>
    <row r="690" spans="1:8">
      <c r="A690" s="244" t="s">
        <v>1201</v>
      </c>
      <c r="B690" s="244" t="s">
        <v>4263</v>
      </c>
      <c r="C690" s="247">
        <v>6</v>
      </c>
      <c r="D690" s="244" t="s">
        <v>4849</v>
      </c>
      <c r="E690" s="244" t="s">
        <v>46</v>
      </c>
      <c r="F690" s="244" t="s">
        <v>4229</v>
      </c>
      <c r="G690" s="244" t="s">
        <v>4230</v>
      </c>
      <c r="H690" s="4">
        <v>500</v>
      </c>
    </row>
    <row r="691" spans="1:8">
      <c r="A691" s="244" t="s">
        <v>1202</v>
      </c>
      <c r="B691" s="244" t="s">
        <v>4263</v>
      </c>
      <c r="C691" s="247">
        <v>6</v>
      </c>
      <c r="D691" s="244" t="s">
        <v>4850</v>
      </c>
      <c r="E691" s="244" t="s">
        <v>46</v>
      </c>
      <c r="F691" s="244" t="s">
        <v>4229</v>
      </c>
      <c r="G691" s="244" t="s">
        <v>4230</v>
      </c>
      <c r="H691" s="4">
        <v>500</v>
      </c>
    </row>
    <row r="692" spans="1:8">
      <c r="A692" s="244" t="s">
        <v>1203</v>
      </c>
      <c r="B692" s="244" t="s">
        <v>4263</v>
      </c>
      <c r="C692" s="247">
        <v>3</v>
      </c>
      <c r="D692" s="244" t="s">
        <v>4851</v>
      </c>
      <c r="E692" s="244" t="s">
        <v>46</v>
      </c>
      <c r="F692" s="244" t="s">
        <v>4229</v>
      </c>
      <c r="G692" s="244" t="s">
        <v>4230</v>
      </c>
      <c r="H692" s="4">
        <v>500</v>
      </c>
    </row>
    <row r="693" spans="1:8">
      <c r="A693" s="244" t="s">
        <v>1204</v>
      </c>
      <c r="B693" s="244" t="s">
        <v>4222</v>
      </c>
      <c r="C693" s="247">
        <v>45</v>
      </c>
      <c r="D693" s="244" t="s">
        <v>4852</v>
      </c>
      <c r="E693" s="244" t="s">
        <v>46</v>
      </c>
      <c r="F693" s="244" t="s">
        <v>4224</v>
      </c>
      <c r="G693" s="244" t="s">
        <v>4225</v>
      </c>
      <c r="H693" s="4">
        <v>500</v>
      </c>
    </row>
    <row r="694" spans="1:8">
      <c r="A694" s="244" t="s">
        <v>1205</v>
      </c>
      <c r="B694" s="244" t="s">
        <v>4222</v>
      </c>
      <c r="C694" s="247">
        <v>35</v>
      </c>
      <c r="D694" s="244" t="s">
        <v>4853</v>
      </c>
      <c r="E694" s="244" t="s">
        <v>46</v>
      </c>
      <c r="F694" s="244" t="s">
        <v>4224</v>
      </c>
      <c r="G694" s="244" t="s">
        <v>4225</v>
      </c>
      <c r="H694" s="4">
        <v>500</v>
      </c>
    </row>
    <row r="695" spans="1:8">
      <c r="A695" s="244" t="s">
        <v>1206</v>
      </c>
      <c r="B695" s="244" t="s">
        <v>4222</v>
      </c>
      <c r="C695" s="247">
        <v>25</v>
      </c>
      <c r="D695" s="244" t="s">
        <v>4854</v>
      </c>
      <c r="E695" s="244" t="s">
        <v>46</v>
      </c>
      <c r="F695" s="244" t="s">
        <v>46</v>
      </c>
      <c r="G695" s="244" t="s">
        <v>4225</v>
      </c>
      <c r="H695" s="4">
        <v>500</v>
      </c>
    </row>
    <row r="696" spans="1:8">
      <c r="A696" s="244" t="s">
        <v>1207</v>
      </c>
      <c r="B696" s="244" t="s">
        <v>4222</v>
      </c>
      <c r="C696" s="247">
        <v>20</v>
      </c>
      <c r="D696" s="244" t="s">
        <v>4855</v>
      </c>
      <c r="E696" s="244" t="s">
        <v>46</v>
      </c>
      <c r="F696" s="244" t="s">
        <v>4224</v>
      </c>
      <c r="G696" s="244" t="s">
        <v>4225</v>
      </c>
      <c r="H696" s="4">
        <v>500</v>
      </c>
    </row>
    <row r="697" spans="1:8">
      <c r="A697" s="244" t="s">
        <v>1208</v>
      </c>
      <c r="B697" s="244" t="s">
        <v>4263</v>
      </c>
      <c r="C697" s="247">
        <v>3</v>
      </c>
      <c r="D697" s="244" t="s">
        <v>4856</v>
      </c>
      <c r="E697" s="244" t="s">
        <v>46</v>
      </c>
      <c r="F697" s="244" t="s">
        <v>4224</v>
      </c>
      <c r="G697" s="244" t="s">
        <v>4225</v>
      </c>
      <c r="H697" s="4">
        <v>500</v>
      </c>
    </row>
    <row r="698" spans="1:8">
      <c r="A698" s="244" t="s">
        <v>1209</v>
      </c>
      <c r="B698" s="244" t="s">
        <v>4263</v>
      </c>
      <c r="C698" s="247">
        <v>5</v>
      </c>
      <c r="D698" s="244" t="s">
        <v>4857</v>
      </c>
      <c r="E698" s="244" t="s">
        <v>46</v>
      </c>
      <c r="F698" s="244" t="s">
        <v>46</v>
      </c>
      <c r="G698" s="244" t="s">
        <v>4225</v>
      </c>
      <c r="H698" s="4">
        <v>500</v>
      </c>
    </row>
    <row r="699" spans="1:8">
      <c r="A699" s="244" t="s">
        <v>1210</v>
      </c>
      <c r="B699" s="244" t="s">
        <v>4222</v>
      </c>
      <c r="C699" s="247">
        <v>35</v>
      </c>
      <c r="D699" s="244" t="s">
        <v>4858</v>
      </c>
      <c r="E699" s="244" t="s">
        <v>46</v>
      </c>
      <c r="F699" s="244" t="s">
        <v>46</v>
      </c>
      <c r="G699" s="244" t="s">
        <v>4225</v>
      </c>
      <c r="H699" s="4">
        <v>500</v>
      </c>
    </row>
    <row r="700" spans="1:8">
      <c r="A700" s="244" t="s">
        <v>1211</v>
      </c>
      <c r="B700" s="244" t="s">
        <v>4222</v>
      </c>
      <c r="C700" s="247">
        <v>20</v>
      </c>
      <c r="D700" s="244" t="s">
        <v>4859</v>
      </c>
      <c r="E700" s="244" t="s">
        <v>46</v>
      </c>
      <c r="F700" s="244" t="s">
        <v>46</v>
      </c>
      <c r="G700" s="244" t="s">
        <v>4225</v>
      </c>
      <c r="H700" s="4">
        <v>500</v>
      </c>
    </row>
    <row r="701" spans="1:8">
      <c r="A701" s="244" t="s">
        <v>1212</v>
      </c>
      <c r="B701" s="244" t="s">
        <v>4222</v>
      </c>
      <c r="C701" s="247">
        <v>25</v>
      </c>
      <c r="D701" s="244" t="s">
        <v>4860</v>
      </c>
      <c r="E701" s="244" t="s">
        <v>46</v>
      </c>
      <c r="F701" s="244" t="s">
        <v>46</v>
      </c>
      <c r="G701" s="244" t="s">
        <v>4225</v>
      </c>
      <c r="H701" s="4">
        <v>500</v>
      </c>
    </row>
    <row r="702" spans="1:8">
      <c r="A702" s="244" t="s">
        <v>1213</v>
      </c>
      <c r="B702" s="244" t="s">
        <v>4222</v>
      </c>
      <c r="C702" s="247">
        <v>20</v>
      </c>
      <c r="D702" s="244" t="s">
        <v>4861</v>
      </c>
      <c r="E702" s="244" t="s">
        <v>46</v>
      </c>
      <c r="F702" s="244" t="s">
        <v>46</v>
      </c>
      <c r="G702" s="244" t="s">
        <v>4225</v>
      </c>
      <c r="H702" s="4">
        <v>500</v>
      </c>
    </row>
    <row r="703" spans="1:8">
      <c r="A703" s="244" t="s">
        <v>1214</v>
      </c>
      <c r="B703" s="244" t="s">
        <v>4302</v>
      </c>
      <c r="C703" s="247">
        <v>25</v>
      </c>
      <c r="D703" s="244" t="s">
        <v>4862</v>
      </c>
      <c r="E703" s="244" t="s">
        <v>46</v>
      </c>
      <c r="F703" s="244" t="s">
        <v>46</v>
      </c>
      <c r="G703" s="244" t="s">
        <v>4225</v>
      </c>
      <c r="H703" s="4">
        <v>500</v>
      </c>
    </row>
    <row r="704" spans="1:8">
      <c r="A704" s="244" t="s">
        <v>1215</v>
      </c>
      <c r="B704" s="244" t="s">
        <v>4234</v>
      </c>
      <c r="C704" s="247">
        <v>30</v>
      </c>
      <c r="D704" s="244" t="s">
        <v>4863</v>
      </c>
      <c r="E704" s="238" t="s">
        <v>52</v>
      </c>
      <c r="F704" s="238" t="s">
        <v>4236</v>
      </c>
      <c r="G704" s="244" t="s">
        <v>4225</v>
      </c>
      <c r="H704" s="158" t="s">
        <v>7323</v>
      </c>
    </row>
    <row r="705" spans="1:8">
      <c r="A705" s="244" t="s">
        <v>1216</v>
      </c>
      <c r="B705" s="244" t="s">
        <v>4234</v>
      </c>
      <c r="C705" s="247">
        <v>30</v>
      </c>
      <c r="D705" s="244" t="s">
        <v>4864</v>
      </c>
      <c r="E705" s="238" t="s">
        <v>52</v>
      </c>
      <c r="F705" s="238" t="s">
        <v>4236</v>
      </c>
      <c r="G705" s="244" t="s">
        <v>4225</v>
      </c>
      <c r="H705" s="158" t="s">
        <v>7323</v>
      </c>
    </row>
    <row r="706" spans="1:8">
      <c r="A706" s="244" t="s">
        <v>1217</v>
      </c>
      <c r="B706" s="244" t="s">
        <v>4222</v>
      </c>
      <c r="C706" s="247">
        <v>20</v>
      </c>
      <c r="D706" s="244" t="s">
        <v>4865</v>
      </c>
      <c r="E706" s="244" t="s">
        <v>46</v>
      </c>
      <c r="F706" s="244" t="s">
        <v>46</v>
      </c>
      <c r="G706" s="244" t="s">
        <v>4225</v>
      </c>
      <c r="H706" s="4">
        <v>500</v>
      </c>
    </row>
    <row r="707" spans="1:8">
      <c r="A707" s="244" t="s">
        <v>1218</v>
      </c>
      <c r="B707" s="244" t="s">
        <v>4238</v>
      </c>
      <c r="C707" s="247">
        <v>36</v>
      </c>
      <c r="D707" s="244" t="s">
        <v>4866</v>
      </c>
      <c r="E707" s="244" t="s">
        <v>46</v>
      </c>
      <c r="F707" s="244" t="s">
        <v>46</v>
      </c>
      <c r="G707" s="244" t="s">
        <v>4225</v>
      </c>
      <c r="H707" s="4">
        <v>500</v>
      </c>
    </row>
    <row r="708" spans="1:8">
      <c r="A708" s="244" t="s">
        <v>1219</v>
      </c>
      <c r="B708" s="244" t="s">
        <v>4222</v>
      </c>
      <c r="C708" s="247">
        <v>25</v>
      </c>
      <c r="D708" s="244" t="s">
        <v>4867</v>
      </c>
      <c r="E708" s="244" t="s">
        <v>46</v>
      </c>
      <c r="F708" s="244" t="s">
        <v>46</v>
      </c>
      <c r="G708" s="244" t="s">
        <v>4225</v>
      </c>
      <c r="H708" s="4">
        <v>500</v>
      </c>
    </row>
    <row r="709" spans="1:8">
      <c r="A709" s="244" t="s">
        <v>1220</v>
      </c>
      <c r="B709" s="244" t="s">
        <v>4222</v>
      </c>
      <c r="C709" s="247">
        <v>25</v>
      </c>
      <c r="D709" s="244" t="s">
        <v>4868</v>
      </c>
      <c r="E709" s="244" t="s">
        <v>46</v>
      </c>
      <c r="F709" s="244" t="s">
        <v>46</v>
      </c>
      <c r="G709" s="244" t="s">
        <v>4225</v>
      </c>
      <c r="H709" s="4">
        <v>500</v>
      </c>
    </row>
    <row r="710" spans="1:8">
      <c r="A710" s="244" t="s">
        <v>1221</v>
      </c>
      <c r="B710" s="244" t="s">
        <v>4234</v>
      </c>
      <c r="C710" s="247">
        <v>20</v>
      </c>
      <c r="D710" s="244" t="s">
        <v>379</v>
      </c>
      <c r="E710" s="238" t="s">
        <v>4292</v>
      </c>
      <c r="F710" s="238" t="s">
        <v>4236</v>
      </c>
      <c r="G710" s="244" t="s">
        <v>4225</v>
      </c>
      <c r="H710" s="222">
        <v>0</v>
      </c>
    </row>
    <row r="711" spans="1:8">
      <c r="A711" s="244" t="s">
        <v>1222</v>
      </c>
      <c r="B711" s="244" t="s">
        <v>4302</v>
      </c>
      <c r="C711" s="247">
        <v>5</v>
      </c>
      <c r="D711" s="244" t="s">
        <v>4869</v>
      </c>
      <c r="E711" s="244" t="s">
        <v>46</v>
      </c>
      <c r="F711" s="244" t="s">
        <v>46</v>
      </c>
      <c r="G711" s="244" t="s">
        <v>4225</v>
      </c>
      <c r="H711" s="4">
        <v>500</v>
      </c>
    </row>
    <row r="712" spans="1:8">
      <c r="A712" s="244" t="s">
        <v>1223</v>
      </c>
      <c r="B712" s="244" t="s">
        <v>4222</v>
      </c>
      <c r="C712" s="247">
        <v>35</v>
      </c>
      <c r="D712" s="244" t="s">
        <v>4870</v>
      </c>
      <c r="E712" s="244" t="s">
        <v>46</v>
      </c>
      <c r="F712" s="244" t="s">
        <v>46</v>
      </c>
      <c r="G712" s="244" t="s">
        <v>4225</v>
      </c>
      <c r="H712" s="4">
        <v>500</v>
      </c>
    </row>
    <row r="713" spans="1:8">
      <c r="A713" s="244" t="s">
        <v>1224</v>
      </c>
      <c r="B713" s="244" t="s">
        <v>4238</v>
      </c>
      <c r="C713" s="247">
        <v>36</v>
      </c>
      <c r="D713" s="244" t="s">
        <v>4871</v>
      </c>
      <c r="E713" s="244" t="s">
        <v>46</v>
      </c>
      <c r="F713" s="244" t="s">
        <v>46</v>
      </c>
      <c r="G713" s="244" t="s">
        <v>4225</v>
      </c>
      <c r="H713" s="4">
        <v>500</v>
      </c>
    </row>
    <row r="714" spans="1:8">
      <c r="A714" s="244" t="s">
        <v>1225</v>
      </c>
      <c r="B714" s="244" t="s">
        <v>4238</v>
      </c>
      <c r="C714" s="247">
        <v>36</v>
      </c>
      <c r="D714" s="244" t="s">
        <v>4872</v>
      </c>
      <c r="E714" s="238" t="s">
        <v>4266</v>
      </c>
      <c r="F714" s="238" t="s">
        <v>4266</v>
      </c>
      <c r="G714" s="244" t="s">
        <v>4225</v>
      </c>
      <c r="H714" s="222">
        <v>0</v>
      </c>
    </row>
    <row r="715" spans="1:8">
      <c r="A715" s="244" t="s">
        <v>1226</v>
      </c>
      <c r="B715" s="244" t="s">
        <v>4222</v>
      </c>
      <c r="C715" s="247">
        <v>20</v>
      </c>
      <c r="D715" s="244" t="s">
        <v>4873</v>
      </c>
      <c r="E715" s="244" t="s">
        <v>46</v>
      </c>
      <c r="F715" s="244" t="s">
        <v>46</v>
      </c>
      <c r="G715" s="244" t="s">
        <v>4225</v>
      </c>
      <c r="H715" s="4">
        <v>500</v>
      </c>
    </row>
    <row r="716" spans="1:8">
      <c r="A716" s="244" t="s">
        <v>1227</v>
      </c>
      <c r="B716" s="244" t="s">
        <v>4222</v>
      </c>
      <c r="C716" s="247">
        <v>25</v>
      </c>
      <c r="D716" s="244" t="s">
        <v>4874</v>
      </c>
      <c r="E716" s="244" t="s">
        <v>46</v>
      </c>
      <c r="F716" s="244" t="s">
        <v>46</v>
      </c>
      <c r="G716" s="244" t="s">
        <v>4225</v>
      </c>
      <c r="H716" s="4">
        <v>500</v>
      </c>
    </row>
    <row r="717" spans="1:8">
      <c r="A717" s="244" t="s">
        <v>1228</v>
      </c>
      <c r="B717" s="244" t="s">
        <v>4222</v>
      </c>
      <c r="C717" s="247">
        <v>20</v>
      </c>
      <c r="D717" s="244" t="s">
        <v>4875</v>
      </c>
      <c r="E717" s="244" t="s">
        <v>46</v>
      </c>
      <c r="F717" s="244" t="s">
        <v>46</v>
      </c>
      <c r="G717" s="244" t="s">
        <v>4225</v>
      </c>
      <c r="H717" s="4">
        <v>500</v>
      </c>
    </row>
    <row r="718" spans="1:8">
      <c r="A718" s="244" t="s">
        <v>1229</v>
      </c>
      <c r="B718" s="244" t="s">
        <v>4302</v>
      </c>
      <c r="C718" s="247">
        <v>5</v>
      </c>
      <c r="D718" s="244" t="s">
        <v>4876</v>
      </c>
      <c r="E718" s="244" t="s">
        <v>46</v>
      </c>
      <c r="F718" s="244" t="s">
        <v>46</v>
      </c>
      <c r="G718" s="244" t="s">
        <v>4225</v>
      </c>
      <c r="H718" s="4">
        <v>500</v>
      </c>
    </row>
    <row r="719" spans="1:8">
      <c r="A719" s="244" t="s">
        <v>1230</v>
      </c>
      <c r="B719" s="244" t="s">
        <v>4222</v>
      </c>
      <c r="C719" s="247">
        <v>35</v>
      </c>
      <c r="D719" s="244" t="s">
        <v>4877</v>
      </c>
      <c r="E719" s="244" t="s">
        <v>46</v>
      </c>
      <c r="F719" s="244" t="s">
        <v>46</v>
      </c>
      <c r="G719" s="244" t="s">
        <v>4225</v>
      </c>
      <c r="H719" s="4">
        <v>500</v>
      </c>
    </row>
    <row r="720" spans="1:8">
      <c r="A720" s="244" t="s">
        <v>1231</v>
      </c>
      <c r="B720" s="244" t="s">
        <v>4222</v>
      </c>
      <c r="C720" s="247">
        <v>20</v>
      </c>
      <c r="D720" s="244" t="s">
        <v>4878</v>
      </c>
      <c r="E720" s="244" t="s">
        <v>46</v>
      </c>
      <c r="F720" s="244" t="s">
        <v>46</v>
      </c>
      <c r="G720" s="244" t="s">
        <v>4225</v>
      </c>
      <c r="H720" s="4">
        <v>500</v>
      </c>
    </row>
    <row r="721" spans="1:8">
      <c r="A721" s="244" t="s">
        <v>1232</v>
      </c>
      <c r="B721" s="244" t="s">
        <v>4222</v>
      </c>
      <c r="C721" s="247">
        <v>25</v>
      </c>
      <c r="D721" s="244" t="s">
        <v>4879</v>
      </c>
      <c r="E721" s="244" t="s">
        <v>46</v>
      </c>
      <c r="F721" s="244" t="s">
        <v>46</v>
      </c>
      <c r="G721" s="244" t="s">
        <v>4225</v>
      </c>
      <c r="H721" s="4">
        <v>500</v>
      </c>
    </row>
    <row r="722" spans="1:8">
      <c r="A722" s="244" t="s">
        <v>1233</v>
      </c>
      <c r="B722" s="244" t="s">
        <v>4263</v>
      </c>
      <c r="C722" s="247">
        <v>5</v>
      </c>
      <c r="D722" s="244" t="s">
        <v>4880</v>
      </c>
      <c r="E722" s="244" t="s">
        <v>46</v>
      </c>
      <c r="F722" s="244" t="s">
        <v>46</v>
      </c>
      <c r="G722" s="244" t="s">
        <v>4225</v>
      </c>
      <c r="H722" s="4">
        <v>500</v>
      </c>
    </row>
    <row r="723" spans="1:8">
      <c r="A723" s="244" t="s">
        <v>1234</v>
      </c>
      <c r="B723" s="244" t="s">
        <v>4302</v>
      </c>
      <c r="C723" s="247">
        <v>5</v>
      </c>
      <c r="D723" s="244" t="s">
        <v>379</v>
      </c>
      <c r="E723" s="238" t="s">
        <v>4236</v>
      </c>
      <c r="F723" s="238" t="s">
        <v>4236</v>
      </c>
      <c r="G723" s="244" t="s">
        <v>4225</v>
      </c>
      <c r="H723" s="222">
        <v>0</v>
      </c>
    </row>
    <row r="724" spans="1:8">
      <c r="A724" s="244" t="s">
        <v>1235</v>
      </c>
      <c r="B724" s="244" t="s">
        <v>4222</v>
      </c>
      <c r="C724" s="247">
        <v>45</v>
      </c>
      <c r="D724" s="244" t="s">
        <v>379</v>
      </c>
      <c r="E724" s="238" t="s">
        <v>4236</v>
      </c>
      <c r="F724" s="238" t="s">
        <v>4236</v>
      </c>
      <c r="G724" s="244" t="s">
        <v>4225</v>
      </c>
      <c r="H724" s="222">
        <v>0</v>
      </c>
    </row>
    <row r="725" spans="1:8">
      <c r="A725" s="244" t="s">
        <v>1236</v>
      </c>
      <c r="B725" s="244" t="s">
        <v>4234</v>
      </c>
      <c r="C725" s="247">
        <v>40</v>
      </c>
      <c r="D725" s="244" t="s">
        <v>4881</v>
      </c>
      <c r="E725" s="238" t="s">
        <v>52</v>
      </c>
      <c r="F725" s="238" t="s">
        <v>4236</v>
      </c>
      <c r="G725" s="244" t="s">
        <v>4225</v>
      </c>
      <c r="H725" s="158" t="s">
        <v>7323</v>
      </c>
    </row>
    <row r="726" spans="1:8">
      <c r="A726" s="244" t="s">
        <v>1237</v>
      </c>
      <c r="B726" s="244" t="s">
        <v>4238</v>
      </c>
      <c r="C726" s="247">
        <v>36</v>
      </c>
      <c r="D726" s="244" t="s">
        <v>4882</v>
      </c>
      <c r="E726" s="244" t="s">
        <v>46</v>
      </c>
      <c r="F726" s="244" t="s">
        <v>46</v>
      </c>
      <c r="G726" s="244" t="s">
        <v>4225</v>
      </c>
      <c r="H726" s="4">
        <v>500</v>
      </c>
    </row>
    <row r="727" spans="1:8">
      <c r="A727" s="244" t="s">
        <v>1238</v>
      </c>
      <c r="B727" s="244" t="s">
        <v>4222</v>
      </c>
      <c r="C727" s="247">
        <v>25</v>
      </c>
      <c r="D727" s="244" t="s">
        <v>4883</v>
      </c>
      <c r="E727" s="244" t="s">
        <v>46</v>
      </c>
      <c r="F727" s="244" t="s">
        <v>46</v>
      </c>
      <c r="G727" s="244" t="s">
        <v>4225</v>
      </c>
      <c r="H727" s="4">
        <v>500</v>
      </c>
    </row>
    <row r="728" spans="1:8">
      <c r="A728" s="244" t="s">
        <v>1239</v>
      </c>
      <c r="B728" s="244" t="s">
        <v>4222</v>
      </c>
      <c r="C728" s="247">
        <v>20</v>
      </c>
      <c r="D728" s="244" t="s">
        <v>4884</v>
      </c>
      <c r="E728" s="244" t="s">
        <v>46</v>
      </c>
      <c r="F728" s="244" t="s">
        <v>46</v>
      </c>
      <c r="G728" s="244" t="s">
        <v>4225</v>
      </c>
      <c r="H728" s="4">
        <v>500</v>
      </c>
    </row>
    <row r="729" spans="1:8">
      <c r="A729" s="244" t="s">
        <v>1240</v>
      </c>
      <c r="B729" s="244" t="s">
        <v>4234</v>
      </c>
      <c r="C729" s="247">
        <v>25</v>
      </c>
      <c r="D729" s="244" t="s">
        <v>4885</v>
      </c>
      <c r="E729" s="238" t="s">
        <v>52</v>
      </c>
      <c r="F729" s="238" t="s">
        <v>4236</v>
      </c>
      <c r="G729" s="244" t="s">
        <v>4230</v>
      </c>
      <c r="H729" s="158" t="s">
        <v>7323</v>
      </c>
    </row>
    <row r="730" spans="1:8">
      <c r="A730" s="244" t="s">
        <v>1241</v>
      </c>
      <c r="B730" s="244" t="s">
        <v>4234</v>
      </c>
      <c r="C730" s="247">
        <v>36</v>
      </c>
      <c r="D730" s="244" t="s">
        <v>4886</v>
      </c>
      <c r="E730" s="238" t="s">
        <v>52</v>
      </c>
      <c r="F730" s="238" t="s">
        <v>4236</v>
      </c>
      <c r="G730" s="244" t="s">
        <v>4225</v>
      </c>
      <c r="H730" s="158" t="s">
        <v>7323</v>
      </c>
    </row>
    <row r="731" spans="1:8">
      <c r="A731" s="244" t="s">
        <v>1242</v>
      </c>
      <c r="B731" s="244" t="s">
        <v>4234</v>
      </c>
      <c r="C731" s="247">
        <v>25</v>
      </c>
      <c r="D731" s="244" t="s">
        <v>4887</v>
      </c>
      <c r="E731" s="238" t="s">
        <v>52</v>
      </c>
      <c r="F731" s="238" t="s">
        <v>4236</v>
      </c>
      <c r="G731" s="244" t="s">
        <v>4230</v>
      </c>
      <c r="H731" s="158" t="s">
        <v>7323</v>
      </c>
    </row>
    <row r="732" spans="1:8">
      <c r="A732" s="244" t="s">
        <v>1243</v>
      </c>
      <c r="B732" s="244" t="s">
        <v>4234</v>
      </c>
      <c r="C732" s="247">
        <v>45</v>
      </c>
      <c r="D732" s="244" t="s">
        <v>4888</v>
      </c>
      <c r="E732" s="238" t="s">
        <v>52</v>
      </c>
      <c r="F732" s="238" t="s">
        <v>4236</v>
      </c>
      <c r="G732" s="244" t="s">
        <v>4230</v>
      </c>
      <c r="H732" s="158" t="s">
        <v>7323</v>
      </c>
    </row>
    <row r="733" spans="1:8">
      <c r="A733" s="244" t="s">
        <v>1244</v>
      </c>
      <c r="B733" s="244" t="s">
        <v>4222</v>
      </c>
      <c r="C733" s="247">
        <v>15</v>
      </c>
      <c r="D733" s="244" t="s">
        <v>4889</v>
      </c>
      <c r="E733" s="244" t="s">
        <v>46</v>
      </c>
      <c r="F733" s="244" t="s">
        <v>46</v>
      </c>
      <c r="G733" s="244" t="s">
        <v>4225</v>
      </c>
      <c r="H733" s="4">
        <v>500</v>
      </c>
    </row>
    <row r="734" spans="1:8">
      <c r="A734" s="244" t="s">
        <v>1245</v>
      </c>
      <c r="B734" s="244" t="s">
        <v>4234</v>
      </c>
      <c r="C734" s="247">
        <v>11</v>
      </c>
      <c r="D734" s="244" t="s">
        <v>4890</v>
      </c>
      <c r="E734" s="244" t="s">
        <v>46</v>
      </c>
      <c r="F734" s="244" t="s">
        <v>4229</v>
      </c>
      <c r="G734" s="244" t="s">
        <v>4230</v>
      </c>
      <c r="H734" s="4">
        <v>500</v>
      </c>
    </row>
    <row r="735" spans="1:8">
      <c r="A735" s="244" t="s">
        <v>1246</v>
      </c>
      <c r="B735" s="244" t="s">
        <v>4234</v>
      </c>
      <c r="C735" s="247">
        <v>30</v>
      </c>
      <c r="D735" s="244" t="s">
        <v>4891</v>
      </c>
      <c r="E735" s="238" t="s">
        <v>52</v>
      </c>
      <c r="F735" s="238" t="s">
        <v>4236</v>
      </c>
      <c r="G735" s="244" t="s">
        <v>4225</v>
      </c>
      <c r="H735" s="158" t="s">
        <v>7323</v>
      </c>
    </row>
    <row r="736" spans="1:8">
      <c r="A736" s="244" t="s">
        <v>1247</v>
      </c>
      <c r="B736" s="244" t="s">
        <v>4234</v>
      </c>
      <c r="C736" s="247">
        <v>40</v>
      </c>
      <c r="D736" s="244" t="s">
        <v>4892</v>
      </c>
      <c r="E736" s="244" t="s">
        <v>46</v>
      </c>
      <c r="F736" s="244" t="s">
        <v>46</v>
      </c>
      <c r="G736" s="244" t="s">
        <v>4225</v>
      </c>
      <c r="H736" s="4">
        <v>500</v>
      </c>
    </row>
    <row r="737" spans="1:8">
      <c r="A737" s="244" t="s">
        <v>1248</v>
      </c>
      <c r="B737" s="244" t="s">
        <v>379</v>
      </c>
      <c r="C737" s="247" t="s">
        <v>379</v>
      </c>
      <c r="D737" s="244" t="s">
        <v>379</v>
      </c>
      <c r="E737" s="238" t="s">
        <v>4266</v>
      </c>
      <c r="F737" s="238" t="s">
        <v>4266</v>
      </c>
      <c r="G737" s="244" t="s">
        <v>4225</v>
      </c>
      <c r="H737" s="222">
        <v>0</v>
      </c>
    </row>
    <row r="738" spans="1:8">
      <c r="A738" s="244" t="s">
        <v>1249</v>
      </c>
      <c r="B738" s="244" t="s">
        <v>379</v>
      </c>
      <c r="C738" s="247" t="s">
        <v>379</v>
      </c>
      <c r="D738" s="244" t="s">
        <v>379</v>
      </c>
      <c r="E738" s="238" t="s">
        <v>4266</v>
      </c>
      <c r="F738" s="238" t="s">
        <v>4266</v>
      </c>
      <c r="G738" s="244" t="s">
        <v>4225</v>
      </c>
      <c r="H738" s="222">
        <v>0</v>
      </c>
    </row>
    <row r="739" spans="1:8">
      <c r="A739" s="244" t="s">
        <v>1250</v>
      </c>
      <c r="B739" s="244" t="s">
        <v>4234</v>
      </c>
      <c r="C739" s="247">
        <v>20</v>
      </c>
      <c r="D739" s="244" t="s">
        <v>379</v>
      </c>
      <c r="E739" s="238" t="s">
        <v>4236</v>
      </c>
      <c r="F739" s="238" t="s">
        <v>4236</v>
      </c>
      <c r="G739" s="244" t="s">
        <v>4230</v>
      </c>
      <c r="H739" s="222">
        <v>0</v>
      </c>
    </row>
    <row r="740" spans="1:8">
      <c r="A740" s="244" t="s">
        <v>1251</v>
      </c>
      <c r="B740" s="244" t="s">
        <v>4332</v>
      </c>
      <c r="C740" s="247">
        <v>20</v>
      </c>
      <c r="D740" s="244" t="s">
        <v>379</v>
      </c>
      <c r="E740" s="238" t="s">
        <v>4236</v>
      </c>
      <c r="F740" s="238" t="s">
        <v>4236</v>
      </c>
      <c r="G740" s="244" t="s">
        <v>4230</v>
      </c>
      <c r="H740" s="222">
        <v>0</v>
      </c>
    </row>
    <row r="741" spans="1:8">
      <c r="A741" s="244" t="s">
        <v>1252</v>
      </c>
      <c r="B741" s="244" t="s">
        <v>4222</v>
      </c>
      <c r="C741" s="247">
        <v>20</v>
      </c>
      <c r="D741" s="244" t="s">
        <v>4893</v>
      </c>
      <c r="E741" s="244" t="s">
        <v>51</v>
      </c>
      <c r="F741" s="238" t="s">
        <v>4236</v>
      </c>
      <c r="G741" s="244" t="s">
        <v>4230</v>
      </c>
      <c r="H741" s="158" t="s">
        <v>7320</v>
      </c>
    </row>
    <row r="742" spans="1:8">
      <c r="A742" s="244" t="s">
        <v>1253</v>
      </c>
      <c r="B742" s="244" t="s">
        <v>4222</v>
      </c>
      <c r="C742" s="247">
        <v>20</v>
      </c>
      <c r="D742" s="244" t="s">
        <v>4894</v>
      </c>
      <c r="E742" s="244" t="s">
        <v>51</v>
      </c>
      <c r="F742" s="238" t="s">
        <v>4236</v>
      </c>
      <c r="G742" s="244" t="s">
        <v>4230</v>
      </c>
      <c r="H742" s="158" t="s">
        <v>7320</v>
      </c>
    </row>
    <row r="743" spans="1:8">
      <c r="A743" s="244" t="s">
        <v>1254</v>
      </c>
      <c r="B743" s="238" t="s">
        <v>4332</v>
      </c>
      <c r="C743" s="250">
        <v>15</v>
      </c>
      <c r="D743" s="244" t="s">
        <v>4895</v>
      </c>
      <c r="E743" s="244" t="s">
        <v>46</v>
      </c>
      <c r="F743" s="244" t="s">
        <v>46</v>
      </c>
      <c r="G743" s="238" t="s">
        <v>4225</v>
      </c>
      <c r="H743" s="4">
        <v>500</v>
      </c>
    </row>
    <row r="744" spans="1:8">
      <c r="A744" s="244" t="s">
        <v>1255</v>
      </c>
      <c r="B744" s="244" t="s">
        <v>4234</v>
      </c>
      <c r="C744" s="247">
        <v>25</v>
      </c>
      <c r="D744" s="244" t="s">
        <v>4896</v>
      </c>
      <c r="E744" s="238" t="s">
        <v>52</v>
      </c>
      <c r="F744" s="238" t="s">
        <v>4236</v>
      </c>
      <c r="G744" s="244" t="s">
        <v>4230</v>
      </c>
      <c r="H744" s="158" t="s">
        <v>7323</v>
      </c>
    </row>
    <row r="745" spans="1:8">
      <c r="A745" s="244" t="s">
        <v>1256</v>
      </c>
      <c r="B745" s="244" t="s">
        <v>4222</v>
      </c>
      <c r="C745" s="247">
        <v>44</v>
      </c>
      <c r="D745" s="244" t="s">
        <v>4897</v>
      </c>
      <c r="E745" s="244" t="s">
        <v>51</v>
      </c>
      <c r="F745" s="238" t="s">
        <v>4236</v>
      </c>
      <c r="G745" s="244" t="s">
        <v>4230</v>
      </c>
      <c r="H745" s="158" t="s">
        <v>7321</v>
      </c>
    </row>
    <row r="746" spans="1:8">
      <c r="A746" s="244" t="s">
        <v>1257</v>
      </c>
      <c r="B746" s="244" t="s">
        <v>4234</v>
      </c>
      <c r="C746" s="247">
        <v>25</v>
      </c>
      <c r="D746" s="244" t="s">
        <v>4898</v>
      </c>
      <c r="E746" s="244" t="s">
        <v>51</v>
      </c>
      <c r="F746" s="238" t="s">
        <v>4236</v>
      </c>
      <c r="G746" s="244" t="s">
        <v>4230</v>
      </c>
      <c r="H746" s="158" t="s">
        <v>7320</v>
      </c>
    </row>
    <row r="747" spans="1:8">
      <c r="A747" s="244" t="s">
        <v>1258</v>
      </c>
      <c r="B747" s="244" t="s">
        <v>4234</v>
      </c>
      <c r="C747" s="247">
        <v>20</v>
      </c>
      <c r="D747" s="238" t="s">
        <v>4899</v>
      </c>
      <c r="E747" s="238" t="s">
        <v>52</v>
      </c>
      <c r="F747" s="238" t="s">
        <v>4236</v>
      </c>
      <c r="G747" s="244" t="s">
        <v>4230</v>
      </c>
      <c r="H747" s="158" t="s">
        <v>7323</v>
      </c>
    </row>
    <row r="748" spans="1:8">
      <c r="A748" s="244" t="s">
        <v>1259</v>
      </c>
      <c r="B748" s="244" t="s">
        <v>4222</v>
      </c>
      <c r="C748" s="247">
        <v>44</v>
      </c>
      <c r="D748" s="244" t="s">
        <v>51</v>
      </c>
      <c r="E748" s="244" t="s">
        <v>51</v>
      </c>
      <c r="F748" s="238" t="s">
        <v>4236</v>
      </c>
      <c r="G748" s="244" t="s">
        <v>4230</v>
      </c>
      <c r="H748" s="158" t="s">
        <v>7321</v>
      </c>
    </row>
    <row r="749" spans="1:8">
      <c r="A749" s="244" t="s">
        <v>1260</v>
      </c>
      <c r="B749" s="244" t="s">
        <v>4222</v>
      </c>
      <c r="C749" s="247">
        <v>44</v>
      </c>
      <c r="D749" s="244" t="s">
        <v>51</v>
      </c>
      <c r="E749" s="244" t="s">
        <v>51</v>
      </c>
      <c r="F749" s="238" t="s">
        <v>4236</v>
      </c>
      <c r="G749" s="244" t="s">
        <v>4230</v>
      </c>
      <c r="H749" s="158" t="s">
        <v>7321</v>
      </c>
    </row>
    <row r="750" spans="1:8">
      <c r="A750" s="244" t="s">
        <v>1261</v>
      </c>
      <c r="B750" s="244" t="s">
        <v>4222</v>
      </c>
      <c r="C750" s="247">
        <v>70</v>
      </c>
      <c r="D750" s="238" t="s">
        <v>4266</v>
      </c>
      <c r="E750" s="238" t="s">
        <v>4266</v>
      </c>
      <c r="F750" s="238" t="s">
        <v>4266</v>
      </c>
      <c r="G750" s="244" t="s">
        <v>4230</v>
      </c>
      <c r="H750" s="222">
        <v>0</v>
      </c>
    </row>
    <row r="751" spans="1:8">
      <c r="A751" s="244" t="s">
        <v>1262</v>
      </c>
      <c r="B751" s="238" t="s">
        <v>4222</v>
      </c>
      <c r="C751" s="250">
        <v>40</v>
      </c>
      <c r="D751" s="238" t="s">
        <v>4900</v>
      </c>
      <c r="E751" s="244" t="s">
        <v>51</v>
      </c>
      <c r="F751" s="238" t="s">
        <v>4236</v>
      </c>
      <c r="G751" s="238" t="s">
        <v>4230</v>
      </c>
      <c r="H751" s="158" t="s">
        <v>7321</v>
      </c>
    </row>
    <row r="752" spans="1:8">
      <c r="A752" s="244" t="s">
        <v>1263</v>
      </c>
      <c r="B752" s="253" t="s">
        <v>4222</v>
      </c>
      <c r="C752" s="250">
        <v>20</v>
      </c>
      <c r="D752" s="253" t="s">
        <v>4266</v>
      </c>
      <c r="E752" s="253" t="s">
        <v>51</v>
      </c>
      <c r="F752" s="253" t="s">
        <v>4236</v>
      </c>
      <c r="G752" s="253" t="s">
        <v>4230</v>
      </c>
      <c r="H752" s="158" t="s">
        <v>7320</v>
      </c>
    </row>
    <row r="753" spans="1:8">
      <c r="A753" s="244" t="s">
        <v>1264</v>
      </c>
      <c r="B753" s="238" t="s">
        <v>4222</v>
      </c>
      <c r="C753" s="250">
        <v>25</v>
      </c>
      <c r="D753" s="238" t="s">
        <v>51</v>
      </c>
      <c r="E753" s="244" t="s">
        <v>51</v>
      </c>
      <c r="F753" s="238" t="s">
        <v>4236</v>
      </c>
      <c r="G753" s="238" t="s">
        <v>4230</v>
      </c>
      <c r="H753" s="158" t="s">
        <v>7320</v>
      </c>
    </row>
    <row r="754" spans="1:8">
      <c r="A754" s="244" t="s">
        <v>1265</v>
      </c>
      <c r="B754" s="244" t="s">
        <v>4222</v>
      </c>
      <c r="C754" s="247">
        <v>44</v>
      </c>
      <c r="D754" s="244" t="s">
        <v>4901</v>
      </c>
      <c r="E754" s="244" t="s">
        <v>51</v>
      </c>
      <c r="F754" s="238" t="s">
        <v>4236</v>
      </c>
      <c r="G754" s="244" t="s">
        <v>4230</v>
      </c>
      <c r="H754" s="158" t="s">
        <v>7321</v>
      </c>
    </row>
    <row r="755" spans="1:8">
      <c r="A755" s="244" t="s">
        <v>1266</v>
      </c>
      <c r="B755" s="238" t="s">
        <v>4631</v>
      </c>
      <c r="C755" s="250" t="s">
        <v>379</v>
      </c>
      <c r="D755" s="238" t="s">
        <v>379</v>
      </c>
      <c r="E755" s="238" t="s">
        <v>4266</v>
      </c>
      <c r="F755" s="238" t="s">
        <v>4266</v>
      </c>
      <c r="G755" s="238" t="s">
        <v>4225</v>
      </c>
      <c r="H755" s="222">
        <v>0</v>
      </c>
    </row>
    <row r="756" spans="1:8">
      <c r="A756" s="244" t="s">
        <v>1267</v>
      </c>
      <c r="B756" s="253" t="s">
        <v>4234</v>
      </c>
      <c r="C756" s="250">
        <v>25</v>
      </c>
      <c r="D756" s="253" t="s">
        <v>4266</v>
      </c>
      <c r="E756" s="253" t="s">
        <v>46</v>
      </c>
      <c r="F756" s="253" t="s">
        <v>46</v>
      </c>
      <c r="G756" s="253" t="s">
        <v>4230</v>
      </c>
      <c r="H756" s="4">
        <v>500</v>
      </c>
    </row>
    <row r="757" spans="1:8">
      <c r="A757" s="244" t="s">
        <v>1268</v>
      </c>
      <c r="B757" s="253" t="s">
        <v>4234</v>
      </c>
      <c r="C757" s="250">
        <v>25</v>
      </c>
      <c r="D757" s="253" t="s">
        <v>4266</v>
      </c>
      <c r="E757" s="253" t="s">
        <v>46</v>
      </c>
      <c r="F757" s="253" t="s">
        <v>46</v>
      </c>
      <c r="G757" s="253" t="s">
        <v>4230</v>
      </c>
      <c r="H757" s="4">
        <v>500</v>
      </c>
    </row>
    <row r="758" spans="1:8">
      <c r="A758" s="244" t="s">
        <v>1269</v>
      </c>
      <c r="B758" s="253" t="s">
        <v>4234</v>
      </c>
      <c r="C758" s="250">
        <v>25</v>
      </c>
      <c r="D758" s="253"/>
      <c r="E758" s="253" t="s">
        <v>46</v>
      </c>
      <c r="F758" s="253" t="s">
        <v>46</v>
      </c>
      <c r="G758" s="253" t="s">
        <v>4230</v>
      </c>
      <c r="H758" s="4">
        <v>500</v>
      </c>
    </row>
    <row r="759" spans="1:8">
      <c r="A759" s="244" t="s">
        <v>1270</v>
      </c>
      <c r="B759" s="253" t="s">
        <v>4238</v>
      </c>
      <c r="C759" s="250">
        <v>25</v>
      </c>
      <c r="D759" s="253" t="s">
        <v>4266</v>
      </c>
      <c r="E759" s="253" t="s">
        <v>51</v>
      </c>
      <c r="F759" s="253" t="s">
        <v>51</v>
      </c>
      <c r="G759" s="253" t="s">
        <v>4230</v>
      </c>
      <c r="H759" s="158" t="s">
        <v>7320</v>
      </c>
    </row>
    <row r="760" spans="1:8">
      <c r="A760" s="244" t="s">
        <v>1271</v>
      </c>
      <c r="B760" s="253" t="s">
        <v>4234</v>
      </c>
      <c r="C760" s="250">
        <v>25</v>
      </c>
      <c r="D760" s="253"/>
      <c r="E760" s="253" t="s">
        <v>46</v>
      </c>
      <c r="F760" s="253" t="s">
        <v>46</v>
      </c>
      <c r="G760" s="253" t="s">
        <v>4230</v>
      </c>
      <c r="H760" s="4">
        <v>500</v>
      </c>
    </row>
    <row r="761" spans="1:8">
      <c r="A761" s="244" t="s">
        <v>1272</v>
      </c>
      <c r="B761" s="253" t="s">
        <v>4234</v>
      </c>
      <c r="C761" s="250">
        <v>25</v>
      </c>
      <c r="D761" s="253"/>
      <c r="E761" s="253" t="s">
        <v>46</v>
      </c>
      <c r="F761" s="253" t="s">
        <v>46</v>
      </c>
      <c r="G761" s="253" t="s">
        <v>4230</v>
      </c>
      <c r="H761" s="4">
        <v>500</v>
      </c>
    </row>
    <row r="762" spans="1:8">
      <c r="A762" s="244" t="s">
        <v>1273</v>
      </c>
      <c r="B762" s="244" t="s">
        <v>379</v>
      </c>
      <c r="C762" s="247" t="s">
        <v>379</v>
      </c>
      <c r="D762" s="244" t="s">
        <v>379</v>
      </c>
      <c r="E762" s="238" t="s">
        <v>4266</v>
      </c>
      <c r="F762" s="238" t="s">
        <v>4266</v>
      </c>
      <c r="G762" s="244" t="s">
        <v>4225</v>
      </c>
      <c r="H762" s="222">
        <v>0</v>
      </c>
    </row>
    <row r="763" spans="1:8">
      <c r="A763" s="244" t="s">
        <v>1274</v>
      </c>
      <c r="B763" s="244" t="s">
        <v>4222</v>
      </c>
      <c r="C763" s="247">
        <v>10</v>
      </c>
      <c r="D763" s="244" t="s">
        <v>4902</v>
      </c>
      <c r="E763" s="244" t="s">
        <v>46</v>
      </c>
      <c r="F763" s="244" t="s">
        <v>46</v>
      </c>
      <c r="G763" s="244" t="s">
        <v>4225</v>
      </c>
      <c r="H763" s="4">
        <v>500</v>
      </c>
    </row>
    <row r="764" spans="1:8">
      <c r="A764" s="244" t="s">
        <v>1275</v>
      </c>
      <c r="B764" s="244" t="s">
        <v>4222</v>
      </c>
      <c r="C764" s="247">
        <v>35</v>
      </c>
      <c r="D764" s="244" t="s">
        <v>4903</v>
      </c>
      <c r="E764" s="244" t="s">
        <v>46</v>
      </c>
      <c r="F764" s="244" t="s">
        <v>46</v>
      </c>
      <c r="G764" s="244" t="s">
        <v>4225</v>
      </c>
      <c r="H764" s="4">
        <v>500</v>
      </c>
    </row>
    <row r="765" spans="1:8">
      <c r="A765" s="244" t="s">
        <v>1276</v>
      </c>
      <c r="B765" s="244" t="s">
        <v>4238</v>
      </c>
      <c r="C765" s="247">
        <v>36</v>
      </c>
      <c r="D765" s="244" t="s">
        <v>4904</v>
      </c>
      <c r="E765" s="244" t="s">
        <v>46</v>
      </c>
      <c r="F765" s="244" t="s">
        <v>46</v>
      </c>
      <c r="G765" s="244" t="s">
        <v>4225</v>
      </c>
      <c r="H765" s="4">
        <v>500</v>
      </c>
    </row>
    <row r="766" spans="1:8">
      <c r="A766" s="244" t="s">
        <v>1277</v>
      </c>
      <c r="B766" s="244" t="s">
        <v>4222</v>
      </c>
      <c r="C766" s="247">
        <v>36</v>
      </c>
      <c r="D766" s="244" t="s">
        <v>4905</v>
      </c>
      <c r="E766" s="244" t="s">
        <v>46</v>
      </c>
      <c r="F766" s="244" t="s">
        <v>46</v>
      </c>
      <c r="G766" s="244" t="s">
        <v>4225</v>
      </c>
      <c r="H766" s="4">
        <v>500</v>
      </c>
    </row>
    <row r="767" spans="1:8">
      <c r="A767" s="244" t="s">
        <v>1278</v>
      </c>
      <c r="B767" s="244" t="s">
        <v>4234</v>
      </c>
      <c r="C767" s="247">
        <v>36</v>
      </c>
      <c r="D767" s="244" t="s">
        <v>4906</v>
      </c>
      <c r="E767" s="244" t="s">
        <v>46</v>
      </c>
      <c r="F767" s="244" t="s">
        <v>46</v>
      </c>
      <c r="G767" s="244" t="s">
        <v>4225</v>
      </c>
      <c r="H767" s="4">
        <v>500</v>
      </c>
    </row>
    <row r="768" spans="1:8">
      <c r="A768" s="244" t="s">
        <v>1279</v>
      </c>
      <c r="B768" s="244" t="s">
        <v>4222</v>
      </c>
      <c r="C768" s="247">
        <v>12</v>
      </c>
      <c r="D768" s="244" t="s">
        <v>4907</v>
      </c>
      <c r="E768" s="244" t="s">
        <v>46</v>
      </c>
      <c r="F768" s="244" t="s">
        <v>46</v>
      </c>
      <c r="G768" s="244" t="s">
        <v>4225</v>
      </c>
      <c r="H768" s="4">
        <v>500</v>
      </c>
    </row>
    <row r="769" spans="1:8">
      <c r="A769" s="244" t="s">
        <v>1280</v>
      </c>
      <c r="B769" s="244" t="s">
        <v>4222</v>
      </c>
      <c r="C769" s="247">
        <v>30</v>
      </c>
      <c r="D769" s="244" t="s">
        <v>4908</v>
      </c>
      <c r="E769" s="244" t="s">
        <v>46</v>
      </c>
      <c r="F769" s="244" t="s">
        <v>46</v>
      </c>
      <c r="G769" s="244" t="s">
        <v>4225</v>
      </c>
      <c r="H769" s="4">
        <v>500</v>
      </c>
    </row>
    <row r="770" spans="1:8">
      <c r="A770" s="244" t="s">
        <v>1281</v>
      </c>
      <c r="B770" s="244" t="s">
        <v>4238</v>
      </c>
      <c r="C770" s="247">
        <v>36</v>
      </c>
      <c r="D770" s="244" t="s">
        <v>4909</v>
      </c>
      <c r="E770" s="244" t="s">
        <v>46</v>
      </c>
      <c r="F770" s="244" t="s">
        <v>46</v>
      </c>
      <c r="G770" s="244" t="s">
        <v>4225</v>
      </c>
      <c r="H770" s="4">
        <v>500</v>
      </c>
    </row>
    <row r="771" spans="1:8">
      <c r="A771" s="244" t="s">
        <v>1282</v>
      </c>
      <c r="B771" s="238" t="s">
        <v>4910</v>
      </c>
      <c r="C771" s="247">
        <v>10</v>
      </c>
      <c r="D771" s="244" t="s">
        <v>4911</v>
      </c>
      <c r="E771" s="244" t="s">
        <v>46</v>
      </c>
      <c r="F771" s="244" t="s">
        <v>46</v>
      </c>
      <c r="G771" s="244" t="s">
        <v>4225</v>
      </c>
      <c r="H771" s="4">
        <v>500</v>
      </c>
    </row>
    <row r="772" spans="1:8">
      <c r="A772" s="244" t="s">
        <v>1283</v>
      </c>
      <c r="B772" s="244" t="s">
        <v>4222</v>
      </c>
      <c r="C772" s="247">
        <v>35</v>
      </c>
      <c r="D772" s="244" t="s">
        <v>4912</v>
      </c>
      <c r="E772" s="244" t="s">
        <v>46</v>
      </c>
      <c r="F772" s="244" t="s">
        <v>46</v>
      </c>
      <c r="G772" s="244" t="s">
        <v>4225</v>
      </c>
      <c r="H772" s="4">
        <v>500</v>
      </c>
    </row>
    <row r="773" spans="1:8">
      <c r="A773" s="244" t="s">
        <v>1284</v>
      </c>
      <c r="B773" s="244" t="s">
        <v>4234</v>
      </c>
      <c r="C773" s="247">
        <v>36</v>
      </c>
      <c r="D773" s="244" t="s">
        <v>4913</v>
      </c>
      <c r="E773" s="238" t="s">
        <v>4266</v>
      </c>
      <c r="F773" s="238" t="s">
        <v>4266</v>
      </c>
      <c r="G773" s="244" t="s">
        <v>4225</v>
      </c>
      <c r="H773" s="222">
        <v>0</v>
      </c>
    </row>
    <row r="774" spans="1:8">
      <c r="A774" s="244" t="s">
        <v>1285</v>
      </c>
      <c r="B774" s="244" t="s">
        <v>4222</v>
      </c>
      <c r="C774" s="247">
        <v>36</v>
      </c>
      <c r="D774" s="244" t="s">
        <v>4914</v>
      </c>
      <c r="E774" s="244" t="s">
        <v>46</v>
      </c>
      <c r="F774" s="244" t="s">
        <v>46</v>
      </c>
      <c r="G774" s="244" t="s">
        <v>4225</v>
      </c>
      <c r="H774" s="4">
        <v>500</v>
      </c>
    </row>
    <row r="775" spans="1:8">
      <c r="A775" s="244" t="s">
        <v>1286</v>
      </c>
      <c r="B775" s="244" t="s">
        <v>4263</v>
      </c>
      <c r="C775" s="247">
        <v>6</v>
      </c>
      <c r="D775" s="244" t="s">
        <v>4915</v>
      </c>
      <c r="E775" s="244" t="s">
        <v>46</v>
      </c>
      <c r="F775" s="244" t="s">
        <v>46</v>
      </c>
      <c r="G775" s="244" t="s">
        <v>4225</v>
      </c>
      <c r="H775" s="4">
        <v>500</v>
      </c>
    </row>
    <row r="776" spans="1:8">
      <c r="A776" s="244" t="s">
        <v>1287</v>
      </c>
      <c r="B776" s="244" t="s">
        <v>4238</v>
      </c>
      <c r="C776" s="247">
        <v>36</v>
      </c>
      <c r="D776" s="244" t="s">
        <v>4916</v>
      </c>
      <c r="E776" s="244" t="s">
        <v>46</v>
      </c>
      <c r="F776" s="244" t="s">
        <v>46</v>
      </c>
      <c r="G776" s="244" t="s">
        <v>4225</v>
      </c>
      <c r="H776" s="4">
        <v>500</v>
      </c>
    </row>
    <row r="777" spans="1:8">
      <c r="A777" s="244" t="s">
        <v>1288</v>
      </c>
      <c r="B777" s="244" t="s">
        <v>379</v>
      </c>
      <c r="C777" s="247" t="s">
        <v>379</v>
      </c>
      <c r="D777" s="244" t="s">
        <v>379</v>
      </c>
      <c r="E777" s="238" t="s">
        <v>4266</v>
      </c>
      <c r="F777" s="238" t="s">
        <v>4266</v>
      </c>
      <c r="G777" s="244" t="s">
        <v>4225</v>
      </c>
      <c r="H777" s="222">
        <v>0</v>
      </c>
    </row>
    <row r="778" spans="1:8">
      <c r="A778" s="244" t="s">
        <v>1289</v>
      </c>
      <c r="B778" s="244" t="s">
        <v>4222</v>
      </c>
      <c r="C778" s="247">
        <v>36</v>
      </c>
      <c r="D778" s="244" t="s">
        <v>4917</v>
      </c>
      <c r="E778" s="244" t="s">
        <v>46</v>
      </c>
      <c r="F778" s="244" t="s">
        <v>46</v>
      </c>
      <c r="G778" s="244" t="s">
        <v>4225</v>
      </c>
      <c r="H778" s="4">
        <v>500</v>
      </c>
    </row>
    <row r="779" spans="1:8">
      <c r="A779" s="244" t="s">
        <v>1290</v>
      </c>
      <c r="B779" s="244" t="s">
        <v>4238</v>
      </c>
      <c r="C779" s="247">
        <v>36</v>
      </c>
      <c r="D779" s="244" t="s">
        <v>4918</v>
      </c>
      <c r="E779" s="244" t="s">
        <v>46</v>
      </c>
      <c r="F779" s="244" t="s">
        <v>46</v>
      </c>
      <c r="G779" s="244" t="s">
        <v>4225</v>
      </c>
      <c r="H779" s="4">
        <v>500</v>
      </c>
    </row>
    <row r="780" spans="1:8">
      <c r="A780" s="244" t="s">
        <v>1291</v>
      </c>
      <c r="B780" s="244" t="s">
        <v>4222</v>
      </c>
      <c r="C780" s="247">
        <v>36</v>
      </c>
      <c r="D780" s="244" t="s">
        <v>4919</v>
      </c>
      <c r="E780" s="244" t="s">
        <v>46</v>
      </c>
      <c r="F780" s="244" t="s">
        <v>46</v>
      </c>
      <c r="G780" s="244" t="s">
        <v>4225</v>
      </c>
      <c r="H780" s="4">
        <v>500</v>
      </c>
    </row>
    <row r="781" spans="1:8">
      <c r="A781" s="244" t="s">
        <v>1292</v>
      </c>
      <c r="B781" s="244" t="s">
        <v>379</v>
      </c>
      <c r="C781" s="247" t="s">
        <v>379</v>
      </c>
      <c r="D781" s="244" t="s">
        <v>379</v>
      </c>
      <c r="E781" s="238" t="s">
        <v>4266</v>
      </c>
      <c r="F781" s="238" t="s">
        <v>4266</v>
      </c>
      <c r="G781" s="244" t="s">
        <v>4225</v>
      </c>
      <c r="H781" s="222">
        <v>0</v>
      </c>
    </row>
    <row r="782" spans="1:8">
      <c r="A782" s="244" t="s">
        <v>1293</v>
      </c>
      <c r="B782" s="244" t="s">
        <v>4222</v>
      </c>
      <c r="C782" s="247">
        <v>36</v>
      </c>
      <c r="D782" s="244" t="s">
        <v>4920</v>
      </c>
      <c r="E782" s="244" t="s">
        <v>46</v>
      </c>
      <c r="F782" s="244" t="s">
        <v>46</v>
      </c>
      <c r="G782" s="244" t="s">
        <v>4225</v>
      </c>
      <c r="H782" s="4">
        <v>500</v>
      </c>
    </row>
    <row r="783" spans="1:8">
      <c r="A783" s="244" t="s">
        <v>1294</v>
      </c>
      <c r="B783" s="244" t="s">
        <v>4234</v>
      </c>
      <c r="C783" s="247">
        <v>36</v>
      </c>
      <c r="D783" s="244" t="s">
        <v>4921</v>
      </c>
      <c r="E783" s="238" t="s">
        <v>52</v>
      </c>
      <c r="F783" s="238" t="s">
        <v>4236</v>
      </c>
      <c r="G783" s="244" t="s">
        <v>4225</v>
      </c>
      <c r="H783" s="158" t="s">
        <v>7323</v>
      </c>
    </row>
    <row r="784" spans="1:8">
      <c r="A784" s="244" t="s">
        <v>1295</v>
      </c>
      <c r="B784" s="244" t="s">
        <v>4222</v>
      </c>
      <c r="C784" s="247">
        <v>35</v>
      </c>
      <c r="D784" s="244" t="s">
        <v>4922</v>
      </c>
      <c r="E784" s="244" t="s">
        <v>46</v>
      </c>
      <c r="F784" s="244" t="s">
        <v>46</v>
      </c>
      <c r="G784" s="244" t="s">
        <v>4225</v>
      </c>
      <c r="H784" s="4">
        <v>500</v>
      </c>
    </row>
    <row r="785" spans="1:8">
      <c r="A785" s="244" t="s">
        <v>1296</v>
      </c>
      <c r="B785" s="244" t="s">
        <v>4222</v>
      </c>
      <c r="C785" s="247">
        <v>36</v>
      </c>
      <c r="D785" s="244" t="s">
        <v>4923</v>
      </c>
      <c r="E785" s="244" t="s">
        <v>46</v>
      </c>
      <c r="F785" s="244" t="s">
        <v>46</v>
      </c>
      <c r="G785" s="244" t="s">
        <v>4225</v>
      </c>
      <c r="H785" s="4">
        <v>500</v>
      </c>
    </row>
    <row r="786" spans="1:8">
      <c r="A786" s="244" t="s">
        <v>1297</v>
      </c>
      <c r="B786" s="244" t="s">
        <v>4238</v>
      </c>
      <c r="C786" s="247">
        <v>36</v>
      </c>
      <c r="D786" s="244" t="s">
        <v>4924</v>
      </c>
      <c r="E786" s="244" t="s">
        <v>46</v>
      </c>
      <c r="F786" s="244" t="s">
        <v>46</v>
      </c>
      <c r="G786" s="244" t="s">
        <v>4225</v>
      </c>
      <c r="H786" s="4">
        <v>500</v>
      </c>
    </row>
    <row r="787" spans="1:8">
      <c r="A787" s="244" t="s">
        <v>1298</v>
      </c>
      <c r="B787" s="244" t="s">
        <v>4238</v>
      </c>
      <c r="C787" s="247">
        <v>36</v>
      </c>
      <c r="D787" s="244" t="s">
        <v>4925</v>
      </c>
      <c r="E787" s="244" t="s">
        <v>46</v>
      </c>
      <c r="F787" s="244" t="s">
        <v>46</v>
      </c>
      <c r="G787" s="244" t="s">
        <v>4225</v>
      </c>
      <c r="H787" s="4">
        <v>500</v>
      </c>
    </row>
    <row r="788" spans="1:8">
      <c r="A788" s="244" t="s">
        <v>1299</v>
      </c>
      <c r="B788" s="244" t="s">
        <v>4309</v>
      </c>
      <c r="C788" s="247" t="s">
        <v>379</v>
      </c>
      <c r="D788" s="244" t="s">
        <v>379</v>
      </c>
      <c r="E788" s="238" t="s">
        <v>4266</v>
      </c>
      <c r="F788" s="238" t="s">
        <v>4266</v>
      </c>
      <c r="G788" s="244" t="s">
        <v>4225</v>
      </c>
      <c r="H788" s="222">
        <v>0</v>
      </c>
    </row>
    <row r="789" spans="1:8">
      <c r="A789" s="244" t="s">
        <v>1300</v>
      </c>
      <c r="B789" s="244" t="s">
        <v>379</v>
      </c>
      <c r="C789" s="247" t="s">
        <v>379</v>
      </c>
      <c r="D789" s="244" t="s">
        <v>4926</v>
      </c>
      <c r="E789" s="238" t="s">
        <v>4266</v>
      </c>
      <c r="F789" s="238" t="s">
        <v>4266</v>
      </c>
      <c r="G789" s="244" t="s">
        <v>4225</v>
      </c>
      <c r="H789" s="222">
        <v>0</v>
      </c>
    </row>
    <row r="790" spans="1:8">
      <c r="A790" s="244" t="s">
        <v>1301</v>
      </c>
      <c r="B790" s="244" t="s">
        <v>4332</v>
      </c>
      <c r="C790" s="247">
        <v>20</v>
      </c>
      <c r="D790" s="244" t="s">
        <v>4927</v>
      </c>
      <c r="E790" s="244" t="s">
        <v>46</v>
      </c>
      <c r="F790" s="244" t="s">
        <v>46</v>
      </c>
      <c r="G790" s="244" t="s">
        <v>4225</v>
      </c>
      <c r="H790" s="4">
        <v>500</v>
      </c>
    </row>
    <row r="791" spans="1:8">
      <c r="A791" s="244" t="s">
        <v>1302</v>
      </c>
      <c r="B791" s="244" t="s">
        <v>4238</v>
      </c>
      <c r="C791" s="247">
        <v>36</v>
      </c>
      <c r="D791" s="244" t="s">
        <v>4928</v>
      </c>
      <c r="E791" s="244" t="s">
        <v>46</v>
      </c>
      <c r="F791" s="244" t="s">
        <v>46</v>
      </c>
      <c r="G791" s="244" t="s">
        <v>4225</v>
      </c>
      <c r="H791" s="4">
        <v>500</v>
      </c>
    </row>
    <row r="792" spans="1:8">
      <c r="A792" s="244" t="s">
        <v>1303</v>
      </c>
      <c r="B792" s="244" t="s">
        <v>4234</v>
      </c>
      <c r="C792" s="247">
        <v>36</v>
      </c>
      <c r="D792" s="244" t="s">
        <v>4929</v>
      </c>
      <c r="E792" s="238" t="s">
        <v>52</v>
      </c>
      <c r="F792" s="238" t="s">
        <v>4236</v>
      </c>
      <c r="G792" s="244" t="s">
        <v>4225</v>
      </c>
      <c r="H792" s="158" t="s">
        <v>7323</v>
      </c>
    </row>
    <row r="793" spans="1:8">
      <c r="A793" s="244" t="s">
        <v>1304</v>
      </c>
      <c r="B793" s="244" t="s">
        <v>4222</v>
      </c>
      <c r="C793" s="247">
        <v>36</v>
      </c>
      <c r="D793" s="244" t="s">
        <v>4930</v>
      </c>
      <c r="E793" s="244" t="s">
        <v>46</v>
      </c>
      <c r="F793" s="244" t="s">
        <v>46</v>
      </c>
      <c r="G793" s="244" t="s">
        <v>4225</v>
      </c>
      <c r="H793" s="4">
        <v>500</v>
      </c>
    </row>
    <row r="794" spans="1:8">
      <c r="A794" s="244" t="s">
        <v>1305</v>
      </c>
      <c r="B794" s="244" t="s">
        <v>4332</v>
      </c>
      <c r="C794" s="247">
        <v>15</v>
      </c>
      <c r="D794" s="244" t="s">
        <v>4931</v>
      </c>
      <c r="E794" s="244" t="s">
        <v>46</v>
      </c>
      <c r="F794" s="244" t="s">
        <v>46</v>
      </c>
      <c r="G794" s="244" t="s">
        <v>4225</v>
      </c>
      <c r="H794" s="4">
        <v>500</v>
      </c>
    </row>
    <row r="795" spans="1:8">
      <c r="A795" s="244" t="s">
        <v>1306</v>
      </c>
      <c r="B795" s="244" t="s">
        <v>4263</v>
      </c>
      <c r="C795" s="247">
        <v>6</v>
      </c>
      <c r="D795" s="244" t="s">
        <v>4932</v>
      </c>
      <c r="E795" s="244" t="s">
        <v>46</v>
      </c>
      <c r="F795" s="244" t="s">
        <v>46</v>
      </c>
      <c r="G795" s="244" t="s">
        <v>4225</v>
      </c>
      <c r="H795" s="4">
        <v>500</v>
      </c>
    </row>
    <row r="796" spans="1:8">
      <c r="A796" s="244" t="s">
        <v>1307</v>
      </c>
      <c r="B796" s="244" t="s">
        <v>4263</v>
      </c>
      <c r="C796" s="247">
        <v>6</v>
      </c>
      <c r="D796" s="244" t="s">
        <v>4933</v>
      </c>
      <c r="E796" s="244" t="s">
        <v>46</v>
      </c>
      <c r="F796" s="244" t="s">
        <v>46</v>
      </c>
      <c r="G796" s="244" t="s">
        <v>4225</v>
      </c>
      <c r="H796" s="4">
        <v>500</v>
      </c>
    </row>
    <row r="797" spans="1:8">
      <c r="A797" s="244" t="s">
        <v>1308</v>
      </c>
      <c r="B797" s="244" t="s">
        <v>4234</v>
      </c>
      <c r="C797" s="247">
        <v>36</v>
      </c>
      <c r="D797" s="244" t="s">
        <v>4934</v>
      </c>
      <c r="E797" s="238" t="s">
        <v>52</v>
      </c>
      <c r="F797" s="238" t="s">
        <v>4236</v>
      </c>
      <c r="G797" s="244" t="s">
        <v>4230</v>
      </c>
      <c r="H797" s="158" t="s">
        <v>7323</v>
      </c>
    </row>
    <row r="798" spans="1:8">
      <c r="A798" s="244" t="s">
        <v>1309</v>
      </c>
      <c r="B798" s="244" t="s">
        <v>4222</v>
      </c>
      <c r="C798" s="247">
        <v>25</v>
      </c>
      <c r="D798" s="244" t="s">
        <v>4935</v>
      </c>
      <c r="E798" s="244" t="s">
        <v>46</v>
      </c>
      <c r="F798" s="244" t="s">
        <v>46</v>
      </c>
      <c r="G798" s="244" t="s">
        <v>4225</v>
      </c>
      <c r="H798" s="4">
        <v>500</v>
      </c>
    </row>
    <row r="799" spans="1:8">
      <c r="A799" s="244" t="s">
        <v>1310</v>
      </c>
      <c r="B799" s="244" t="s">
        <v>4222</v>
      </c>
      <c r="C799" s="247">
        <v>36</v>
      </c>
      <c r="D799" s="244" t="s">
        <v>4936</v>
      </c>
      <c r="E799" s="244" t="s">
        <v>46</v>
      </c>
      <c r="F799" s="244" t="s">
        <v>46</v>
      </c>
      <c r="G799" s="244" t="s">
        <v>4225</v>
      </c>
      <c r="H799" s="4">
        <v>500</v>
      </c>
    </row>
    <row r="800" spans="1:8">
      <c r="A800" s="244" t="s">
        <v>1311</v>
      </c>
      <c r="B800" s="244" t="s">
        <v>4263</v>
      </c>
      <c r="C800" s="247">
        <v>6</v>
      </c>
      <c r="D800" s="244" t="s">
        <v>4937</v>
      </c>
      <c r="E800" s="244" t="s">
        <v>46</v>
      </c>
      <c r="F800" s="244" t="s">
        <v>4229</v>
      </c>
      <c r="G800" s="244" t="s">
        <v>4230</v>
      </c>
      <c r="H800" s="4">
        <v>500</v>
      </c>
    </row>
    <row r="801" spans="1:8">
      <c r="A801" s="244" t="s">
        <v>1312</v>
      </c>
      <c r="B801" s="244" t="s">
        <v>4234</v>
      </c>
      <c r="C801" s="247">
        <v>36</v>
      </c>
      <c r="D801" s="244" t="s">
        <v>4938</v>
      </c>
      <c r="E801" s="244" t="s">
        <v>46</v>
      </c>
      <c r="F801" s="244" t="s">
        <v>4229</v>
      </c>
      <c r="G801" s="244" t="s">
        <v>4230</v>
      </c>
      <c r="H801" s="4">
        <v>500</v>
      </c>
    </row>
    <row r="802" spans="1:8">
      <c r="A802" s="244" t="s">
        <v>1313</v>
      </c>
      <c r="B802" s="244" t="s">
        <v>4234</v>
      </c>
      <c r="C802" s="247">
        <v>36</v>
      </c>
      <c r="D802" s="244" t="s">
        <v>4939</v>
      </c>
      <c r="E802" s="244" t="s">
        <v>46</v>
      </c>
      <c r="F802" s="244" t="s">
        <v>4229</v>
      </c>
      <c r="G802" s="244" t="s">
        <v>4230</v>
      </c>
      <c r="H802" s="4">
        <v>500</v>
      </c>
    </row>
    <row r="803" spans="1:8">
      <c r="A803" s="244" t="s">
        <v>1314</v>
      </c>
      <c r="B803" s="244" t="s">
        <v>4222</v>
      </c>
      <c r="C803" s="247">
        <v>30</v>
      </c>
      <c r="D803" s="244" t="s">
        <v>4940</v>
      </c>
      <c r="E803" s="244" t="s">
        <v>46</v>
      </c>
      <c r="F803" s="244" t="s">
        <v>4229</v>
      </c>
      <c r="G803" s="244" t="s">
        <v>4230</v>
      </c>
      <c r="H803" s="4">
        <v>500</v>
      </c>
    </row>
    <row r="804" spans="1:8">
      <c r="A804" s="244" t="s">
        <v>1315</v>
      </c>
      <c r="B804" s="244" t="s">
        <v>4234</v>
      </c>
      <c r="C804" s="247">
        <v>12</v>
      </c>
      <c r="D804" s="244" t="s">
        <v>4941</v>
      </c>
      <c r="E804" s="244" t="s">
        <v>46</v>
      </c>
      <c r="F804" s="244" t="s">
        <v>4229</v>
      </c>
      <c r="G804" s="244" t="s">
        <v>4230</v>
      </c>
      <c r="H804" s="4">
        <v>500</v>
      </c>
    </row>
    <row r="805" spans="1:8">
      <c r="A805" s="244" t="s">
        <v>1316</v>
      </c>
      <c r="B805" s="244" t="s">
        <v>4263</v>
      </c>
      <c r="C805" s="247">
        <v>6</v>
      </c>
      <c r="D805" s="244" t="s">
        <v>4942</v>
      </c>
      <c r="E805" s="244" t="s">
        <v>46</v>
      </c>
      <c r="F805" s="244" t="s">
        <v>4229</v>
      </c>
      <c r="G805" s="244" t="s">
        <v>4230</v>
      </c>
      <c r="H805" s="4">
        <v>500</v>
      </c>
    </row>
    <row r="806" spans="1:8">
      <c r="A806" s="244" t="s">
        <v>1317</v>
      </c>
      <c r="B806" s="244" t="s">
        <v>4222</v>
      </c>
      <c r="C806" s="247">
        <v>30</v>
      </c>
      <c r="D806" s="244" t="s">
        <v>4943</v>
      </c>
      <c r="E806" s="244" t="s">
        <v>46</v>
      </c>
      <c r="F806" s="244" t="s">
        <v>4229</v>
      </c>
      <c r="G806" s="244" t="s">
        <v>4230</v>
      </c>
      <c r="H806" s="4">
        <v>500</v>
      </c>
    </row>
    <row r="807" spans="1:8">
      <c r="A807" s="244" t="s">
        <v>1318</v>
      </c>
      <c r="B807" s="244" t="s">
        <v>4234</v>
      </c>
      <c r="C807" s="247">
        <v>20</v>
      </c>
      <c r="D807" s="244" t="s">
        <v>4944</v>
      </c>
      <c r="E807" s="244" t="s">
        <v>46</v>
      </c>
      <c r="F807" s="244" t="s">
        <v>4229</v>
      </c>
      <c r="G807" s="244" t="s">
        <v>4230</v>
      </c>
      <c r="H807" s="4">
        <v>500</v>
      </c>
    </row>
    <row r="808" spans="1:8">
      <c r="A808" s="244" t="s">
        <v>1319</v>
      </c>
      <c r="B808" s="244" t="s">
        <v>4302</v>
      </c>
      <c r="C808" s="247">
        <v>20</v>
      </c>
      <c r="D808" s="244" t="s">
        <v>379</v>
      </c>
      <c r="E808" s="238" t="s">
        <v>4236</v>
      </c>
      <c r="F808" s="238" t="s">
        <v>4236</v>
      </c>
      <c r="G808" s="244" t="s">
        <v>4230</v>
      </c>
      <c r="H808" s="222">
        <v>0</v>
      </c>
    </row>
    <row r="809" spans="1:8">
      <c r="A809" s="244" t="s">
        <v>1320</v>
      </c>
      <c r="B809" s="244" t="s">
        <v>4222</v>
      </c>
      <c r="C809" s="247">
        <v>40</v>
      </c>
      <c r="D809" s="244" t="s">
        <v>4945</v>
      </c>
      <c r="E809" s="238" t="s">
        <v>4236</v>
      </c>
      <c r="F809" s="238" t="s">
        <v>4236</v>
      </c>
      <c r="G809" s="244" t="s">
        <v>4230</v>
      </c>
      <c r="H809" s="222">
        <v>0</v>
      </c>
    </row>
    <row r="810" spans="1:8">
      <c r="A810" s="244" t="s">
        <v>1321</v>
      </c>
      <c r="B810" s="244" t="s">
        <v>4265</v>
      </c>
      <c r="C810" s="247" t="s">
        <v>379</v>
      </c>
      <c r="D810" s="244" t="s">
        <v>379</v>
      </c>
      <c r="E810" s="238" t="s">
        <v>4266</v>
      </c>
      <c r="F810" s="238" t="s">
        <v>4266</v>
      </c>
      <c r="G810" s="244" t="s">
        <v>4230</v>
      </c>
      <c r="H810" s="222">
        <v>0</v>
      </c>
    </row>
    <row r="811" spans="1:8">
      <c r="A811" s="244" t="s">
        <v>1322</v>
      </c>
      <c r="B811" s="244" t="s">
        <v>379</v>
      </c>
      <c r="C811" s="247" t="s">
        <v>379</v>
      </c>
      <c r="D811" s="244" t="s">
        <v>379</v>
      </c>
      <c r="E811" s="238" t="s">
        <v>4266</v>
      </c>
      <c r="F811" s="238" t="s">
        <v>4266</v>
      </c>
      <c r="G811" s="244" t="s">
        <v>4225</v>
      </c>
      <c r="H811" s="222">
        <v>0</v>
      </c>
    </row>
    <row r="812" spans="1:8">
      <c r="A812" s="244" t="s">
        <v>1323</v>
      </c>
      <c r="B812" s="244" t="s">
        <v>4234</v>
      </c>
      <c r="C812" s="247">
        <v>25</v>
      </c>
      <c r="D812" s="244" t="s">
        <v>4946</v>
      </c>
      <c r="E812" s="238" t="s">
        <v>52</v>
      </c>
      <c r="F812" s="238" t="s">
        <v>4236</v>
      </c>
      <c r="G812" s="244" t="s">
        <v>4230</v>
      </c>
      <c r="H812" s="158" t="s">
        <v>7323</v>
      </c>
    </row>
    <row r="813" spans="1:8">
      <c r="A813" s="244" t="s">
        <v>1324</v>
      </c>
      <c r="B813" s="244" t="s">
        <v>4234</v>
      </c>
      <c r="C813" s="247">
        <v>40</v>
      </c>
      <c r="D813" s="244" t="s">
        <v>4947</v>
      </c>
      <c r="E813" s="238" t="s">
        <v>52</v>
      </c>
      <c r="F813" s="238" t="s">
        <v>4236</v>
      </c>
      <c r="G813" s="244" t="s">
        <v>4230</v>
      </c>
      <c r="H813" s="158" t="s">
        <v>7323</v>
      </c>
    </row>
    <row r="814" spans="1:8">
      <c r="A814" s="244" t="s">
        <v>1325</v>
      </c>
      <c r="B814" s="244" t="s">
        <v>4234</v>
      </c>
      <c r="C814" s="247">
        <v>35</v>
      </c>
      <c r="D814" s="244" t="s">
        <v>4948</v>
      </c>
      <c r="E814" s="238" t="s">
        <v>52</v>
      </c>
      <c r="F814" s="238" t="s">
        <v>4236</v>
      </c>
      <c r="G814" s="244" t="s">
        <v>4230</v>
      </c>
      <c r="H814" s="158" t="s">
        <v>7323</v>
      </c>
    </row>
    <row r="815" spans="1:8">
      <c r="A815" s="244" t="s">
        <v>1326</v>
      </c>
      <c r="B815" s="244" t="s">
        <v>4234</v>
      </c>
      <c r="C815" s="247">
        <v>35</v>
      </c>
      <c r="D815" s="244" t="s">
        <v>4949</v>
      </c>
      <c r="E815" s="238" t="s">
        <v>52</v>
      </c>
      <c r="F815" s="238" t="s">
        <v>4236</v>
      </c>
      <c r="G815" s="244" t="s">
        <v>4230</v>
      </c>
      <c r="H815" s="158" t="s">
        <v>7323</v>
      </c>
    </row>
    <row r="816" spans="1:8">
      <c r="A816" s="244" t="s">
        <v>1327</v>
      </c>
      <c r="B816" s="244" t="s">
        <v>4234</v>
      </c>
      <c r="C816" s="247">
        <v>35</v>
      </c>
      <c r="D816" s="244" t="s">
        <v>4950</v>
      </c>
      <c r="E816" s="238" t="s">
        <v>52</v>
      </c>
      <c r="F816" s="238" t="s">
        <v>4236</v>
      </c>
      <c r="G816" s="244" t="s">
        <v>4230</v>
      </c>
      <c r="H816" s="158" t="s">
        <v>7323</v>
      </c>
    </row>
    <row r="817" spans="1:8">
      <c r="A817" s="244" t="s">
        <v>1328</v>
      </c>
      <c r="B817" s="244" t="s">
        <v>4234</v>
      </c>
      <c r="C817" s="247">
        <v>30</v>
      </c>
      <c r="D817" s="244" t="s">
        <v>4951</v>
      </c>
      <c r="E817" s="238" t="s">
        <v>52</v>
      </c>
      <c r="F817" s="238" t="s">
        <v>4236</v>
      </c>
      <c r="G817" s="244" t="s">
        <v>4230</v>
      </c>
      <c r="H817" s="158" t="s">
        <v>7323</v>
      </c>
    </row>
    <row r="818" spans="1:8">
      <c r="A818" s="244" t="s">
        <v>1329</v>
      </c>
      <c r="B818" s="244" t="s">
        <v>4234</v>
      </c>
      <c r="C818" s="247">
        <v>25</v>
      </c>
      <c r="D818" s="244" t="s">
        <v>4952</v>
      </c>
      <c r="E818" s="238" t="s">
        <v>52</v>
      </c>
      <c r="F818" s="238" t="s">
        <v>4236</v>
      </c>
      <c r="G818" s="244" t="s">
        <v>4230</v>
      </c>
      <c r="H818" s="158" t="s">
        <v>7323</v>
      </c>
    </row>
    <row r="819" spans="1:8">
      <c r="A819" s="244" t="s">
        <v>1330</v>
      </c>
      <c r="B819" s="244" t="s">
        <v>4254</v>
      </c>
      <c r="C819" s="247">
        <v>15</v>
      </c>
      <c r="D819" s="244" t="s">
        <v>4953</v>
      </c>
      <c r="E819" s="244" t="s">
        <v>46</v>
      </c>
      <c r="F819" s="244" t="s">
        <v>46</v>
      </c>
      <c r="G819" s="244" t="s">
        <v>4225</v>
      </c>
      <c r="H819" s="4">
        <v>500</v>
      </c>
    </row>
    <row r="820" spans="1:8">
      <c r="A820" s="244" t="s">
        <v>1331</v>
      </c>
      <c r="B820" s="238" t="s">
        <v>4222</v>
      </c>
      <c r="C820" s="250">
        <v>35</v>
      </c>
      <c r="D820" s="238" t="s">
        <v>4954</v>
      </c>
      <c r="E820" s="244" t="s">
        <v>51</v>
      </c>
      <c r="F820" s="238" t="s">
        <v>4236</v>
      </c>
      <c r="G820" s="238" t="s">
        <v>4230</v>
      </c>
      <c r="H820" s="158" t="s">
        <v>7320</v>
      </c>
    </row>
    <row r="821" spans="1:8">
      <c r="A821" s="244" t="s">
        <v>1332</v>
      </c>
      <c r="B821" s="253" t="s">
        <v>4234</v>
      </c>
      <c r="C821" s="250">
        <v>25</v>
      </c>
      <c r="D821" s="253" t="s">
        <v>4955</v>
      </c>
      <c r="E821" s="253" t="s">
        <v>52</v>
      </c>
      <c r="F821" s="253" t="s">
        <v>4236</v>
      </c>
      <c r="G821" s="253" t="s">
        <v>4230</v>
      </c>
      <c r="H821" s="158" t="s">
        <v>7323</v>
      </c>
    </row>
    <row r="822" spans="1:8">
      <c r="A822" s="244" t="s">
        <v>1333</v>
      </c>
      <c r="B822" s="253" t="s">
        <v>4332</v>
      </c>
      <c r="C822" s="250">
        <v>30</v>
      </c>
      <c r="D822" s="253" t="s">
        <v>4266</v>
      </c>
      <c r="E822" s="253" t="s">
        <v>4266</v>
      </c>
      <c r="F822" s="253" t="s">
        <v>4266</v>
      </c>
      <c r="G822" s="253" t="s">
        <v>4230</v>
      </c>
      <c r="H822" s="222">
        <v>0</v>
      </c>
    </row>
    <row r="823" spans="1:8">
      <c r="A823" s="244" t="s">
        <v>1334</v>
      </c>
      <c r="B823" s="244" t="s">
        <v>4222</v>
      </c>
      <c r="C823" s="247">
        <v>10</v>
      </c>
      <c r="D823" s="244" t="s">
        <v>4956</v>
      </c>
      <c r="E823" s="244" t="s">
        <v>46</v>
      </c>
      <c r="F823" s="244" t="s">
        <v>46</v>
      </c>
      <c r="G823" s="244" t="s">
        <v>4225</v>
      </c>
      <c r="H823" s="4">
        <v>500</v>
      </c>
    </row>
    <row r="824" spans="1:8">
      <c r="A824" s="244" t="s">
        <v>1335</v>
      </c>
      <c r="B824" s="244" t="s">
        <v>4222</v>
      </c>
      <c r="C824" s="247">
        <v>40</v>
      </c>
      <c r="D824" s="244" t="s">
        <v>4957</v>
      </c>
      <c r="E824" s="244" t="s">
        <v>46</v>
      </c>
      <c r="F824" s="244" t="s">
        <v>46</v>
      </c>
      <c r="G824" s="244" t="s">
        <v>4225</v>
      </c>
      <c r="H824" s="4">
        <v>500</v>
      </c>
    </row>
    <row r="825" spans="1:8">
      <c r="A825" s="244" t="s">
        <v>1336</v>
      </c>
      <c r="B825" s="244" t="s">
        <v>4222</v>
      </c>
      <c r="C825" s="247">
        <v>30</v>
      </c>
      <c r="D825" s="244" t="s">
        <v>4958</v>
      </c>
      <c r="E825" s="244" t="s">
        <v>46</v>
      </c>
      <c r="F825" s="244" t="s">
        <v>46</v>
      </c>
      <c r="G825" s="244" t="s">
        <v>4225</v>
      </c>
      <c r="H825" s="4">
        <v>500</v>
      </c>
    </row>
    <row r="826" spans="1:8">
      <c r="A826" s="244" t="s">
        <v>1337</v>
      </c>
      <c r="B826" s="244" t="s">
        <v>4238</v>
      </c>
      <c r="C826" s="247">
        <v>30</v>
      </c>
      <c r="D826" s="244" t="s">
        <v>4959</v>
      </c>
      <c r="E826" s="244" t="s">
        <v>46</v>
      </c>
      <c r="F826" s="244" t="s">
        <v>46</v>
      </c>
      <c r="G826" s="244" t="s">
        <v>4225</v>
      </c>
      <c r="H826" s="4">
        <v>500</v>
      </c>
    </row>
    <row r="827" spans="1:8">
      <c r="A827" s="244" t="s">
        <v>1338</v>
      </c>
      <c r="B827" s="244" t="s">
        <v>4222</v>
      </c>
      <c r="C827" s="247">
        <v>30</v>
      </c>
      <c r="D827" s="244" t="s">
        <v>4960</v>
      </c>
      <c r="E827" s="244" t="s">
        <v>46</v>
      </c>
      <c r="F827" s="244" t="s">
        <v>46</v>
      </c>
      <c r="G827" s="244" t="s">
        <v>4225</v>
      </c>
      <c r="H827" s="4">
        <v>500</v>
      </c>
    </row>
    <row r="828" spans="1:8">
      <c r="A828" s="244" t="s">
        <v>1339</v>
      </c>
      <c r="B828" s="244" t="s">
        <v>4222</v>
      </c>
      <c r="C828" s="247">
        <v>30</v>
      </c>
      <c r="D828" s="244" t="s">
        <v>4961</v>
      </c>
      <c r="E828" s="244" t="s">
        <v>46</v>
      </c>
      <c r="F828" s="244" t="s">
        <v>46</v>
      </c>
      <c r="G828" s="244" t="s">
        <v>4225</v>
      </c>
      <c r="H828" s="4">
        <v>500</v>
      </c>
    </row>
    <row r="829" spans="1:8">
      <c r="A829" s="244" t="s">
        <v>1340</v>
      </c>
      <c r="B829" s="244" t="s">
        <v>4234</v>
      </c>
      <c r="C829" s="247">
        <v>30</v>
      </c>
      <c r="D829" s="244" t="s">
        <v>4962</v>
      </c>
      <c r="E829" s="238" t="s">
        <v>52</v>
      </c>
      <c r="F829" s="238" t="s">
        <v>4236</v>
      </c>
      <c r="G829" s="244" t="s">
        <v>4225</v>
      </c>
      <c r="H829" s="158" t="s">
        <v>7323</v>
      </c>
    </row>
    <row r="830" spans="1:8">
      <c r="A830" s="244" t="s">
        <v>1341</v>
      </c>
      <c r="B830" s="244" t="s">
        <v>4234</v>
      </c>
      <c r="C830" s="247">
        <v>30</v>
      </c>
      <c r="D830" s="244" t="s">
        <v>4963</v>
      </c>
      <c r="E830" s="238" t="s">
        <v>52</v>
      </c>
      <c r="F830" s="238" t="s">
        <v>4236</v>
      </c>
      <c r="G830" s="244" t="s">
        <v>4230</v>
      </c>
      <c r="H830" s="158" t="s">
        <v>7323</v>
      </c>
    </row>
    <row r="831" spans="1:8">
      <c r="A831" s="244" t="s">
        <v>1342</v>
      </c>
      <c r="B831" s="244" t="s">
        <v>4302</v>
      </c>
      <c r="C831" s="247">
        <v>20</v>
      </c>
      <c r="D831" s="244" t="s">
        <v>379</v>
      </c>
      <c r="E831" s="238" t="s">
        <v>4236</v>
      </c>
      <c r="F831" s="238" t="s">
        <v>4236</v>
      </c>
      <c r="G831" s="244" t="s">
        <v>4230</v>
      </c>
      <c r="H831" s="222">
        <v>0</v>
      </c>
    </row>
    <row r="832" spans="1:8">
      <c r="A832" s="244" t="s">
        <v>1343</v>
      </c>
      <c r="B832" s="244" t="s">
        <v>4332</v>
      </c>
      <c r="C832" s="247">
        <v>25</v>
      </c>
      <c r="D832" s="244" t="s">
        <v>4964</v>
      </c>
      <c r="E832" s="244" t="s">
        <v>51</v>
      </c>
      <c r="F832" s="238" t="s">
        <v>4236</v>
      </c>
      <c r="G832" s="244" t="s">
        <v>4230</v>
      </c>
      <c r="H832" s="158" t="s">
        <v>7320</v>
      </c>
    </row>
    <row r="833" spans="1:8">
      <c r="A833" s="244" t="s">
        <v>1344</v>
      </c>
      <c r="B833" s="244" t="s">
        <v>4222</v>
      </c>
      <c r="C833" s="247">
        <v>40</v>
      </c>
      <c r="D833" s="244" t="s">
        <v>4965</v>
      </c>
      <c r="E833" s="244" t="s">
        <v>51</v>
      </c>
      <c r="F833" s="238" t="s">
        <v>4236</v>
      </c>
      <c r="G833" s="244" t="s">
        <v>4230</v>
      </c>
      <c r="H833" s="158" t="s">
        <v>7321</v>
      </c>
    </row>
    <row r="834" spans="1:8">
      <c r="A834" s="244" t="s">
        <v>1345</v>
      </c>
      <c r="B834" s="244" t="s">
        <v>4222</v>
      </c>
      <c r="C834" s="247">
        <v>40</v>
      </c>
      <c r="D834" s="244" t="s">
        <v>4966</v>
      </c>
      <c r="E834" s="238" t="s">
        <v>4266</v>
      </c>
      <c r="F834" s="238" t="s">
        <v>4266</v>
      </c>
      <c r="G834" s="244" t="s">
        <v>4230</v>
      </c>
      <c r="H834" s="222">
        <v>0</v>
      </c>
    </row>
    <row r="835" spans="1:8">
      <c r="A835" s="244" t="s">
        <v>1346</v>
      </c>
      <c r="B835" s="253" t="s">
        <v>4254</v>
      </c>
      <c r="C835" s="250">
        <v>30</v>
      </c>
      <c r="D835" s="253" t="s">
        <v>379</v>
      </c>
      <c r="E835" s="253" t="s">
        <v>4236</v>
      </c>
      <c r="F835" s="253" t="s">
        <v>4967</v>
      </c>
      <c r="G835" s="253" t="s">
        <v>4230</v>
      </c>
      <c r="H835" s="222">
        <v>0</v>
      </c>
    </row>
    <row r="836" spans="1:8">
      <c r="A836" s="244" t="s">
        <v>1347</v>
      </c>
      <c r="B836" s="244" t="s">
        <v>4222</v>
      </c>
      <c r="C836" s="247">
        <v>40</v>
      </c>
      <c r="D836" s="244" t="s">
        <v>4968</v>
      </c>
      <c r="E836" s="244" t="s">
        <v>46</v>
      </c>
      <c r="F836" s="244" t="s">
        <v>4224</v>
      </c>
      <c r="G836" s="244" t="s">
        <v>4225</v>
      </c>
      <c r="H836" s="4">
        <v>500</v>
      </c>
    </row>
    <row r="837" spans="1:8">
      <c r="A837" s="244" t="s">
        <v>1348</v>
      </c>
      <c r="B837" s="244" t="s">
        <v>4234</v>
      </c>
      <c r="C837" s="247">
        <v>40</v>
      </c>
      <c r="D837" s="244" t="s">
        <v>379</v>
      </c>
      <c r="E837" s="238" t="s">
        <v>4236</v>
      </c>
      <c r="F837" s="238" t="s">
        <v>4236</v>
      </c>
      <c r="G837" s="244" t="s">
        <v>4225</v>
      </c>
      <c r="H837" s="222">
        <v>0</v>
      </c>
    </row>
    <row r="838" spans="1:8">
      <c r="A838" s="244" t="s">
        <v>1349</v>
      </c>
      <c r="B838" s="244" t="s">
        <v>4238</v>
      </c>
      <c r="C838" s="247">
        <v>36</v>
      </c>
      <c r="D838" s="244" t="s">
        <v>4969</v>
      </c>
      <c r="E838" s="244" t="s">
        <v>46</v>
      </c>
      <c r="F838" s="244" t="s">
        <v>46</v>
      </c>
      <c r="G838" s="244" t="s">
        <v>4225</v>
      </c>
      <c r="H838" s="4">
        <v>500</v>
      </c>
    </row>
    <row r="839" spans="1:8">
      <c r="A839" s="244" t="s">
        <v>1350</v>
      </c>
      <c r="B839" s="244" t="s">
        <v>4238</v>
      </c>
      <c r="C839" s="247">
        <v>35</v>
      </c>
      <c r="D839" s="244" t="s">
        <v>4970</v>
      </c>
      <c r="E839" s="244" t="s">
        <v>46</v>
      </c>
      <c r="F839" s="244" t="s">
        <v>46</v>
      </c>
      <c r="G839" s="244" t="s">
        <v>4225</v>
      </c>
      <c r="H839" s="4">
        <v>500</v>
      </c>
    </row>
    <row r="840" spans="1:8">
      <c r="A840" s="244" t="s">
        <v>1351</v>
      </c>
      <c r="B840" s="244" t="s">
        <v>4222</v>
      </c>
      <c r="C840" s="247">
        <v>30</v>
      </c>
      <c r="D840" s="244" t="s">
        <v>379</v>
      </c>
      <c r="E840" s="238" t="s">
        <v>4292</v>
      </c>
      <c r="F840" s="238" t="s">
        <v>4236</v>
      </c>
      <c r="G840" s="244" t="s">
        <v>4225</v>
      </c>
      <c r="H840" s="222">
        <v>0</v>
      </c>
    </row>
    <row r="841" spans="1:8">
      <c r="A841" s="244" t="s">
        <v>1352</v>
      </c>
      <c r="B841" s="244" t="s">
        <v>4222</v>
      </c>
      <c r="C841" s="247">
        <v>25</v>
      </c>
      <c r="D841" s="244" t="s">
        <v>4971</v>
      </c>
      <c r="E841" s="244" t="s">
        <v>46</v>
      </c>
      <c r="F841" s="244" t="s">
        <v>46</v>
      </c>
      <c r="G841" s="244" t="s">
        <v>4225</v>
      </c>
      <c r="H841" s="4">
        <v>500</v>
      </c>
    </row>
    <row r="842" spans="1:8">
      <c r="A842" s="244" t="s">
        <v>1353</v>
      </c>
      <c r="B842" s="244" t="s">
        <v>4234</v>
      </c>
      <c r="C842" s="247">
        <v>35</v>
      </c>
      <c r="D842" s="244" t="s">
        <v>379</v>
      </c>
      <c r="E842" s="238" t="s">
        <v>4292</v>
      </c>
      <c r="F842" s="238" t="s">
        <v>4236</v>
      </c>
      <c r="G842" s="244" t="s">
        <v>4225</v>
      </c>
      <c r="H842" s="222">
        <v>0</v>
      </c>
    </row>
    <row r="843" spans="1:8">
      <c r="A843" s="244" t="s">
        <v>1354</v>
      </c>
      <c r="B843" s="244" t="s">
        <v>4222</v>
      </c>
      <c r="C843" s="247">
        <v>30</v>
      </c>
      <c r="D843" s="244" t="s">
        <v>4972</v>
      </c>
      <c r="E843" s="244" t="s">
        <v>46</v>
      </c>
      <c r="F843" s="244" t="s">
        <v>46</v>
      </c>
      <c r="G843" s="244" t="s">
        <v>4225</v>
      </c>
      <c r="H843" s="4">
        <v>500</v>
      </c>
    </row>
    <row r="844" spans="1:8">
      <c r="A844" s="244" t="s">
        <v>1355</v>
      </c>
      <c r="B844" s="244" t="s">
        <v>4222</v>
      </c>
      <c r="C844" s="247">
        <v>40</v>
      </c>
      <c r="D844" s="244" t="s">
        <v>4973</v>
      </c>
      <c r="E844" s="244" t="s">
        <v>46</v>
      </c>
      <c r="F844" s="244" t="s">
        <v>46</v>
      </c>
      <c r="G844" s="244" t="s">
        <v>4225</v>
      </c>
      <c r="H844" s="4">
        <v>500</v>
      </c>
    </row>
    <row r="845" spans="1:8">
      <c r="A845" s="244" t="s">
        <v>1356</v>
      </c>
      <c r="B845" s="244" t="s">
        <v>4222</v>
      </c>
      <c r="C845" s="247">
        <v>30</v>
      </c>
      <c r="D845" s="244" t="s">
        <v>4974</v>
      </c>
      <c r="E845" s="244" t="s">
        <v>46</v>
      </c>
      <c r="F845" s="244" t="s">
        <v>46</v>
      </c>
      <c r="G845" s="244" t="s">
        <v>4225</v>
      </c>
      <c r="H845" s="4">
        <v>500</v>
      </c>
    </row>
    <row r="846" spans="1:8">
      <c r="A846" s="244" t="s">
        <v>1357</v>
      </c>
      <c r="B846" s="244" t="s">
        <v>4234</v>
      </c>
      <c r="C846" s="247">
        <v>35</v>
      </c>
      <c r="D846" s="244" t="s">
        <v>4975</v>
      </c>
      <c r="E846" s="244" t="s">
        <v>46</v>
      </c>
      <c r="F846" s="244" t="s">
        <v>46</v>
      </c>
      <c r="G846" s="244" t="s">
        <v>4225</v>
      </c>
      <c r="H846" s="4">
        <v>500</v>
      </c>
    </row>
    <row r="847" spans="1:8">
      <c r="A847" s="244" t="s">
        <v>1358</v>
      </c>
      <c r="B847" s="244" t="s">
        <v>4222</v>
      </c>
      <c r="C847" s="247">
        <v>35</v>
      </c>
      <c r="D847" s="244" t="s">
        <v>4976</v>
      </c>
      <c r="E847" s="244" t="s">
        <v>46</v>
      </c>
      <c r="F847" s="244" t="s">
        <v>46</v>
      </c>
      <c r="G847" s="244" t="s">
        <v>4225</v>
      </c>
      <c r="H847" s="4">
        <v>500</v>
      </c>
    </row>
    <row r="848" spans="1:8">
      <c r="A848" s="244" t="s">
        <v>1359</v>
      </c>
      <c r="B848" s="244" t="s">
        <v>4222</v>
      </c>
      <c r="C848" s="247">
        <v>30</v>
      </c>
      <c r="D848" s="244" t="s">
        <v>4977</v>
      </c>
      <c r="E848" s="244" t="s">
        <v>46</v>
      </c>
      <c r="F848" s="244" t="s">
        <v>46</v>
      </c>
      <c r="G848" s="244" t="s">
        <v>4225</v>
      </c>
      <c r="H848" s="4">
        <v>500</v>
      </c>
    </row>
    <row r="849" spans="1:8">
      <c r="A849" s="244" t="s">
        <v>1360</v>
      </c>
      <c r="B849" s="244" t="s">
        <v>4222</v>
      </c>
      <c r="C849" s="247">
        <v>40</v>
      </c>
      <c r="D849" s="244" t="s">
        <v>4978</v>
      </c>
      <c r="E849" s="244" t="s">
        <v>46</v>
      </c>
      <c r="F849" s="244" t="s">
        <v>46</v>
      </c>
      <c r="G849" s="244" t="s">
        <v>4225</v>
      </c>
      <c r="H849" s="4">
        <v>500</v>
      </c>
    </row>
    <row r="850" spans="1:8">
      <c r="A850" s="244" t="s">
        <v>1361</v>
      </c>
      <c r="B850" s="244" t="s">
        <v>4234</v>
      </c>
      <c r="C850" s="247">
        <v>30</v>
      </c>
      <c r="D850" s="244" t="s">
        <v>4979</v>
      </c>
      <c r="E850" s="238" t="s">
        <v>52</v>
      </c>
      <c r="F850" s="238" t="s">
        <v>4236</v>
      </c>
      <c r="G850" s="244" t="s">
        <v>4230</v>
      </c>
      <c r="H850" s="158" t="s">
        <v>7323</v>
      </c>
    </row>
    <row r="851" spans="1:8">
      <c r="A851" s="244" t="s">
        <v>1362</v>
      </c>
      <c r="B851" s="244" t="s">
        <v>4238</v>
      </c>
      <c r="C851" s="247">
        <v>30</v>
      </c>
      <c r="D851" s="244" t="s">
        <v>4980</v>
      </c>
      <c r="E851" s="244" t="s">
        <v>46</v>
      </c>
      <c r="F851" s="244" t="s">
        <v>46</v>
      </c>
      <c r="G851" s="244" t="s">
        <v>4225</v>
      </c>
      <c r="H851" s="4">
        <v>500</v>
      </c>
    </row>
    <row r="852" spans="1:8">
      <c r="A852" s="244" t="s">
        <v>1363</v>
      </c>
      <c r="B852" s="244" t="s">
        <v>4222</v>
      </c>
      <c r="C852" s="247">
        <v>36</v>
      </c>
      <c r="D852" s="244" t="s">
        <v>4981</v>
      </c>
      <c r="E852" s="244" t="s">
        <v>46</v>
      </c>
      <c r="F852" s="244" t="s">
        <v>46</v>
      </c>
      <c r="G852" s="244" t="s">
        <v>4225</v>
      </c>
      <c r="H852" s="4">
        <v>500</v>
      </c>
    </row>
    <row r="853" spans="1:8">
      <c r="A853" s="244" t="s">
        <v>1364</v>
      </c>
      <c r="B853" s="244" t="s">
        <v>4222</v>
      </c>
      <c r="C853" s="247">
        <v>40</v>
      </c>
      <c r="D853" s="244" t="s">
        <v>4982</v>
      </c>
      <c r="E853" s="244" t="s">
        <v>46</v>
      </c>
      <c r="F853" s="244" t="s">
        <v>46</v>
      </c>
      <c r="G853" s="244" t="s">
        <v>4225</v>
      </c>
      <c r="H853" s="4">
        <v>500</v>
      </c>
    </row>
    <row r="854" spans="1:8">
      <c r="A854" s="244" t="s">
        <v>1365</v>
      </c>
      <c r="B854" s="244" t="s">
        <v>4238</v>
      </c>
      <c r="C854" s="247">
        <v>36</v>
      </c>
      <c r="D854" s="244" t="s">
        <v>4983</v>
      </c>
      <c r="E854" s="244" t="s">
        <v>46</v>
      </c>
      <c r="F854" s="244" t="s">
        <v>46</v>
      </c>
      <c r="G854" s="244" t="s">
        <v>4225</v>
      </c>
      <c r="H854" s="4">
        <v>500</v>
      </c>
    </row>
    <row r="855" spans="1:8">
      <c r="A855" s="244" t="s">
        <v>1366</v>
      </c>
      <c r="B855" s="244" t="s">
        <v>4234</v>
      </c>
      <c r="C855" s="247">
        <v>36</v>
      </c>
      <c r="D855" s="244" t="s">
        <v>4984</v>
      </c>
      <c r="E855" s="244" t="s">
        <v>46</v>
      </c>
      <c r="F855" s="244" t="s">
        <v>46</v>
      </c>
      <c r="G855" s="244" t="s">
        <v>4225</v>
      </c>
      <c r="H855" s="4">
        <v>500</v>
      </c>
    </row>
    <row r="856" spans="1:8">
      <c r="A856" s="244" t="s">
        <v>1367</v>
      </c>
      <c r="B856" s="244" t="s">
        <v>4222</v>
      </c>
      <c r="C856" s="247">
        <v>36</v>
      </c>
      <c r="D856" s="244" t="s">
        <v>4985</v>
      </c>
      <c r="E856" s="244" t="s">
        <v>46</v>
      </c>
      <c r="F856" s="244" t="s">
        <v>46</v>
      </c>
      <c r="G856" s="244" t="s">
        <v>4225</v>
      </c>
      <c r="H856" s="4">
        <v>500</v>
      </c>
    </row>
    <row r="857" spans="1:8">
      <c r="A857" s="244" t="s">
        <v>1368</v>
      </c>
      <c r="B857" s="244" t="s">
        <v>4302</v>
      </c>
      <c r="C857" s="247">
        <v>35</v>
      </c>
      <c r="D857" s="244" t="s">
        <v>4986</v>
      </c>
      <c r="E857" s="244" t="s">
        <v>46</v>
      </c>
      <c r="F857" s="244" t="s">
        <v>46</v>
      </c>
      <c r="G857" s="244" t="s">
        <v>4225</v>
      </c>
      <c r="H857" s="4">
        <v>500</v>
      </c>
    </row>
    <row r="858" spans="1:8">
      <c r="A858" s="244" t="s">
        <v>1369</v>
      </c>
      <c r="B858" s="244" t="s">
        <v>4222</v>
      </c>
      <c r="C858" s="247">
        <v>36</v>
      </c>
      <c r="D858" s="244" t="s">
        <v>4987</v>
      </c>
      <c r="E858" s="244" t="s">
        <v>46</v>
      </c>
      <c r="F858" s="244" t="s">
        <v>46</v>
      </c>
      <c r="G858" s="244" t="s">
        <v>4225</v>
      </c>
      <c r="H858" s="4">
        <v>500</v>
      </c>
    </row>
    <row r="859" spans="1:8">
      <c r="A859" s="244" t="s">
        <v>1370</v>
      </c>
      <c r="B859" s="244" t="s">
        <v>4238</v>
      </c>
      <c r="C859" s="247">
        <v>36</v>
      </c>
      <c r="D859" s="244" t="s">
        <v>4988</v>
      </c>
      <c r="E859" s="244" t="s">
        <v>46</v>
      </c>
      <c r="F859" s="244" t="s">
        <v>46</v>
      </c>
      <c r="G859" s="244" t="s">
        <v>4225</v>
      </c>
      <c r="H859" s="4">
        <v>500</v>
      </c>
    </row>
    <row r="860" spans="1:8">
      <c r="A860" s="244" t="s">
        <v>1371</v>
      </c>
      <c r="B860" s="244" t="s">
        <v>4222</v>
      </c>
      <c r="C860" s="247">
        <v>40</v>
      </c>
      <c r="D860" s="244" t="s">
        <v>4989</v>
      </c>
      <c r="E860" s="244" t="s">
        <v>46</v>
      </c>
      <c r="F860" s="244" t="s">
        <v>4229</v>
      </c>
      <c r="G860" s="244" t="s">
        <v>4230</v>
      </c>
      <c r="H860" s="4">
        <v>500</v>
      </c>
    </row>
    <row r="861" spans="1:8">
      <c r="A861" s="244" t="s">
        <v>1372</v>
      </c>
      <c r="B861" s="244" t="s">
        <v>4222</v>
      </c>
      <c r="C861" s="247">
        <v>36</v>
      </c>
      <c r="D861" s="244" t="s">
        <v>4990</v>
      </c>
      <c r="E861" s="244" t="s">
        <v>46</v>
      </c>
      <c r="F861" s="244" t="s">
        <v>46</v>
      </c>
      <c r="G861" s="244" t="s">
        <v>4225</v>
      </c>
      <c r="H861" s="4">
        <v>500</v>
      </c>
    </row>
    <row r="862" spans="1:8">
      <c r="A862" s="244" t="s">
        <v>1373</v>
      </c>
      <c r="B862" s="244" t="s">
        <v>4222</v>
      </c>
      <c r="C862" s="247">
        <v>36</v>
      </c>
      <c r="D862" s="244" t="s">
        <v>4991</v>
      </c>
      <c r="E862" s="244" t="s">
        <v>46</v>
      </c>
      <c r="F862" s="244" t="s">
        <v>46</v>
      </c>
      <c r="G862" s="244" t="s">
        <v>4225</v>
      </c>
      <c r="H862" s="4">
        <v>500</v>
      </c>
    </row>
    <row r="863" spans="1:8">
      <c r="A863" s="244" t="s">
        <v>1374</v>
      </c>
      <c r="B863" s="244" t="s">
        <v>4222</v>
      </c>
      <c r="C863" s="247">
        <v>20</v>
      </c>
      <c r="D863" s="244" t="s">
        <v>4992</v>
      </c>
      <c r="E863" s="244" t="s">
        <v>46</v>
      </c>
      <c r="F863" s="244" t="s">
        <v>46</v>
      </c>
      <c r="G863" s="244" t="s">
        <v>4225</v>
      </c>
      <c r="H863" s="4">
        <v>500</v>
      </c>
    </row>
    <row r="864" spans="1:8">
      <c r="A864" s="244" t="s">
        <v>1375</v>
      </c>
      <c r="B864" s="244" t="s">
        <v>4222</v>
      </c>
      <c r="C864" s="247">
        <v>25</v>
      </c>
      <c r="D864" s="244" t="s">
        <v>4993</v>
      </c>
      <c r="E864" s="244" t="s">
        <v>46</v>
      </c>
      <c r="F864" s="244" t="s">
        <v>46</v>
      </c>
      <c r="G864" s="244" t="s">
        <v>4225</v>
      </c>
      <c r="H864" s="4">
        <v>500</v>
      </c>
    </row>
    <row r="865" spans="1:8">
      <c r="A865" s="244" t="s">
        <v>1376</v>
      </c>
      <c r="B865" s="238" t="s">
        <v>4266</v>
      </c>
      <c r="C865" s="250" t="s">
        <v>4266</v>
      </c>
      <c r="D865" s="244" t="s">
        <v>4994</v>
      </c>
      <c r="E865" s="244" t="s">
        <v>46</v>
      </c>
      <c r="F865" s="244" t="s">
        <v>46</v>
      </c>
      <c r="G865" s="244" t="s">
        <v>4225</v>
      </c>
      <c r="H865" s="4">
        <v>500</v>
      </c>
    </row>
    <row r="866" spans="1:8">
      <c r="A866" s="244" t="s">
        <v>1377</v>
      </c>
      <c r="B866" s="244" t="s">
        <v>4222</v>
      </c>
      <c r="C866" s="247">
        <v>36</v>
      </c>
      <c r="D866" s="244" t="s">
        <v>4995</v>
      </c>
      <c r="E866" s="244" t="s">
        <v>46</v>
      </c>
      <c r="F866" s="244" t="s">
        <v>46</v>
      </c>
      <c r="G866" s="244" t="s">
        <v>4225</v>
      </c>
      <c r="H866" s="4">
        <v>500</v>
      </c>
    </row>
    <row r="867" spans="1:8">
      <c r="A867" s="244" t="s">
        <v>1378</v>
      </c>
      <c r="B867" s="244" t="s">
        <v>4222</v>
      </c>
      <c r="C867" s="247">
        <v>36</v>
      </c>
      <c r="D867" s="244" t="s">
        <v>4996</v>
      </c>
      <c r="E867" s="244" t="s">
        <v>46</v>
      </c>
      <c r="F867" s="244" t="s">
        <v>46</v>
      </c>
      <c r="G867" s="244" t="s">
        <v>4225</v>
      </c>
      <c r="H867" s="4">
        <v>500</v>
      </c>
    </row>
    <row r="868" spans="1:8">
      <c r="A868" s="244" t="s">
        <v>1379</v>
      </c>
      <c r="B868" s="244" t="s">
        <v>4254</v>
      </c>
      <c r="C868" s="247">
        <v>10</v>
      </c>
      <c r="D868" s="244" t="s">
        <v>4997</v>
      </c>
      <c r="E868" s="244" t="s">
        <v>46</v>
      </c>
      <c r="F868" s="244" t="s">
        <v>46</v>
      </c>
      <c r="G868" s="244" t="s">
        <v>4225</v>
      </c>
      <c r="H868" s="4">
        <v>500</v>
      </c>
    </row>
    <row r="869" spans="1:8">
      <c r="A869" s="244" t="s">
        <v>1380</v>
      </c>
      <c r="B869" s="244" t="s">
        <v>4234</v>
      </c>
      <c r="C869" s="247">
        <v>36</v>
      </c>
      <c r="D869" s="244" t="s">
        <v>4998</v>
      </c>
      <c r="E869" s="238" t="s">
        <v>52</v>
      </c>
      <c r="F869" s="238" t="s">
        <v>4236</v>
      </c>
      <c r="G869" s="244" t="s">
        <v>4230</v>
      </c>
      <c r="H869" s="158" t="s">
        <v>7323</v>
      </c>
    </row>
    <row r="870" spans="1:8">
      <c r="A870" s="244" t="s">
        <v>1381</v>
      </c>
      <c r="B870" s="244" t="s">
        <v>4234</v>
      </c>
      <c r="C870" s="247">
        <v>36</v>
      </c>
      <c r="D870" s="244" t="s">
        <v>4999</v>
      </c>
      <c r="E870" s="244" t="s">
        <v>46</v>
      </c>
      <c r="F870" s="244" t="s">
        <v>46</v>
      </c>
      <c r="G870" s="244" t="s">
        <v>4225</v>
      </c>
      <c r="H870" s="4">
        <v>500</v>
      </c>
    </row>
    <row r="871" spans="1:8">
      <c r="A871" s="244" t="s">
        <v>1382</v>
      </c>
      <c r="B871" s="244" t="s">
        <v>4263</v>
      </c>
      <c r="C871" s="247">
        <v>3</v>
      </c>
      <c r="D871" s="244" t="s">
        <v>5000</v>
      </c>
      <c r="E871" s="244" t="s">
        <v>46</v>
      </c>
      <c r="F871" s="244" t="s">
        <v>4229</v>
      </c>
      <c r="G871" s="244" t="s">
        <v>4230</v>
      </c>
      <c r="H871" s="4">
        <v>500</v>
      </c>
    </row>
    <row r="872" spans="1:8">
      <c r="A872" s="244" t="s">
        <v>1383</v>
      </c>
      <c r="B872" s="244" t="s">
        <v>4222</v>
      </c>
      <c r="C872" s="247">
        <v>25</v>
      </c>
      <c r="D872" s="244" t="s">
        <v>5001</v>
      </c>
      <c r="E872" s="244" t="s">
        <v>46</v>
      </c>
      <c r="F872" s="244" t="s">
        <v>46</v>
      </c>
      <c r="G872" s="244" t="s">
        <v>4225</v>
      </c>
      <c r="H872" s="4">
        <v>500</v>
      </c>
    </row>
    <row r="873" spans="1:8">
      <c r="A873" s="244" t="s">
        <v>1384</v>
      </c>
      <c r="B873" s="244" t="s">
        <v>4222</v>
      </c>
      <c r="C873" s="247">
        <v>15</v>
      </c>
      <c r="D873" s="244" t="s">
        <v>5002</v>
      </c>
      <c r="E873" s="244" t="s">
        <v>46</v>
      </c>
      <c r="F873" s="244" t="s">
        <v>46</v>
      </c>
      <c r="G873" s="244" t="s">
        <v>4225</v>
      </c>
      <c r="H873" s="4">
        <v>500</v>
      </c>
    </row>
    <row r="874" spans="1:8">
      <c r="A874" s="244" t="s">
        <v>1385</v>
      </c>
      <c r="B874" s="244" t="s">
        <v>4222</v>
      </c>
      <c r="C874" s="247">
        <v>15</v>
      </c>
      <c r="D874" s="244" t="s">
        <v>5003</v>
      </c>
      <c r="E874" s="244" t="s">
        <v>46</v>
      </c>
      <c r="F874" s="244" t="s">
        <v>46</v>
      </c>
      <c r="G874" s="244" t="s">
        <v>4225</v>
      </c>
      <c r="H874" s="4">
        <v>500</v>
      </c>
    </row>
    <row r="875" spans="1:8">
      <c r="A875" s="244" t="s">
        <v>1386</v>
      </c>
      <c r="B875" s="244" t="s">
        <v>4254</v>
      </c>
      <c r="C875" s="247">
        <v>10</v>
      </c>
      <c r="D875" s="244" t="s">
        <v>5004</v>
      </c>
      <c r="E875" s="244" t="s">
        <v>46</v>
      </c>
      <c r="F875" s="244" t="s">
        <v>4229</v>
      </c>
      <c r="G875" s="244" t="s">
        <v>4230</v>
      </c>
      <c r="H875" s="4">
        <v>500</v>
      </c>
    </row>
    <row r="876" spans="1:8">
      <c r="A876" s="244" t="s">
        <v>1387</v>
      </c>
      <c r="B876" s="244" t="s">
        <v>4307</v>
      </c>
      <c r="C876" s="247">
        <v>12</v>
      </c>
      <c r="D876" s="244" t="s">
        <v>5005</v>
      </c>
      <c r="E876" s="244" t="s">
        <v>46</v>
      </c>
      <c r="F876" s="244" t="s">
        <v>4229</v>
      </c>
      <c r="G876" s="244" t="s">
        <v>4230</v>
      </c>
      <c r="H876" s="4">
        <v>500</v>
      </c>
    </row>
    <row r="877" spans="1:8">
      <c r="A877" s="244" t="s">
        <v>1388</v>
      </c>
      <c r="B877" s="244" t="s">
        <v>4263</v>
      </c>
      <c r="C877" s="247">
        <v>6</v>
      </c>
      <c r="D877" s="244" t="s">
        <v>5006</v>
      </c>
      <c r="E877" s="244" t="s">
        <v>46</v>
      </c>
      <c r="F877" s="244" t="s">
        <v>4229</v>
      </c>
      <c r="G877" s="244" t="s">
        <v>4230</v>
      </c>
      <c r="H877" s="4">
        <v>500</v>
      </c>
    </row>
    <row r="878" spans="1:8">
      <c r="A878" s="244" t="s">
        <v>1389</v>
      </c>
      <c r="B878" s="244" t="s">
        <v>4222</v>
      </c>
      <c r="C878" s="247">
        <v>30</v>
      </c>
      <c r="D878" s="244" t="s">
        <v>5007</v>
      </c>
      <c r="E878" s="244" t="s">
        <v>46</v>
      </c>
      <c r="F878" s="244" t="s">
        <v>4229</v>
      </c>
      <c r="G878" s="244" t="s">
        <v>4230</v>
      </c>
      <c r="H878" s="4">
        <v>500</v>
      </c>
    </row>
    <row r="879" spans="1:8">
      <c r="A879" s="244" t="s">
        <v>1390</v>
      </c>
      <c r="B879" s="244" t="s">
        <v>4234</v>
      </c>
      <c r="C879" s="247">
        <v>36</v>
      </c>
      <c r="D879" s="244" t="s">
        <v>5008</v>
      </c>
      <c r="E879" s="244" t="s">
        <v>46</v>
      </c>
      <c r="F879" s="244" t="s">
        <v>4229</v>
      </c>
      <c r="G879" s="244" t="s">
        <v>4230</v>
      </c>
      <c r="H879" s="4">
        <v>500</v>
      </c>
    </row>
    <row r="880" spans="1:8">
      <c r="A880" s="244" t="s">
        <v>1391</v>
      </c>
      <c r="B880" s="244" t="s">
        <v>4234</v>
      </c>
      <c r="C880" s="247">
        <v>25</v>
      </c>
      <c r="D880" s="244" t="s">
        <v>5009</v>
      </c>
      <c r="E880" s="244" t="s">
        <v>46</v>
      </c>
      <c r="F880" s="244" t="s">
        <v>4229</v>
      </c>
      <c r="G880" s="244" t="s">
        <v>4230</v>
      </c>
      <c r="H880" s="4">
        <v>500</v>
      </c>
    </row>
    <row r="881" spans="1:8">
      <c r="A881" s="244" t="s">
        <v>1392</v>
      </c>
      <c r="B881" s="244" t="s">
        <v>4234</v>
      </c>
      <c r="C881" s="247">
        <v>30</v>
      </c>
      <c r="D881" s="244" t="s">
        <v>5010</v>
      </c>
      <c r="E881" s="244" t="s">
        <v>46</v>
      </c>
      <c r="F881" s="244" t="s">
        <v>4229</v>
      </c>
      <c r="G881" s="244" t="s">
        <v>4230</v>
      </c>
      <c r="H881" s="4">
        <v>500</v>
      </c>
    </row>
    <row r="882" spans="1:8">
      <c r="A882" s="244" t="s">
        <v>1393</v>
      </c>
      <c r="B882" s="244" t="s">
        <v>4222</v>
      </c>
      <c r="C882" s="247">
        <v>30</v>
      </c>
      <c r="D882" s="244" t="s">
        <v>5011</v>
      </c>
      <c r="E882" s="244" t="s">
        <v>46</v>
      </c>
      <c r="F882" s="244" t="s">
        <v>4229</v>
      </c>
      <c r="G882" s="244" t="s">
        <v>4230</v>
      </c>
      <c r="H882" s="4">
        <v>500</v>
      </c>
    </row>
    <row r="883" spans="1:8">
      <c r="A883" s="244" t="s">
        <v>1394</v>
      </c>
      <c r="B883" s="244" t="s">
        <v>4302</v>
      </c>
      <c r="C883" s="247">
        <v>20</v>
      </c>
      <c r="D883" s="244" t="s">
        <v>5012</v>
      </c>
      <c r="E883" s="244" t="s">
        <v>51</v>
      </c>
      <c r="F883" s="238" t="s">
        <v>4236</v>
      </c>
      <c r="G883" s="244" t="s">
        <v>4230</v>
      </c>
      <c r="H883" s="158" t="s">
        <v>7320</v>
      </c>
    </row>
    <row r="884" spans="1:8">
      <c r="A884" s="244" t="s">
        <v>1395</v>
      </c>
      <c r="B884" s="244" t="s">
        <v>4302</v>
      </c>
      <c r="C884" s="247">
        <v>20</v>
      </c>
      <c r="D884" s="244" t="s">
        <v>5013</v>
      </c>
      <c r="E884" s="244" t="s">
        <v>51</v>
      </c>
      <c r="F884" s="238" t="s">
        <v>4236</v>
      </c>
      <c r="G884" s="244" t="s">
        <v>4230</v>
      </c>
      <c r="H884" s="158" t="s">
        <v>7320</v>
      </c>
    </row>
    <row r="885" spans="1:8">
      <c r="A885" s="244" t="s">
        <v>1396</v>
      </c>
      <c r="B885" s="244" t="s">
        <v>4234</v>
      </c>
      <c r="C885" s="247">
        <v>30</v>
      </c>
      <c r="D885" s="244" t="s">
        <v>379</v>
      </c>
      <c r="E885" s="238" t="s">
        <v>4236</v>
      </c>
      <c r="F885" s="238" t="s">
        <v>4236</v>
      </c>
      <c r="G885" s="244" t="s">
        <v>4230</v>
      </c>
      <c r="H885" s="222">
        <v>0</v>
      </c>
    </row>
    <row r="886" spans="1:8">
      <c r="A886" s="244" t="s">
        <v>1397</v>
      </c>
      <c r="B886" s="244" t="s">
        <v>4234</v>
      </c>
      <c r="C886" s="247">
        <v>35</v>
      </c>
      <c r="D886" s="244" t="s">
        <v>5014</v>
      </c>
      <c r="E886" s="238" t="s">
        <v>52</v>
      </c>
      <c r="F886" s="238" t="s">
        <v>4236</v>
      </c>
      <c r="G886" s="244" t="s">
        <v>4230</v>
      </c>
      <c r="H886" s="158" t="s">
        <v>7323</v>
      </c>
    </row>
    <row r="887" spans="1:8">
      <c r="A887" s="244" t="s">
        <v>1398</v>
      </c>
      <c r="B887" s="244" t="s">
        <v>4263</v>
      </c>
      <c r="C887" s="247">
        <v>4</v>
      </c>
      <c r="D887" s="244" t="s">
        <v>379</v>
      </c>
      <c r="E887" s="238" t="s">
        <v>4266</v>
      </c>
      <c r="F887" s="238" t="s">
        <v>4266</v>
      </c>
      <c r="G887" s="244" t="s">
        <v>4230</v>
      </c>
      <c r="H887" s="222">
        <v>0</v>
      </c>
    </row>
    <row r="888" spans="1:8">
      <c r="A888" s="244" t="s">
        <v>1399</v>
      </c>
      <c r="B888" s="253" t="s">
        <v>4234</v>
      </c>
      <c r="C888" s="250">
        <v>45</v>
      </c>
      <c r="D888" s="253" t="s">
        <v>51</v>
      </c>
      <c r="E888" s="253" t="s">
        <v>51</v>
      </c>
      <c r="F888" s="253" t="s">
        <v>51</v>
      </c>
      <c r="G888" s="253" t="s">
        <v>4230</v>
      </c>
      <c r="H888" s="158" t="s">
        <v>7321</v>
      </c>
    </row>
    <row r="889" spans="1:8">
      <c r="A889" s="244" t="s">
        <v>1400</v>
      </c>
      <c r="B889" s="244" t="s">
        <v>4254</v>
      </c>
      <c r="C889" s="247">
        <v>20</v>
      </c>
      <c r="D889" s="244" t="s">
        <v>5015</v>
      </c>
      <c r="E889" s="244" t="s">
        <v>46</v>
      </c>
      <c r="F889" s="244" t="s">
        <v>46</v>
      </c>
      <c r="G889" s="244" t="s">
        <v>4225</v>
      </c>
      <c r="H889" s="4">
        <v>500</v>
      </c>
    </row>
    <row r="890" spans="1:8">
      <c r="A890" s="244" t="s">
        <v>1401</v>
      </c>
      <c r="B890" s="253" t="s">
        <v>4332</v>
      </c>
      <c r="C890" s="250">
        <v>20</v>
      </c>
      <c r="D890" s="253" t="s">
        <v>379</v>
      </c>
      <c r="E890" s="253" t="s">
        <v>4236</v>
      </c>
      <c r="F890" s="253" t="s">
        <v>4236</v>
      </c>
      <c r="G890" s="253" t="s">
        <v>4230</v>
      </c>
      <c r="H890" s="222">
        <v>0</v>
      </c>
    </row>
    <row r="891" spans="1:8">
      <c r="A891" s="244" t="s">
        <v>1402</v>
      </c>
      <c r="B891" s="244" t="s">
        <v>4222</v>
      </c>
      <c r="C891" s="247">
        <v>30</v>
      </c>
      <c r="D891" s="244" t="s">
        <v>5016</v>
      </c>
      <c r="E891" s="244" t="s">
        <v>46</v>
      </c>
      <c r="F891" s="244" t="s">
        <v>46</v>
      </c>
      <c r="G891" s="244" t="s">
        <v>4225</v>
      </c>
      <c r="H891" s="4">
        <v>500</v>
      </c>
    </row>
    <row r="892" spans="1:8">
      <c r="A892" s="244" t="s">
        <v>1403</v>
      </c>
      <c r="B892" s="244" t="s">
        <v>4222</v>
      </c>
      <c r="C892" s="247">
        <v>30</v>
      </c>
      <c r="D892" s="244" t="s">
        <v>5017</v>
      </c>
      <c r="E892" s="244" t="s">
        <v>46</v>
      </c>
      <c r="F892" s="244" t="s">
        <v>4224</v>
      </c>
      <c r="G892" s="244" t="s">
        <v>4225</v>
      </c>
      <c r="H892" s="4">
        <v>500</v>
      </c>
    </row>
    <row r="893" spans="1:8">
      <c r="A893" s="244" t="s">
        <v>1404</v>
      </c>
      <c r="B893" s="244" t="s">
        <v>4222</v>
      </c>
      <c r="C893" s="247">
        <v>35</v>
      </c>
      <c r="D893" s="244" t="s">
        <v>5018</v>
      </c>
      <c r="E893" s="244" t="s">
        <v>46</v>
      </c>
      <c r="F893" s="244" t="s">
        <v>46</v>
      </c>
      <c r="G893" s="244" t="s">
        <v>4225</v>
      </c>
      <c r="H893" s="4">
        <v>500</v>
      </c>
    </row>
    <row r="894" spans="1:8">
      <c r="A894" s="244" t="s">
        <v>1405</v>
      </c>
      <c r="B894" s="244" t="s">
        <v>4238</v>
      </c>
      <c r="C894" s="247">
        <v>30</v>
      </c>
      <c r="D894" s="244" t="s">
        <v>5019</v>
      </c>
      <c r="E894" s="244" t="s">
        <v>46</v>
      </c>
      <c r="F894" s="244" t="s">
        <v>46</v>
      </c>
      <c r="G894" s="244" t="s">
        <v>4225</v>
      </c>
      <c r="H894" s="4">
        <v>500</v>
      </c>
    </row>
    <row r="895" spans="1:8">
      <c r="A895" s="244" t="s">
        <v>1406</v>
      </c>
      <c r="B895" s="244" t="s">
        <v>4222</v>
      </c>
      <c r="C895" s="247">
        <v>30</v>
      </c>
      <c r="D895" s="244" t="s">
        <v>5020</v>
      </c>
      <c r="E895" s="244" t="s">
        <v>46</v>
      </c>
      <c r="F895" s="244" t="s">
        <v>46</v>
      </c>
      <c r="G895" s="244" t="s">
        <v>4225</v>
      </c>
      <c r="H895" s="4">
        <v>500</v>
      </c>
    </row>
    <row r="896" spans="1:8">
      <c r="A896" s="244" t="s">
        <v>1407</v>
      </c>
      <c r="B896" s="244" t="s">
        <v>4222</v>
      </c>
      <c r="C896" s="247">
        <v>35</v>
      </c>
      <c r="D896" s="244" t="s">
        <v>5021</v>
      </c>
      <c r="E896" s="244" t="s">
        <v>46</v>
      </c>
      <c r="F896" s="244" t="s">
        <v>46</v>
      </c>
      <c r="G896" s="244" t="s">
        <v>4225</v>
      </c>
      <c r="H896" s="4">
        <v>500</v>
      </c>
    </row>
    <row r="897" spans="1:8">
      <c r="A897" s="244" t="s">
        <v>1408</v>
      </c>
      <c r="B897" s="244" t="s">
        <v>4254</v>
      </c>
      <c r="C897" s="247">
        <v>20</v>
      </c>
      <c r="D897" s="244" t="s">
        <v>5022</v>
      </c>
      <c r="E897" s="244" t="s">
        <v>46</v>
      </c>
      <c r="F897" s="244" t="s">
        <v>46</v>
      </c>
      <c r="G897" s="244" t="s">
        <v>4225</v>
      </c>
      <c r="H897" s="4">
        <v>500</v>
      </c>
    </row>
    <row r="898" spans="1:8">
      <c r="A898" s="244" t="s">
        <v>1409</v>
      </c>
      <c r="B898" s="244" t="s">
        <v>4222</v>
      </c>
      <c r="C898" s="247">
        <v>30</v>
      </c>
      <c r="D898" s="244" t="s">
        <v>5023</v>
      </c>
      <c r="E898" s="244" t="s">
        <v>46</v>
      </c>
      <c r="F898" s="244" t="s">
        <v>46</v>
      </c>
      <c r="G898" s="244" t="s">
        <v>4225</v>
      </c>
      <c r="H898" s="4">
        <v>500</v>
      </c>
    </row>
    <row r="899" spans="1:8">
      <c r="A899" s="244" t="s">
        <v>1410</v>
      </c>
      <c r="B899" s="244" t="s">
        <v>4222</v>
      </c>
      <c r="C899" s="247">
        <v>30</v>
      </c>
      <c r="D899" s="244" t="s">
        <v>5024</v>
      </c>
      <c r="E899" s="244" t="s">
        <v>46</v>
      </c>
      <c r="F899" s="244" t="s">
        <v>46</v>
      </c>
      <c r="G899" s="244" t="s">
        <v>4225</v>
      </c>
      <c r="H899" s="4">
        <v>500</v>
      </c>
    </row>
    <row r="900" spans="1:8">
      <c r="A900" s="244" t="s">
        <v>1411</v>
      </c>
      <c r="B900" s="244" t="s">
        <v>4222</v>
      </c>
      <c r="C900" s="247">
        <v>30</v>
      </c>
      <c r="D900" s="244" t="s">
        <v>5025</v>
      </c>
      <c r="E900" s="244" t="s">
        <v>46</v>
      </c>
      <c r="F900" s="244" t="s">
        <v>46</v>
      </c>
      <c r="G900" s="244" t="s">
        <v>4225</v>
      </c>
      <c r="H900" s="4">
        <v>500</v>
      </c>
    </row>
    <row r="901" spans="1:8">
      <c r="A901" s="244" t="s">
        <v>1412</v>
      </c>
      <c r="B901" s="244" t="s">
        <v>4222</v>
      </c>
      <c r="C901" s="247">
        <v>30</v>
      </c>
      <c r="D901" s="244" t="s">
        <v>5026</v>
      </c>
      <c r="E901" s="244" t="s">
        <v>46</v>
      </c>
      <c r="F901" s="244" t="s">
        <v>46</v>
      </c>
      <c r="G901" s="244" t="s">
        <v>4225</v>
      </c>
      <c r="H901" s="4">
        <v>500</v>
      </c>
    </row>
    <row r="902" spans="1:8">
      <c r="A902" s="244" t="s">
        <v>1413</v>
      </c>
      <c r="B902" s="244" t="s">
        <v>4222</v>
      </c>
      <c r="C902" s="247">
        <v>35</v>
      </c>
      <c r="D902" s="244" t="s">
        <v>5027</v>
      </c>
      <c r="E902" s="244" t="s">
        <v>46</v>
      </c>
      <c r="F902" s="244" t="s">
        <v>46</v>
      </c>
      <c r="G902" s="244" t="s">
        <v>4225</v>
      </c>
      <c r="H902" s="4">
        <v>500</v>
      </c>
    </row>
    <row r="903" spans="1:8">
      <c r="A903" s="244" t="s">
        <v>1414</v>
      </c>
      <c r="B903" s="244" t="s">
        <v>4234</v>
      </c>
      <c r="C903" s="247">
        <v>30</v>
      </c>
      <c r="D903" s="244" t="s">
        <v>5028</v>
      </c>
      <c r="E903" s="238" t="s">
        <v>52</v>
      </c>
      <c r="F903" s="238" t="s">
        <v>4236</v>
      </c>
      <c r="G903" s="244" t="s">
        <v>4230</v>
      </c>
      <c r="H903" s="158" t="s">
        <v>7323</v>
      </c>
    </row>
    <row r="904" spans="1:8">
      <c r="A904" s="244" t="s">
        <v>1415</v>
      </c>
      <c r="B904" s="244" t="s">
        <v>4222</v>
      </c>
      <c r="C904" s="247">
        <v>30</v>
      </c>
      <c r="D904" s="244" t="s">
        <v>5029</v>
      </c>
      <c r="E904" s="244" t="s">
        <v>46</v>
      </c>
      <c r="F904" s="244" t="s">
        <v>46</v>
      </c>
      <c r="G904" s="244" t="s">
        <v>4225</v>
      </c>
      <c r="H904" s="4">
        <v>500</v>
      </c>
    </row>
    <row r="905" spans="1:8">
      <c r="A905" s="244" t="s">
        <v>1416</v>
      </c>
      <c r="B905" s="244" t="s">
        <v>4222</v>
      </c>
      <c r="C905" s="247">
        <v>35</v>
      </c>
      <c r="D905" s="244" t="s">
        <v>5030</v>
      </c>
      <c r="E905" s="244" t="s">
        <v>46</v>
      </c>
      <c r="F905" s="244" t="s">
        <v>46</v>
      </c>
      <c r="G905" s="244" t="s">
        <v>4225</v>
      </c>
      <c r="H905" s="4">
        <v>500</v>
      </c>
    </row>
    <row r="906" spans="1:8">
      <c r="A906" s="244" t="s">
        <v>1417</v>
      </c>
      <c r="B906" s="244" t="s">
        <v>4222</v>
      </c>
      <c r="C906" s="247">
        <v>30</v>
      </c>
      <c r="D906" s="244" t="s">
        <v>5031</v>
      </c>
      <c r="E906" s="244" t="s">
        <v>46</v>
      </c>
      <c r="F906" s="244" t="s">
        <v>46</v>
      </c>
      <c r="G906" s="244" t="s">
        <v>4225</v>
      </c>
      <c r="H906" s="4">
        <v>500</v>
      </c>
    </row>
    <row r="907" spans="1:8">
      <c r="A907" s="244" t="s">
        <v>1418</v>
      </c>
      <c r="B907" s="244" t="s">
        <v>4222</v>
      </c>
      <c r="C907" s="247">
        <v>30</v>
      </c>
      <c r="D907" s="244" t="s">
        <v>5032</v>
      </c>
      <c r="E907" s="244" t="s">
        <v>46</v>
      </c>
      <c r="F907" s="244" t="s">
        <v>46</v>
      </c>
      <c r="G907" s="244" t="s">
        <v>4225</v>
      </c>
      <c r="H907" s="4">
        <v>500</v>
      </c>
    </row>
    <row r="908" spans="1:8">
      <c r="A908" s="244" t="s">
        <v>1419</v>
      </c>
      <c r="B908" s="244" t="s">
        <v>4222</v>
      </c>
      <c r="C908" s="247">
        <v>30</v>
      </c>
      <c r="D908" s="244" t="s">
        <v>5033</v>
      </c>
      <c r="E908" s="244" t="s">
        <v>46</v>
      </c>
      <c r="F908" s="244" t="s">
        <v>46</v>
      </c>
      <c r="G908" s="244" t="s">
        <v>4225</v>
      </c>
      <c r="H908" s="4">
        <v>500</v>
      </c>
    </row>
    <row r="909" spans="1:8">
      <c r="A909" s="244" t="s">
        <v>1420</v>
      </c>
      <c r="B909" s="244" t="s">
        <v>4238</v>
      </c>
      <c r="C909" s="247">
        <v>30</v>
      </c>
      <c r="D909" s="244" t="s">
        <v>5034</v>
      </c>
      <c r="E909" s="244" t="s">
        <v>46</v>
      </c>
      <c r="F909" s="244" t="s">
        <v>46</v>
      </c>
      <c r="G909" s="244" t="s">
        <v>4225</v>
      </c>
      <c r="H909" s="4">
        <v>500</v>
      </c>
    </row>
    <row r="910" spans="1:8">
      <c r="A910" s="244" t="s">
        <v>1421</v>
      </c>
      <c r="B910" s="244" t="s">
        <v>4254</v>
      </c>
      <c r="C910" s="247">
        <v>20</v>
      </c>
      <c r="D910" s="244" t="s">
        <v>5035</v>
      </c>
      <c r="E910" s="244" t="s">
        <v>46</v>
      </c>
      <c r="F910" s="244" t="s">
        <v>4229</v>
      </c>
      <c r="G910" s="244" t="s">
        <v>4230</v>
      </c>
      <c r="H910" s="4">
        <v>500</v>
      </c>
    </row>
    <row r="911" spans="1:8">
      <c r="A911" s="244" t="s">
        <v>1422</v>
      </c>
      <c r="B911" s="244" t="s">
        <v>4238</v>
      </c>
      <c r="C911" s="247">
        <v>30</v>
      </c>
      <c r="D911" s="244" t="s">
        <v>5036</v>
      </c>
      <c r="E911" s="244" t="s">
        <v>46</v>
      </c>
      <c r="F911" s="244" t="s">
        <v>46</v>
      </c>
      <c r="G911" s="244" t="s">
        <v>4225</v>
      </c>
      <c r="H911" s="4">
        <v>500</v>
      </c>
    </row>
    <row r="912" spans="1:8">
      <c r="A912" s="244" t="s">
        <v>1423</v>
      </c>
      <c r="B912" s="244" t="s">
        <v>4222</v>
      </c>
      <c r="C912" s="247">
        <v>30</v>
      </c>
      <c r="D912" s="244" t="s">
        <v>5037</v>
      </c>
      <c r="E912" s="244" t="s">
        <v>46</v>
      </c>
      <c r="F912" s="244" t="s">
        <v>46</v>
      </c>
      <c r="G912" s="244" t="s">
        <v>4225</v>
      </c>
      <c r="H912" s="4">
        <v>500</v>
      </c>
    </row>
    <row r="913" spans="1:8">
      <c r="A913" s="244" t="s">
        <v>1424</v>
      </c>
      <c r="B913" s="244" t="s">
        <v>4238</v>
      </c>
      <c r="C913" s="247">
        <v>30</v>
      </c>
      <c r="D913" s="244" t="s">
        <v>5038</v>
      </c>
      <c r="E913" s="244" t="s">
        <v>46</v>
      </c>
      <c r="F913" s="244" t="s">
        <v>46</v>
      </c>
      <c r="G913" s="244" t="s">
        <v>4225</v>
      </c>
      <c r="H913" s="4">
        <v>500</v>
      </c>
    </row>
    <row r="914" spans="1:8">
      <c r="A914" s="244" t="s">
        <v>1425</v>
      </c>
      <c r="B914" s="244" t="s">
        <v>4234</v>
      </c>
      <c r="C914" s="247">
        <v>35</v>
      </c>
      <c r="D914" s="244" t="s">
        <v>5039</v>
      </c>
      <c r="E914" s="238" t="s">
        <v>52</v>
      </c>
      <c r="F914" s="238" t="s">
        <v>4236</v>
      </c>
      <c r="G914" s="244" t="s">
        <v>4225</v>
      </c>
      <c r="H914" s="158" t="s">
        <v>7323</v>
      </c>
    </row>
    <row r="915" spans="1:8">
      <c r="A915" s="244" t="s">
        <v>1426</v>
      </c>
      <c r="B915" s="244" t="s">
        <v>4222</v>
      </c>
      <c r="C915" s="247">
        <v>40</v>
      </c>
      <c r="D915" s="244" t="s">
        <v>5040</v>
      </c>
      <c r="E915" s="244" t="s">
        <v>46</v>
      </c>
      <c r="F915" s="244" t="s">
        <v>4224</v>
      </c>
      <c r="G915" s="244" t="s">
        <v>4225</v>
      </c>
      <c r="H915" s="4">
        <v>500</v>
      </c>
    </row>
    <row r="916" spans="1:8">
      <c r="A916" s="244" t="s">
        <v>1427</v>
      </c>
      <c r="B916" s="244" t="s">
        <v>4222</v>
      </c>
      <c r="C916" s="247">
        <v>35</v>
      </c>
      <c r="D916" s="244" t="s">
        <v>5041</v>
      </c>
      <c r="E916" s="244" t="s">
        <v>46</v>
      </c>
      <c r="F916" s="244" t="s">
        <v>46</v>
      </c>
      <c r="G916" s="244" t="s">
        <v>4225</v>
      </c>
      <c r="H916" s="4">
        <v>500</v>
      </c>
    </row>
    <row r="917" spans="1:8">
      <c r="A917" s="244" t="s">
        <v>1428</v>
      </c>
      <c r="B917" s="244" t="s">
        <v>4222</v>
      </c>
      <c r="C917" s="247">
        <v>30</v>
      </c>
      <c r="D917" s="244" t="s">
        <v>5042</v>
      </c>
      <c r="E917" s="244" t="s">
        <v>46</v>
      </c>
      <c r="F917" s="244" t="s">
        <v>46</v>
      </c>
      <c r="G917" s="244" t="s">
        <v>4225</v>
      </c>
      <c r="H917" s="4">
        <v>500</v>
      </c>
    </row>
    <row r="918" spans="1:8">
      <c r="A918" s="244" t="s">
        <v>1429</v>
      </c>
      <c r="B918" s="244" t="s">
        <v>4234</v>
      </c>
      <c r="C918" s="247">
        <v>40</v>
      </c>
      <c r="D918" s="244" t="s">
        <v>5043</v>
      </c>
      <c r="E918" s="238" t="s">
        <v>52</v>
      </c>
      <c r="F918" s="238" t="s">
        <v>4236</v>
      </c>
      <c r="G918" s="244" t="s">
        <v>4230</v>
      </c>
      <c r="H918" s="158" t="s">
        <v>7323</v>
      </c>
    </row>
    <row r="919" spans="1:8">
      <c r="A919" s="244" t="s">
        <v>1430</v>
      </c>
      <c r="B919" s="244" t="s">
        <v>4234</v>
      </c>
      <c r="C919" s="247">
        <v>35</v>
      </c>
      <c r="D919" s="244" t="s">
        <v>5044</v>
      </c>
      <c r="E919" s="238" t="s">
        <v>52</v>
      </c>
      <c r="F919" s="238" t="s">
        <v>4236</v>
      </c>
      <c r="G919" s="244" t="s">
        <v>4230</v>
      </c>
      <c r="H919" s="158" t="s">
        <v>7323</v>
      </c>
    </row>
    <row r="920" spans="1:8">
      <c r="A920" s="244" t="s">
        <v>1431</v>
      </c>
      <c r="B920" s="244" t="s">
        <v>4234</v>
      </c>
      <c r="C920" s="247">
        <v>30</v>
      </c>
      <c r="D920" s="244" t="s">
        <v>5045</v>
      </c>
      <c r="E920" s="238" t="s">
        <v>52</v>
      </c>
      <c r="F920" s="238" t="s">
        <v>4236</v>
      </c>
      <c r="G920" s="244" t="s">
        <v>4230</v>
      </c>
      <c r="H920" s="158" t="s">
        <v>7323</v>
      </c>
    </row>
    <row r="921" spans="1:8">
      <c r="A921" s="244" t="s">
        <v>1432</v>
      </c>
      <c r="B921" s="244" t="s">
        <v>4234</v>
      </c>
      <c r="C921" s="247">
        <v>30</v>
      </c>
      <c r="D921" s="244" t="s">
        <v>5046</v>
      </c>
      <c r="E921" s="238" t="s">
        <v>52</v>
      </c>
      <c r="F921" s="238" t="s">
        <v>4236</v>
      </c>
      <c r="G921" s="244" t="s">
        <v>4230</v>
      </c>
      <c r="H921" s="158" t="s">
        <v>7323</v>
      </c>
    </row>
    <row r="922" spans="1:8">
      <c r="A922" s="244" t="s">
        <v>1433</v>
      </c>
      <c r="B922" s="244" t="s">
        <v>4234</v>
      </c>
      <c r="C922" s="247">
        <v>30</v>
      </c>
      <c r="D922" s="244" t="s">
        <v>5047</v>
      </c>
      <c r="E922" s="244" t="s">
        <v>46</v>
      </c>
      <c r="F922" s="244" t="s">
        <v>46</v>
      </c>
      <c r="G922" s="244" t="s">
        <v>4225</v>
      </c>
      <c r="H922" s="4">
        <v>500</v>
      </c>
    </row>
    <row r="923" spans="1:8">
      <c r="A923" s="244" t="s">
        <v>1434</v>
      </c>
      <c r="B923" s="244" t="s">
        <v>4222</v>
      </c>
      <c r="C923" s="247">
        <v>35</v>
      </c>
      <c r="D923" s="244" t="s">
        <v>5048</v>
      </c>
      <c r="E923" s="244" t="s">
        <v>46</v>
      </c>
      <c r="F923" s="244" t="s">
        <v>46</v>
      </c>
      <c r="G923" s="244" t="s">
        <v>4225</v>
      </c>
      <c r="H923" s="4">
        <v>500</v>
      </c>
    </row>
    <row r="924" spans="1:8">
      <c r="A924" s="244" t="s">
        <v>1435</v>
      </c>
      <c r="B924" s="244" t="s">
        <v>4222</v>
      </c>
      <c r="C924" s="247">
        <v>30</v>
      </c>
      <c r="D924" s="244" t="s">
        <v>5049</v>
      </c>
      <c r="E924" s="244" t="s">
        <v>46</v>
      </c>
      <c r="F924" s="244" t="s">
        <v>46</v>
      </c>
      <c r="G924" s="244" t="s">
        <v>4225</v>
      </c>
      <c r="H924" s="4">
        <v>500</v>
      </c>
    </row>
    <row r="925" spans="1:8">
      <c r="A925" s="244" t="s">
        <v>1436</v>
      </c>
      <c r="B925" s="244" t="s">
        <v>4234</v>
      </c>
      <c r="C925" s="247">
        <v>30</v>
      </c>
      <c r="D925" s="244" t="s">
        <v>5050</v>
      </c>
      <c r="E925" s="238" t="s">
        <v>52</v>
      </c>
      <c r="F925" s="238" t="s">
        <v>4236</v>
      </c>
      <c r="G925" s="244" t="s">
        <v>4230</v>
      </c>
      <c r="H925" s="158" t="s">
        <v>7323</v>
      </c>
    </row>
    <row r="926" spans="1:8">
      <c r="A926" s="244" t="s">
        <v>1437</v>
      </c>
      <c r="B926" s="244" t="s">
        <v>4309</v>
      </c>
      <c r="C926" s="247">
        <v>3</v>
      </c>
      <c r="D926" s="244" t="s">
        <v>379</v>
      </c>
      <c r="E926" s="238" t="s">
        <v>4266</v>
      </c>
      <c r="F926" s="238" t="s">
        <v>4266</v>
      </c>
      <c r="G926" s="244" t="s">
        <v>4225</v>
      </c>
      <c r="H926" s="222">
        <v>0</v>
      </c>
    </row>
    <row r="927" spans="1:8">
      <c r="A927" s="244" t="s">
        <v>1438</v>
      </c>
      <c r="B927" s="244" t="s">
        <v>4234</v>
      </c>
      <c r="C927" s="247">
        <v>30</v>
      </c>
      <c r="D927" s="244" t="s">
        <v>5051</v>
      </c>
      <c r="E927" s="238" t="s">
        <v>52</v>
      </c>
      <c r="F927" s="238" t="s">
        <v>4236</v>
      </c>
      <c r="G927" s="244" t="s">
        <v>4230</v>
      </c>
      <c r="H927" s="158" t="s">
        <v>7323</v>
      </c>
    </row>
    <row r="928" spans="1:8">
      <c r="A928" s="244" t="s">
        <v>1439</v>
      </c>
      <c r="B928" s="244" t="s">
        <v>4263</v>
      </c>
      <c r="C928" s="247">
        <v>6</v>
      </c>
      <c r="D928" s="244" t="s">
        <v>5052</v>
      </c>
      <c r="E928" s="244" t="s">
        <v>46</v>
      </c>
      <c r="F928" s="244" t="s">
        <v>4229</v>
      </c>
      <c r="G928" s="244" t="s">
        <v>4230</v>
      </c>
      <c r="H928" s="4">
        <v>500</v>
      </c>
    </row>
    <row r="929" spans="1:8">
      <c r="A929" s="244" t="s">
        <v>1440</v>
      </c>
      <c r="B929" s="244" t="s">
        <v>4234</v>
      </c>
      <c r="C929" s="247">
        <v>30</v>
      </c>
      <c r="D929" s="244" t="s">
        <v>5053</v>
      </c>
      <c r="E929" s="238" t="s">
        <v>52</v>
      </c>
      <c r="F929" s="238" t="s">
        <v>4236</v>
      </c>
      <c r="G929" s="244" t="s">
        <v>4230</v>
      </c>
      <c r="H929" s="158" t="s">
        <v>7323</v>
      </c>
    </row>
    <row r="930" spans="1:8">
      <c r="A930" s="244" t="s">
        <v>1441</v>
      </c>
      <c r="B930" s="244" t="s">
        <v>4234</v>
      </c>
      <c r="C930" s="247">
        <v>40</v>
      </c>
      <c r="D930" s="244" t="s">
        <v>5054</v>
      </c>
      <c r="E930" s="238" t="s">
        <v>52</v>
      </c>
      <c r="F930" s="238" t="s">
        <v>4236</v>
      </c>
      <c r="G930" s="244" t="s">
        <v>4230</v>
      </c>
      <c r="H930" s="158" t="s">
        <v>7323</v>
      </c>
    </row>
    <row r="931" spans="1:8">
      <c r="A931" s="244" t="s">
        <v>1442</v>
      </c>
      <c r="B931" s="244" t="s">
        <v>4234</v>
      </c>
      <c r="C931" s="247">
        <v>30</v>
      </c>
      <c r="D931" s="244" t="s">
        <v>5055</v>
      </c>
      <c r="E931" s="238" t="s">
        <v>52</v>
      </c>
      <c r="F931" s="238" t="s">
        <v>4236</v>
      </c>
      <c r="G931" s="244" t="s">
        <v>4230</v>
      </c>
      <c r="H931" s="158" t="s">
        <v>7323</v>
      </c>
    </row>
    <row r="932" spans="1:8">
      <c r="A932" s="244" t="s">
        <v>1443</v>
      </c>
      <c r="B932" s="244" t="s">
        <v>4222</v>
      </c>
      <c r="C932" s="247">
        <v>60</v>
      </c>
      <c r="D932" s="238" t="s">
        <v>51</v>
      </c>
      <c r="E932" s="238" t="s">
        <v>51</v>
      </c>
      <c r="F932" s="238" t="s">
        <v>4236</v>
      </c>
      <c r="G932" s="244" t="s">
        <v>4230</v>
      </c>
      <c r="H932" s="158" t="s">
        <v>7322</v>
      </c>
    </row>
    <row r="933" spans="1:8">
      <c r="A933" s="244" t="s">
        <v>1444</v>
      </c>
      <c r="B933" s="253" t="s">
        <v>4222</v>
      </c>
      <c r="C933" s="250">
        <v>35</v>
      </c>
      <c r="D933" s="253" t="s">
        <v>51</v>
      </c>
      <c r="E933" s="253" t="s">
        <v>51</v>
      </c>
      <c r="F933" s="253" t="s">
        <v>4236</v>
      </c>
      <c r="G933" s="253" t="s">
        <v>4230</v>
      </c>
      <c r="H933" s="158" t="s">
        <v>7320</v>
      </c>
    </row>
    <row r="934" spans="1:8">
      <c r="A934" s="244" t="s">
        <v>1445</v>
      </c>
      <c r="B934" s="253" t="s">
        <v>4222</v>
      </c>
      <c r="C934" s="250">
        <v>40</v>
      </c>
      <c r="D934" s="253" t="s">
        <v>5056</v>
      </c>
      <c r="E934" s="253" t="s">
        <v>52</v>
      </c>
      <c r="F934" s="253" t="s">
        <v>4236</v>
      </c>
      <c r="G934" s="253" t="s">
        <v>4230</v>
      </c>
      <c r="H934" s="158" t="s">
        <v>7323</v>
      </c>
    </row>
    <row r="935" spans="1:8">
      <c r="A935" s="244" t="s">
        <v>1446</v>
      </c>
      <c r="B935" s="253" t="s">
        <v>4234</v>
      </c>
      <c r="C935" s="250">
        <v>30</v>
      </c>
      <c r="D935" s="253" t="s">
        <v>379</v>
      </c>
      <c r="E935" s="253" t="s">
        <v>51</v>
      </c>
      <c r="F935" s="253" t="s">
        <v>4236</v>
      </c>
      <c r="G935" s="253" t="s">
        <v>4230</v>
      </c>
      <c r="H935" s="158" t="s">
        <v>7320</v>
      </c>
    </row>
    <row r="936" spans="1:8">
      <c r="A936" s="244" t="s">
        <v>1447</v>
      </c>
      <c r="B936" s="253" t="s">
        <v>4234</v>
      </c>
      <c r="C936" s="250">
        <v>40</v>
      </c>
      <c r="D936" s="253" t="s">
        <v>379</v>
      </c>
      <c r="E936" s="253" t="s">
        <v>51</v>
      </c>
      <c r="F936" s="253" t="s">
        <v>4236</v>
      </c>
      <c r="G936" s="253" t="s">
        <v>4230</v>
      </c>
      <c r="H936" s="158" t="s">
        <v>7321</v>
      </c>
    </row>
    <row r="937" spans="1:8">
      <c r="A937" s="244" t="s">
        <v>1448</v>
      </c>
      <c r="B937" s="244" t="s">
        <v>4222</v>
      </c>
      <c r="C937" s="247">
        <v>20</v>
      </c>
      <c r="D937" s="244" t="s">
        <v>5057</v>
      </c>
      <c r="E937" s="244" t="s">
        <v>46</v>
      </c>
      <c r="F937" s="244" t="s">
        <v>46</v>
      </c>
      <c r="G937" s="244" t="s">
        <v>4225</v>
      </c>
      <c r="H937" s="4">
        <v>500</v>
      </c>
    </row>
    <row r="938" spans="1:8">
      <c r="A938" s="244" t="s">
        <v>1449</v>
      </c>
      <c r="B938" s="244" t="s">
        <v>4238</v>
      </c>
      <c r="C938" s="247">
        <v>30</v>
      </c>
      <c r="D938" s="244" t="s">
        <v>5058</v>
      </c>
      <c r="E938" s="244" t="s">
        <v>46</v>
      </c>
      <c r="F938" s="244" t="s">
        <v>46</v>
      </c>
      <c r="G938" s="244" t="s">
        <v>4225</v>
      </c>
      <c r="H938" s="4">
        <v>500</v>
      </c>
    </row>
    <row r="939" spans="1:8">
      <c r="A939" s="244" t="s">
        <v>1450</v>
      </c>
      <c r="B939" s="244" t="s">
        <v>4254</v>
      </c>
      <c r="C939" s="247">
        <v>20</v>
      </c>
      <c r="D939" s="244" t="s">
        <v>5059</v>
      </c>
      <c r="E939" s="244" t="s">
        <v>46</v>
      </c>
      <c r="F939" s="244" t="s">
        <v>46</v>
      </c>
      <c r="G939" s="244" t="s">
        <v>4225</v>
      </c>
      <c r="H939" s="4">
        <v>500</v>
      </c>
    </row>
    <row r="940" spans="1:8">
      <c r="A940" s="244" t="s">
        <v>1451</v>
      </c>
      <c r="B940" s="244" t="s">
        <v>4222</v>
      </c>
      <c r="C940" s="247">
        <v>30</v>
      </c>
      <c r="D940" s="244" t="s">
        <v>5060</v>
      </c>
      <c r="E940" s="244" t="s">
        <v>46</v>
      </c>
      <c r="F940" s="244" t="s">
        <v>46</v>
      </c>
      <c r="G940" s="244" t="s">
        <v>4225</v>
      </c>
      <c r="H940" s="4">
        <v>500</v>
      </c>
    </row>
    <row r="941" spans="1:8">
      <c r="A941" s="244" t="s">
        <v>1452</v>
      </c>
      <c r="B941" s="244" t="s">
        <v>4222</v>
      </c>
      <c r="C941" s="247">
        <v>30</v>
      </c>
      <c r="D941" s="244" t="s">
        <v>5061</v>
      </c>
      <c r="E941" s="244" t="s">
        <v>46</v>
      </c>
      <c r="F941" s="244" t="s">
        <v>46</v>
      </c>
      <c r="G941" s="244" t="s">
        <v>4225</v>
      </c>
      <c r="H941" s="4">
        <v>500</v>
      </c>
    </row>
    <row r="942" spans="1:8">
      <c r="A942" s="244" t="s">
        <v>1453</v>
      </c>
      <c r="B942" s="244" t="s">
        <v>4238</v>
      </c>
      <c r="C942" s="247">
        <v>30</v>
      </c>
      <c r="D942" s="244" t="s">
        <v>5062</v>
      </c>
      <c r="E942" s="244" t="s">
        <v>46</v>
      </c>
      <c r="F942" s="244" t="s">
        <v>46</v>
      </c>
      <c r="G942" s="244" t="s">
        <v>4225</v>
      </c>
      <c r="H942" s="4">
        <v>500</v>
      </c>
    </row>
    <row r="943" spans="1:8">
      <c r="A943" s="244" t="s">
        <v>1454</v>
      </c>
      <c r="B943" s="244" t="s">
        <v>4222</v>
      </c>
      <c r="C943" s="247">
        <v>30</v>
      </c>
      <c r="D943" s="244" t="s">
        <v>5063</v>
      </c>
      <c r="E943" s="244" t="s">
        <v>46</v>
      </c>
      <c r="F943" s="244" t="s">
        <v>46</v>
      </c>
      <c r="G943" s="244" t="s">
        <v>4225</v>
      </c>
      <c r="H943" s="4">
        <v>500</v>
      </c>
    </row>
    <row r="944" spans="1:8">
      <c r="A944" s="244" t="s">
        <v>1455</v>
      </c>
      <c r="B944" s="244" t="s">
        <v>4222</v>
      </c>
      <c r="C944" s="247">
        <v>30</v>
      </c>
      <c r="D944" s="244" t="s">
        <v>5064</v>
      </c>
      <c r="E944" s="244" t="s">
        <v>46</v>
      </c>
      <c r="F944" s="244" t="s">
        <v>46</v>
      </c>
      <c r="G944" s="244" t="s">
        <v>4225</v>
      </c>
      <c r="H944" s="4">
        <v>500</v>
      </c>
    </row>
    <row r="945" spans="1:8">
      <c r="A945" s="244" t="s">
        <v>1456</v>
      </c>
      <c r="B945" s="244" t="s">
        <v>4238</v>
      </c>
      <c r="C945" s="247">
        <v>30</v>
      </c>
      <c r="D945" s="244" t="s">
        <v>5065</v>
      </c>
      <c r="E945" s="244" t="s">
        <v>46</v>
      </c>
      <c r="F945" s="244" t="s">
        <v>46</v>
      </c>
      <c r="G945" s="244" t="s">
        <v>4225</v>
      </c>
      <c r="H945" s="4">
        <v>500</v>
      </c>
    </row>
    <row r="946" spans="1:8">
      <c r="A946" s="244" t="s">
        <v>1457</v>
      </c>
      <c r="B946" s="244" t="s">
        <v>379</v>
      </c>
      <c r="C946" s="247" t="s">
        <v>379</v>
      </c>
      <c r="D946" s="244" t="s">
        <v>5066</v>
      </c>
      <c r="E946" s="238" t="s">
        <v>4266</v>
      </c>
      <c r="F946" s="238" t="s">
        <v>4266</v>
      </c>
      <c r="G946" s="244" t="s">
        <v>4225</v>
      </c>
      <c r="H946" s="222">
        <v>0</v>
      </c>
    </row>
    <row r="947" spans="1:8">
      <c r="A947" s="244" t="s">
        <v>1458</v>
      </c>
      <c r="B947" s="244" t="s">
        <v>379</v>
      </c>
      <c r="C947" s="247" t="s">
        <v>379</v>
      </c>
      <c r="D947" s="244" t="s">
        <v>5067</v>
      </c>
      <c r="E947" s="238" t="s">
        <v>4266</v>
      </c>
      <c r="F947" s="238" t="s">
        <v>4266</v>
      </c>
      <c r="G947" s="244" t="s">
        <v>4225</v>
      </c>
      <c r="H947" s="222">
        <v>0</v>
      </c>
    </row>
    <row r="948" spans="1:8">
      <c r="A948" s="244" t="s">
        <v>1459</v>
      </c>
      <c r="B948" s="244" t="s">
        <v>4263</v>
      </c>
      <c r="C948" s="247">
        <v>3</v>
      </c>
      <c r="D948" s="244" t="s">
        <v>5068</v>
      </c>
      <c r="E948" s="244" t="s">
        <v>46</v>
      </c>
      <c r="F948" s="244" t="s">
        <v>46</v>
      </c>
      <c r="G948" s="244" t="s">
        <v>4225</v>
      </c>
      <c r="H948" s="4">
        <v>500</v>
      </c>
    </row>
    <row r="949" spans="1:8">
      <c r="A949" s="244" t="s">
        <v>1460</v>
      </c>
      <c r="B949" s="244" t="s">
        <v>4222</v>
      </c>
      <c r="C949" s="247">
        <v>30</v>
      </c>
      <c r="D949" s="244" t="s">
        <v>5069</v>
      </c>
      <c r="E949" s="244" t="s">
        <v>46</v>
      </c>
      <c r="F949" s="244" t="s">
        <v>46</v>
      </c>
      <c r="G949" s="244" t="s">
        <v>4225</v>
      </c>
      <c r="H949" s="4">
        <v>500</v>
      </c>
    </row>
    <row r="950" spans="1:8">
      <c r="A950" s="244" t="s">
        <v>1461</v>
      </c>
      <c r="B950" s="244" t="s">
        <v>4222</v>
      </c>
      <c r="C950" s="247">
        <v>30</v>
      </c>
      <c r="D950" s="244" t="s">
        <v>5070</v>
      </c>
      <c r="E950" s="244" t="s">
        <v>46</v>
      </c>
      <c r="F950" s="244" t="s">
        <v>46</v>
      </c>
      <c r="G950" s="244" t="s">
        <v>4225</v>
      </c>
      <c r="H950" s="4">
        <v>500</v>
      </c>
    </row>
    <row r="951" spans="1:8">
      <c r="A951" s="244" t="s">
        <v>1462</v>
      </c>
      <c r="B951" s="244" t="s">
        <v>4222</v>
      </c>
      <c r="C951" s="247">
        <v>40</v>
      </c>
      <c r="D951" s="244" t="s">
        <v>5071</v>
      </c>
      <c r="E951" s="238" t="s">
        <v>4266</v>
      </c>
      <c r="F951" s="238" t="s">
        <v>4266</v>
      </c>
      <c r="G951" s="244" t="s">
        <v>4225</v>
      </c>
      <c r="H951" s="222">
        <v>0</v>
      </c>
    </row>
    <row r="952" spans="1:8">
      <c r="A952" s="244" t="s">
        <v>1463</v>
      </c>
      <c r="B952" s="244" t="s">
        <v>4234</v>
      </c>
      <c r="C952" s="247">
        <v>15</v>
      </c>
      <c r="D952" s="244" t="s">
        <v>5072</v>
      </c>
      <c r="E952" s="244" t="s">
        <v>46</v>
      </c>
      <c r="F952" s="244" t="s">
        <v>46</v>
      </c>
      <c r="G952" s="244" t="s">
        <v>4225</v>
      </c>
      <c r="H952" s="4">
        <v>500</v>
      </c>
    </row>
    <row r="953" spans="1:8">
      <c r="A953" s="244" t="s">
        <v>1464</v>
      </c>
      <c r="B953" s="244" t="s">
        <v>4222</v>
      </c>
      <c r="C953" s="247">
        <v>15</v>
      </c>
      <c r="D953" s="244" t="s">
        <v>5073</v>
      </c>
      <c r="E953" s="244" t="s">
        <v>46</v>
      </c>
      <c r="F953" s="244" t="s">
        <v>46</v>
      </c>
      <c r="G953" s="244" t="s">
        <v>4225</v>
      </c>
      <c r="H953" s="4">
        <v>500</v>
      </c>
    </row>
    <row r="954" spans="1:8">
      <c r="A954" s="244" t="s">
        <v>1465</v>
      </c>
      <c r="B954" s="244" t="s">
        <v>4222</v>
      </c>
      <c r="C954" s="247">
        <v>35</v>
      </c>
      <c r="D954" s="244" t="s">
        <v>5074</v>
      </c>
      <c r="E954" s="244" t="s">
        <v>46</v>
      </c>
      <c r="F954" s="244" t="s">
        <v>46</v>
      </c>
      <c r="G954" s="244" t="s">
        <v>4225</v>
      </c>
      <c r="H954" s="4">
        <v>500</v>
      </c>
    </row>
    <row r="955" spans="1:8">
      <c r="A955" s="244" t="s">
        <v>1466</v>
      </c>
      <c r="B955" s="244" t="s">
        <v>4234</v>
      </c>
      <c r="C955" s="247">
        <v>40</v>
      </c>
      <c r="D955" s="244" t="s">
        <v>5075</v>
      </c>
      <c r="E955" s="238" t="s">
        <v>52</v>
      </c>
      <c r="F955" s="238" t="s">
        <v>4236</v>
      </c>
      <c r="G955" s="244" t="s">
        <v>4230</v>
      </c>
      <c r="H955" s="158" t="s">
        <v>7323</v>
      </c>
    </row>
    <row r="956" spans="1:8">
      <c r="A956" s="244" t="s">
        <v>1467</v>
      </c>
      <c r="B956" s="244" t="s">
        <v>4222</v>
      </c>
      <c r="C956" s="247">
        <v>44</v>
      </c>
      <c r="D956" s="244" t="s">
        <v>5076</v>
      </c>
      <c r="E956" s="244" t="s">
        <v>51</v>
      </c>
      <c r="F956" s="238" t="s">
        <v>4236</v>
      </c>
      <c r="G956" s="244" t="s">
        <v>4230</v>
      </c>
      <c r="H956" s="158" t="s">
        <v>7321</v>
      </c>
    </row>
    <row r="957" spans="1:8">
      <c r="A957" s="244" t="s">
        <v>1468</v>
      </c>
      <c r="B957" s="244" t="s">
        <v>4234</v>
      </c>
      <c r="C957" s="247">
        <v>40</v>
      </c>
      <c r="D957" s="244" t="s">
        <v>5077</v>
      </c>
      <c r="E957" s="238" t="s">
        <v>52</v>
      </c>
      <c r="F957" s="238" t="s">
        <v>4236</v>
      </c>
      <c r="G957" s="244" t="s">
        <v>4230</v>
      </c>
      <c r="H957" s="158" t="s">
        <v>7323</v>
      </c>
    </row>
    <row r="958" spans="1:8">
      <c r="A958" s="244" t="s">
        <v>1469</v>
      </c>
      <c r="B958" s="253" t="s">
        <v>4234</v>
      </c>
      <c r="C958" s="250">
        <v>45</v>
      </c>
      <c r="D958" s="253" t="s">
        <v>379</v>
      </c>
      <c r="E958" s="253" t="s">
        <v>51</v>
      </c>
      <c r="F958" s="253" t="s">
        <v>4236</v>
      </c>
      <c r="G958" s="253" t="s">
        <v>4230</v>
      </c>
      <c r="H958" s="158" t="s">
        <v>7321</v>
      </c>
    </row>
    <row r="959" spans="1:8">
      <c r="A959" s="244" t="s">
        <v>1470</v>
      </c>
      <c r="B959" s="238" t="s">
        <v>4222</v>
      </c>
      <c r="C959" s="250">
        <v>45</v>
      </c>
      <c r="D959" s="238" t="s">
        <v>52</v>
      </c>
      <c r="E959" s="238" t="s">
        <v>52</v>
      </c>
      <c r="F959" s="238" t="s">
        <v>4236</v>
      </c>
      <c r="G959" s="238" t="s">
        <v>4230</v>
      </c>
      <c r="H959" s="158" t="s">
        <v>7323</v>
      </c>
    </row>
    <row r="960" spans="1:8">
      <c r="A960" s="244" t="s">
        <v>1471</v>
      </c>
      <c r="B960" s="244" t="s">
        <v>4254</v>
      </c>
      <c r="C960" s="247">
        <v>30</v>
      </c>
      <c r="D960" s="244" t="s">
        <v>379</v>
      </c>
      <c r="E960" s="244" t="s">
        <v>51</v>
      </c>
      <c r="F960" s="244" t="s">
        <v>51</v>
      </c>
      <c r="G960" s="244" t="s">
        <v>4230</v>
      </c>
      <c r="H960" s="158" t="s">
        <v>7320</v>
      </c>
    </row>
    <row r="961" spans="1:8">
      <c r="A961" s="245" t="s">
        <v>1472</v>
      </c>
      <c r="B961" s="244" t="s">
        <v>379</v>
      </c>
      <c r="C961" s="247" t="s">
        <v>379</v>
      </c>
      <c r="D961" s="244" t="s">
        <v>379</v>
      </c>
      <c r="E961" s="238" t="s">
        <v>4266</v>
      </c>
      <c r="F961" s="238" t="s">
        <v>4266</v>
      </c>
      <c r="G961" s="244" t="s">
        <v>4225</v>
      </c>
      <c r="H961" s="222">
        <v>0</v>
      </c>
    </row>
    <row r="962" spans="1:8">
      <c r="A962" s="244" t="s">
        <v>1473</v>
      </c>
      <c r="B962" s="244" t="s">
        <v>379</v>
      </c>
      <c r="C962" s="247" t="s">
        <v>379</v>
      </c>
      <c r="D962" s="244" t="s">
        <v>379</v>
      </c>
      <c r="E962" s="238" t="s">
        <v>4266</v>
      </c>
      <c r="F962" s="238" t="s">
        <v>4266</v>
      </c>
      <c r="G962" s="244" t="s">
        <v>4225</v>
      </c>
      <c r="H962" s="222">
        <v>0</v>
      </c>
    </row>
    <row r="963" spans="1:8">
      <c r="A963" s="244" t="s">
        <v>1474</v>
      </c>
      <c r="B963" s="244" t="s">
        <v>379</v>
      </c>
      <c r="C963" s="247" t="s">
        <v>379</v>
      </c>
      <c r="D963" s="244" t="s">
        <v>379</v>
      </c>
      <c r="E963" s="238" t="s">
        <v>4266</v>
      </c>
      <c r="F963" s="238" t="s">
        <v>4266</v>
      </c>
      <c r="G963" s="244" t="s">
        <v>4225</v>
      </c>
      <c r="H963" s="222">
        <v>0</v>
      </c>
    </row>
    <row r="964" spans="1:8">
      <c r="A964" s="244" t="s">
        <v>1475</v>
      </c>
      <c r="B964" s="244" t="s">
        <v>379</v>
      </c>
      <c r="C964" s="247" t="s">
        <v>379</v>
      </c>
      <c r="D964" s="244" t="s">
        <v>379</v>
      </c>
      <c r="E964" s="238" t="s">
        <v>4266</v>
      </c>
      <c r="F964" s="238" t="s">
        <v>4266</v>
      </c>
      <c r="G964" s="244" t="s">
        <v>4225</v>
      </c>
      <c r="H964" s="222">
        <v>0</v>
      </c>
    </row>
    <row r="965" spans="1:8">
      <c r="A965" s="244" t="s">
        <v>1476</v>
      </c>
      <c r="B965" s="244" t="s">
        <v>379</v>
      </c>
      <c r="C965" s="247" t="s">
        <v>379</v>
      </c>
      <c r="D965" s="244" t="s">
        <v>379</v>
      </c>
      <c r="E965" s="238" t="s">
        <v>4266</v>
      </c>
      <c r="F965" s="238" t="s">
        <v>4266</v>
      </c>
      <c r="G965" s="244" t="s">
        <v>4225</v>
      </c>
      <c r="H965" s="222">
        <v>0</v>
      </c>
    </row>
    <row r="966" spans="1:8">
      <c r="A966" s="244" t="s">
        <v>1477</v>
      </c>
      <c r="B966" s="244" t="s">
        <v>4222</v>
      </c>
      <c r="C966" s="247">
        <v>42</v>
      </c>
      <c r="D966" s="244" t="s">
        <v>5078</v>
      </c>
      <c r="E966" s="244" t="s">
        <v>46</v>
      </c>
      <c r="F966" s="244" t="s">
        <v>4224</v>
      </c>
      <c r="G966" s="244" t="s">
        <v>4225</v>
      </c>
      <c r="H966" s="4">
        <v>500</v>
      </c>
    </row>
    <row r="967" spans="1:8">
      <c r="A967" s="244" t="s">
        <v>1478</v>
      </c>
      <c r="B967" s="244" t="s">
        <v>4222</v>
      </c>
      <c r="C967" s="247">
        <v>40</v>
      </c>
      <c r="D967" s="244" t="s">
        <v>5079</v>
      </c>
      <c r="E967" s="244" t="s">
        <v>46</v>
      </c>
      <c r="F967" s="244" t="s">
        <v>4224</v>
      </c>
      <c r="G967" s="244" t="s">
        <v>4225</v>
      </c>
      <c r="H967" s="4">
        <v>500</v>
      </c>
    </row>
    <row r="968" spans="1:8">
      <c r="A968" s="244" t="s">
        <v>1479</v>
      </c>
      <c r="B968" s="244" t="s">
        <v>4222</v>
      </c>
      <c r="C968" s="247">
        <v>70</v>
      </c>
      <c r="D968" s="244" t="s">
        <v>5080</v>
      </c>
      <c r="E968" s="244" t="s">
        <v>46</v>
      </c>
      <c r="F968" s="244" t="s">
        <v>4224</v>
      </c>
      <c r="G968" s="244" t="s">
        <v>4225</v>
      </c>
      <c r="H968" s="4">
        <v>500</v>
      </c>
    </row>
    <row r="969" spans="1:8">
      <c r="A969" s="244" t="s">
        <v>1480</v>
      </c>
      <c r="B969" s="244" t="s">
        <v>4222</v>
      </c>
      <c r="C969" s="247">
        <v>25</v>
      </c>
      <c r="D969" s="244" t="s">
        <v>5081</v>
      </c>
      <c r="E969" s="244" t="s">
        <v>46</v>
      </c>
      <c r="F969" s="244" t="s">
        <v>4224</v>
      </c>
      <c r="G969" s="244" t="s">
        <v>4225</v>
      </c>
      <c r="H969" s="4">
        <v>500</v>
      </c>
    </row>
    <row r="970" spans="1:8">
      <c r="A970" s="244" t="s">
        <v>1481</v>
      </c>
      <c r="B970" s="244" t="s">
        <v>4222</v>
      </c>
      <c r="C970" s="247">
        <v>20</v>
      </c>
      <c r="D970" s="244" t="s">
        <v>5082</v>
      </c>
      <c r="E970" s="244" t="s">
        <v>46</v>
      </c>
      <c r="F970" s="244" t="s">
        <v>46</v>
      </c>
      <c r="G970" s="244" t="s">
        <v>4225</v>
      </c>
      <c r="H970" s="4">
        <v>500</v>
      </c>
    </row>
    <row r="971" spans="1:8">
      <c r="A971" s="244" t="s">
        <v>1482</v>
      </c>
      <c r="B971" s="244" t="s">
        <v>4222</v>
      </c>
      <c r="C971" s="247">
        <v>30</v>
      </c>
      <c r="D971" s="244" t="s">
        <v>5083</v>
      </c>
      <c r="E971" s="244" t="s">
        <v>46</v>
      </c>
      <c r="F971" s="244" t="s">
        <v>46</v>
      </c>
      <c r="G971" s="244" t="s">
        <v>4225</v>
      </c>
      <c r="H971" s="4">
        <v>500</v>
      </c>
    </row>
    <row r="972" spans="1:8">
      <c r="A972" s="244" t="s">
        <v>1483</v>
      </c>
      <c r="B972" s="244" t="s">
        <v>4222</v>
      </c>
      <c r="C972" s="247">
        <v>35</v>
      </c>
      <c r="D972" s="244" t="s">
        <v>5084</v>
      </c>
      <c r="E972" s="244" t="s">
        <v>46</v>
      </c>
      <c r="F972" s="244" t="s">
        <v>46</v>
      </c>
      <c r="G972" s="244" t="s">
        <v>4225</v>
      </c>
      <c r="H972" s="4">
        <v>500</v>
      </c>
    </row>
    <row r="973" spans="1:8">
      <c r="A973" s="244" t="s">
        <v>1484</v>
      </c>
      <c r="B973" s="244" t="s">
        <v>4222</v>
      </c>
      <c r="C973" s="247">
        <v>30</v>
      </c>
      <c r="D973" s="244" t="s">
        <v>5085</v>
      </c>
      <c r="E973" s="244" t="s">
        <v>46</v>
      </c>
      <c r="F973" s="244" t="s">
        <v>46</v>
      </c>
      <c r="G973" s="244" t="s">
        <v>4225</v>
      </c>
      <c r="H973" s="4">
        <v>500</v>
      </c>
    </row>
    <row r="974" spans="1:8">
      <c r="A974" s="244" t="s">
        <v>1485</v>
      </c>
      <c r="B974" s="244" t="s">
        <v>4222</v>
      </c>
      <c r="C974" s="247">
        <v>30</v>
      </c>
      <c r="D974" s="244" t="s">
        <v>5086</v>
      </c>
      <c r="E974" s="244" t="s">
        <v>46</v>
      </c>
      <c r="F974" s="244" t="s">
        <v>46</v>
      </c>
      <c r="G974" s="244" t="s">
        <v>4225</v>
      </c>
      <c r="H974" s="4">
        <v>500</v>
      </c>
    </row>
    <row r="975" spans="1:8">
      <c r="A975" s="244" t="s">
        <v>1486</v>
      </c>
      <c r="B975" s="244" t="s">
        <v>4222</v>
      </c>
      <c r="C975" s="247">
        <v>35</v>
      </c>
      <c r="D975" s="244" t="s">
        <v>5087</v>
      </c>
      <c r="E975" s="244" t="s">
        <v>46</v>
      </c>
      <c r="F975" s="244" t="s">
        <v>46</v>
      </c>
      <c r="G975" s="244" t="s">
        <v>4225</v>
      </c>
      <c r="H975" s="4">
        <v>500</v>
      </c>
    </row>
    <row r="976" spans="1:8">
      <c r="A976" s="244" t="s">
        <v>1487</v>
      </c>
      <c r="B976" s="244" t="s">
        <v>4222</v>
      </c>
      <c r="C976" s="247">
        <v>23</v>
      </c>
      <c r="D976" s="244" t="s">
        <v>5088</v>
      </c>
      <c r="E976" s="244" t="s">
        <v>46</v>
      </c>
      <c r="F976" s="244" t="s">
        <v>46</v>
      </c>
      <c r="G976" s="244" t="s">
        <v>4225</v>
      </c>
      <c r="H976" s="4">
        <v>500</v>
      </c>
    </row>
    <row r="977" spans="1:8">
      <c r="A977" s="244" t="s">
        <v>1488</v>
      </c>
      <c r="B977" s="244" t="s">
        <v>4222</v>
      </c>
      <c r="C977" s="247">
        <v>20</v>
      </c>
      <c r="D977" s="244" t="s">
        <v>5089</v>
      </c>
      <c r="E977" s="244" t="s">
        <v>46</v>
      </c>
      <c r="F977" s="244" t="s">
        <v>46</v>
      </c>
      <c r="G977" s="244" t="s">
        <v>4225</v>
      </c>
      <c r="H977" s="4">
        <v>500</v>
      </c>
    </row>
    <row r="978" spans="1:8">
      <c r="A978" s="244" t="s">
        <v>1489</v>
      </c>
      <c r="B978" s="244" t="s">
        <v>4222</v>
      </c>
      <c r="C978" s="247">
        <v>18</v>
      </c>
      <c r="D978" s="244" t="s">
        <v>5090</v>
      </c>
      <c r="E978" s="244" t="s">
        <v>46</v>
      </c>
      <c r="F978" s="244" t="s">
        <v>46</v>
      </c>
      <c r="G978" s="244" t="s">
        <v>4225</v>
      </c>
      <c r="H978" s="4">
        <v>500</v>
      </c>
    </row>
    <row r="979" spans="1:8">
      <c r="A979" s="244" t="s">
        <v>1490</v>
      </c>
      <c r="B979" s="244" t="s">
        <v>4234</v>
      </c>
      <c r="C979" s="247">
        <v>50</v>
      </c>
      <c r="D979" s="244" t="s">
        <v>5091</v>
      </c>
      <c r="E979" s="238" t="s">
        <v>52</v>
      </c>
      <c r="F979" s="238" t="s">
        <v>4236</v>
      </c>
      <c r="G979" s="244" t="s">
        <v>4225</v>
      </c>
      <c r="H979" s="158" t="s">
        <v>7323</v>
      </c>
    </row>
    <row r="980" spans="1:8">
      <c r="A980" s="244" t="s">
        <v>1491</v>
      </c>
      <c r="B980" s="244" t="s">
        <v>4222</v>
      </c>
      <c r="C980" s="247">
        <v>35</v>
      </c>
      <c r="D980" s="244" t="s">
        <v>5092</v>
      </c>
      <c r="E980" s="244" t="s">
        <v>46</v>
      </c>
      <c r="F980" s="244" t="s">
        <v>46</v>
      </c>
      <c r="G980" s="244" t="s">
        <v>4225</v>
      </c>
      <c r="H980" s="4">
        <v>500</v>
      </c>
    </row>
    <row r="981" spans="1:8">
      <c r="A981" s="244" t="s">
        <v>1492</v>
      </c>
      <c r="B981" s="244" t="s">
        <v>4263</v>
      </c>
      <c r="C981" s="247">
        <v>5</v>
      </c>
      <c r="D981" s="244" t="s">
        <v>5093</v>
      </c>
      <c r="E981" s="244" t="s">
        <v>46</v>
      </c>
      <c r="F981" s="244" t="s">
        <v>46</v>
      </c>
      <c r="G981" s="244" t="s">
        <v>4225</v>
      </c>
      <c r="H981" s="4">
        <v>500</v>
      </c>
    </row>
    <row r="982" spans="1:8">
      <c r="A982" s="244" t="s">
        <v>1493</v>
      </c>
      <c r="B982" s="244" t="s">
        <v>4222</v>
      </c>
      <c r="C982" s="247">
        <v>20</v>
      </c>
      <c r="D982" s="244" t="s">
        <v>5094</v>
      </c>
      <c r="E982" s="244" t="s">
        <v>46</v>
      </c>
      <c r="F982" s="244" t="s">
        <v>46</v>
      </c>
      <c r="G982" s="244" t="s">
        <v>4225</v>
      </c>
      <c r="H982" s="4">
        <v>500</v>
      </c>
    </row>
    <row r="983" spans="1:8">
      <c r="A983" s="244" t="s">
        <v>1494</v>
      </c>
      <c r="B983" s="244" t="s">
        <v>4254</v>
      </c>
      <c r="C983" s="247">
        <v>30</v>
      </c>
      <c r="D983" s="244" t="s">
        <v>5095</v>
      </c>
      <c r="E983" s="244" t="s">
        <v>46</v>
      </c>
      <c r="F983" s="244" t="s">
        <v>46</v>
      </c>
      <c r="G983" s="244" t="s">
        <v>4225</v>
      </c>
      <c r="H983" s="4">
        <v>500</v>
      </c>
    </row>
    <row r="984" spans="1:8">
      <c r="A984" s="244" t="s">
        <v>1495</v>
      </c>
      <c r="B984" s="244" t="s">
        <v>4222</v>
      </c>
      <c r="C984" s="247">
        <v>30</v>
      </c>
      <c r="D984" s="244" t="s">
        <v>5096</v>
      </c>
      <c r="E984" s="244" t="s">
        <v>46</v>
      </c>
      <c r="F984" s="244" t="s">
        <v>46</v>
      </c>
      <c r="G984" s="244" t="s">
        <v>4225</v>
      </c>
      <c r="H984" s="4">
        <v>500</v>
      </c>
    </row>
    <row r="985" spans="1:8">
      <c r="A985" s="244" t="s">
        <v>1496</v>
      </c>
      <c r="B985" s="244" t="s">
        <v>4238</v>
      </c>
      <c r="C985" s="247">
        <v>39</v>
      </c>
      <c r="D985" s="244" t="s">
        <v>5097</v>
      </c>
      <c r="E985" s="244" t="s">
        <v>46</v>
      </c>
      <c r="F985" s="244" t="s">
        <v>46</v>
      </c>
      <c r="G985" s="244" t="s">
        <v>4225</v>
      </c>
      <c r="H985" s="4">
        <v>500</v>
      </c>
    </row>
    <row r="986" spans="1:8">
      <c r="A986" s="244" t="s">
        <v>1497</v>
      </c>
      <c r="B986" s="244" t="s">
        <v>4222</v>
      </c>
      <c r="C986" s="247">
        <v>40</v>
      </c>
      <c r="D986" s="244" t="s">
        <v>5098</v>
      </c>
      <c r="E986" s="244" t="s">
        <v>46</v>
      </c>
      <c r="F986" s="244" t="s">
        <v>46</v>
      </c>
      <c r="G986" s="244" t="s">
        <v>4225</v>
      </c>
      <c r="H986" s="4">
        <v>500</v>
      </c>
    </row>
    <row r="987" spans="1:8">
      <c r="A987" s="244" t="s">
        <v>1498</v>
      </c>
      <c r="B987" s="244" t="s">
        <v>4234</v>
      </c>
      <c r="C987" s="247">
        <v>40</v>
      </c>
      <c r="D987" s="244" t="s">
        <v>5099</v>
      </c>
      <c r="E987" s="244" t="s">
        <v>46</v>
      </c>
      <c r="F987" s="244" t="s">
        <v>46</v>
      </c>
      <c r="G987" s="244" t="s">
        <v>4225</v>
      </c>
      <c r="H987" s="4">
        <v>500</v>
      </c>
    </row>
    <row r="988" spans="1:8">
      <c r="A988" s="244" t="s">
        <v>1499</v>
      </c>
      <c r="B988" s="244" t="s">
        <v>4222</v>
      </c>
      <c r="C988" s="247">
        <v>45</v>
      </c>
      <c r="D988" s="244" t="s">
        <v>5100</v>
      </c>
      <c r="E988" s="244" t="s">
        <v>46</v>
      </c>
      <c r="F988" s="244" t="s">
        <v>46</v>
      </c>
      <c r="G988" s="244" t="s">
        <v>4225</v>
      </c>
      <c r="H988" s="4">
        <v>500</v>
      </c>
    </row>
    <row r="989" spans="1:8">
      <c r="A989" s="244" t="s">
        <v>1500</v>
      </c>
      <c r="B989" s="244" t="s">
        <v>4222</v>
      </c>
      <c r="C989" s="247">
        <v>30</v>
      </c>
      <c r="D989" s="244" t="s">
        <v>5101</v>
      </c>
      <c r="E989" s="244" t="s">
        <v>46</v>
      </c>
      <c r="F989" s="244" t="s">
        <v>46</v>
      </c>
      <c r="G989" s="244" t="s">
        <v>4225</v>
      </c>
      <c r="H989" s="4">
        <v>500</v>
      </c>
    </row>
    <row r="990" spans="1:8">
      <c r="A990" s="244" t="s">
        <v>1501</v>
      </c>
      <c r="B990" s="244" t="s">
        <v>4222</v>
      </c>
      <c r="C990" s="247">
        <v>40</v>
      </c>
      <c r="D990" s="244" t="s">
        <v>5102</v>
      </c>
      <c r="E990" s="244" t="s">
        <v>46</v>
      </c>
      <c r="F990" s="244" t="s">
        <v>46</v>
      </c>
      <c r="G990" s="244" t="s">
        <v>4225</v>
      </c>
      <c r="H990" s="4">
        <v>500</v>
      </c>
    </row>
    <row r="991" spans="1:8">
      <c r="A991" s="244" t="s">
        <v>1502</v>
      </c>
      <c r="B991" s="244" t="s">
        <v>4263</v>
      </c>
      <c r="C991" s="247">
        <v>5</v>
      </c>
      <c r="D991" s="244" t="s">
        <v>5103</v>
      </c>
      <c r="E991" s="244" t="s">
        <v>46</v>
      </c>
      <c r="F991" s="244" t="s">
        <v>46</v>
      </c>
      <c r="G991" s="244" t="s">
        <v>4225</v>
      </c>
      <c r="H991" s="4">
        <v>500</v>
      </c>
    </row>
    <row r="992" spans="1:8">
      <c r="A992" s="244" t="s">
        <v>1503</v>
      </c>
      <c r="B992" s="244" t="s">
        <v>4222</v>
      </c>
      <c r="C992" s="247">
        <v>28.5</v>
      </c>
      <c r="D992" s="244" t="s">
        <v>5104</v>
      </c>
      <c r="E992" s="244" t="s">
        <v>46</v>
      </c>
      <c r="F992" s="244" t="s">
        <v>46</v>
      </c>
      <c r="G992" s="244" t="s">
        <v>4225</v>
      </c>
      <c r="H992" s="4">
        <v>500</v>
      </c>
    </row>
    <row r="993" spans="1:8">
      <c r="A993" s="244" t="s">
        <v>1504</v>
      </c>
      <c r="B993" s="244" t="s">
        <v>4222</v>
      </c>
      <c r="C993" s="247">
        <v>45</v>
      </c>
      <c r="D993" s="244" t="s">
        <v>5105</v>
      </c>
      <c r="E993" s="244" t="s">
        <v>46</v>
      </c>
      <c r="F993" s="244" t="s">
        <v>46</v>
      </c>
      <c r="G993" s="244" t="s">
        <v>4225</v>
      </c>
      <c r="H993" s="4">
        <v>500</v>
      </c>
    </row>
    <row r="994" spans="1:8">
      <c r="A994" s="244" t="s">
        <v>1505</v>
      </c>
      <c r="B994" s="244" t="s">
        <v>4222</v>
      </c>
      <c r="C994" s="247">
        <v>20</v>
      </c>
      <c r="D994" s="244" t="s">
        <v>5106</v>
      </c>
      <c r="E994" s="244" t="s">
        <v>46</v>
      </c>
      <c r="F994" s="244" t="s">
        <v>46</v>
      </c>
      <c r="G994" s="244" t="s">
        <v>4225</v>
      </c>
      <c r="H994" s="4">
        <v>500</v>
      </c>
    </row>
    <row r="995" spans="1:8">
      <c r="A995" s="244" t="s">
        <v>1506</v>
      </c>
      <c r="B995" s="244" t="s">
        <v>4222</v>
      </c>
      <c r="C995" s="247">
        <v>30</v>
      </c>
      <c r="D995" s="244" t="s">
        <v>5107</v>
      </c>
      <c r="E995" s="244" t="s">
        <v>46</v>
      </c>
      <c r="F995" s="244" t="s">
        <v>46</v>
      </c>
      <c r="G995" s="244" t="s">
        <v>4225</v>
      </c>
      <c r="H995" s="4">
        <v>500</v>
      </c>
    </row>
    <row r="996" spans="1:8">
      <c r="A996" s="244" t="s">
        <v>1507</v>
      </c>
      <c r="B996" s="244" t="s">
        <v>4238</v>
      </c>
      <c r="C996" s="247">
        <v>35</v>
      </c>
      <c r="D996" s="244" t="s">
        <v>5108</v>
      </c>
      <c r="E996" s="244" t="s">
        <v>46</v>
      </c>
      <c r="F996" s="244" t="s">
        <v>46</v>
      </c>
      <c r="G996" s="244" t="s">
        <v>4225</v>
      </c>
      <c r="H996" s="4">
        <v>500</v>
      </c>
    </row>
    <row r="997" spans="1:8">
      <c r="A997" s="244" t="s">
        <v>1508</v>
      </c>
      <c r="B997" s="244" t="s">
        <v>4222</v>
      </c>
      <c r="C997" s="247">
        <v>42</v>
      </c>
      <c r="D997" s="244" t="s">
        <v>5109</v>
      </c>
      <c r="E997" s="244" t="s">
        <v>46</v>
      </c>
      <c r="F997" s="244" t="s">
        <v>46</v>
      </c>
      <c r="G997" s="244" t="s">
        <v>4225</v>
      </c>
      <c r="H997" s="4">
        <v>500</v>
      </c>
    </row>
    <row r="998" spans="1:8">
      <c r="A998" s="244" t="s">
        <v>1509</v>
      </c>
      <c r="B998" s="244" t="s">
        <v>4222</v>
      </c>
      <c r="C998" s="247">
        <v>30</v>
      </c>
      <c r="D998" s="244" t="s">
        <v>5110</v>
      </c>
      <c r="E998" s="244" t="s">
        <v>46</v>
      </c>
      <c r="F998" s="244" t="s">
        <v>46</v>
      </c>
      <c r="G998" s="244" t="s">
        <v>4225</v>
      </c>
      <c r="H998" s="4">
        <v>500</v>
      </c>
    </row>
    <row r="999" spans="1:8">
      <c r="A999" s="244" t="s">
        <v>1510</v>
      </c>
      <c r="B999" s="244" t="s">
        <v>4222</v>
      </c>
      <c r="C999" s="247">
        <v>20</v>
      </c>
      <c r="D999" s="244" t="s">
        <v>5111</v>
      </c>
      <c r="E999" s="244" t="s">
        <v>46</v>
      </c>
      <c r="F999" s="244" t="s">
        <v>46</v>
      </c>
      <c r="G999" s="244" t="s">
        <v>4225</v>
      </c>
      <c r="H999" s="4">
        <v>500</v>
      </c>
    </row>
    <row r="1000" spans="1:8">
      <c r="A1000" s="244" t="s">
        <v>1511</v>
      </c>
      <c r="B1000" s="244" t="s">
        <v>4234</v>
      </c>
      <c r="C1000" s="247">
        <v>28</v>
      </c>
      <c r="D1000" s="244" t="s">
        <v>5112</v>
      </c>
      <c r="E1000" s="244" t="s">
        <v>46</v>
      </c>
      <c r="F1000" s="244" t="s">
        <v>46</v>
      </c>
      <c r="G1000" s="244" t="s">
        <v>4225</v>
      </c>
      <c r="H1000" s="4">
        <v>500</v>
      </c>
    </row>
    <row r="1001" spans="1:8">
      <c r="A1001" s="244" t="s">
        <v>1512</v>
      </c>
      <c r="B1001" s="244" t="s">
        <v>4234</v>
      </c>
      <c r="C1001" s="247">
        <v>40</v>
      </c>
      <c r="D1001" s="244" t="s">
        <v>5113</v>
      </c>
      <c r="E1001" s="244" t="s">
        <v>46</v>
      </c>
      <c r="F1001" s="244" t="s">
        <v>46</v>
      </c>
      <c r="G1001" s="244" t="s">
        <v>4225</v>
      </c>
      <c r="H1001" s="4">
        <v>500</v>
      </c>
    </row>
    <row r="1002" spans="1:8">
      <c r="A1002" s="244" t="s">
        <v>1513</v>
      </c>
      <c r="B1002" s="238" t="s">
        <v>4222</v>
      </c>
      <c r="C1002" s="250">
        <v>40</v>
      </c>
      <c r="D1002" s="238" t="s">
        <v>379</v>
      </c>
      <c r="E1002" s="238" t="s">
        <v>4236</v>
      </c>
      <c r="F1002" s="238" t="s">
        <v>4236</v>
      </c>
      <c r="G1002" s="238" t="s">
        <v>4230</v>
      </c>
      <c r="H1002" s="222">
        <v>0</v>
      </c>
    </row>
    <row r="1003" spans="1:8">
      <c r="A1003" s="244" t="s">
        <v>1514</v>
      </c>
      <c r="B1003" s="244" t="s">
        <v>4234</v>
      </c>
      <c r="C1003" s="247">
        <v>28</v>
      </c>
      <c r="D1003" s="244" t="s">
        <v>5114</v>
      </c>
      <c r="E1003" s="244" t="s">
        <v>46</v>
      </c>
      <c r="F1003" s="244" t="s">
        <v>46</v>
      </c>
      <c r="G1003" s="244" t="s">
        <v>4225</v>
      </c>
      <c r="H1003" s="4">
        <v>500</v>
      </c>
    </row>
    <row r="1004" spans="1:8">
      <c r="A1004" s="244" t="s">
        <v>1515</v>
      </c>
      <c r="B1004" s="244" t="s">
        <v>4222</v>
      </c>
      <c r="C1004" s="247">
        <v>38.5</v>
      </c>
      <c r="D1004" s="244" t="s">
        <v>5115</v>
      </c>
      <c r="E1004" s="244" t="s">
        <v>46</v>
      </c>
      <c r="F1004" s="244" t="s">
        <v>46</v>
      </c>
      <c r="G1004" s="244" t="s">
        <v>4225</v>
      </c>
      <c r="H1004" s="4">
        <v>500</v>
      </c>
    </row>
    <row r="1005" spans="1:8">
      <c r="A1005" s="244" t="s">
        <v>1516</v>
      </c>
      <c r="B1005" s="244" t="s">
        <v>4263</v>
      </c>
      <c r="C1005" s="247">
        <v>6</v>
      </c>
      <c r="D1005" s="244" t="s">
        <v>5116</v>
      </c>
      <c r="E1005" s="244" t="s">
        <v>46</v>
      </c>
      <c r="F1005" s="244" t="s">
        <v>4229</v>
      </c>
      <c r="G1005" s="244" t="s">
        <v>4230</v>
      </c>
      <c r="H1005" s="4">
        <v>500</v>
      </c>
    </row>
    <row r="1006" spans="1:8">
      <c r="A1006" s="244" t="s">
        <v>1517</v>
      </c>
      <c r="B1006" s="244" t="s">
        <v>4222</v>
      </c>
      <c r="C1006" s="247">
        <v>30</v>
      </c>
      <c r="D1006" s="244" t="s">
        <v>5117</v>
      </c>
      <c r="E1006" s="244" t="s">
        <v>46</v>
      </c>
      <c r="F1006" s="244" t="s">
        <v>46</v>
      </c>
      <c r="G1006" s="244" t="s">
        <v>4225</v>
      </c>
      <c r="H1006" s="4">
        <v>500</v>
      </c>
    </row>
    <row r="1007" spans="1:8">
      <c r="A1007" s="244" t="s">
        <v>1518</v>
      </c>
      <c r="B1007" s="244" t="s">
        <v>4234</v>
      </c>
      <c r="C1007" s="247">
        <v>35</v>
      </c>
      <c r="D1007" s="244" t="s">
        <v>5118</v>
      </c>
      <c r="E1007" s="244" t="s">
        <v>46</v>
      </c>
      <c r="F1007" s="244" t="s">
        <v>46</v>
      </c>
      <c r="G1007" s="244" t="s">
        <v>4225</v>
      </c>
      <c r="H1007" s="4">
        <v>500</v>
      </c>
    </row>
    <row r="1008" spans="1:8">
      <c r="A1008" s="244" t="s">
        <v>1519</v>
      </c>
      <c r="B1008" s="244" t="s">
        <v>4234</v>
      </c>
      <c r="C1008" s="247">
        <v>30</v>
      </c>
      <c r="D1008" s="244" t="s">
        <v>5119</v>
      </c>
      <c r="E1008" s="244" t="s">
        <v>46</v>
      </c>
      <c r="F1008" s="244" t="s">
        <v>4229</v>
      </c>
      <c r="G1008" s="244" t="s">
        <v>4230</v>
      </c>
      <c r="H1008" s="4">
        <v>500</v>
      </c>
    </row>
    <row r="1009" spans="1:8">
      <c r="A1009" s="244" t="s">
        <v>1520</v>
      </c>
      <c r="B1009" s="238" t="s">
        <v>4222</v>
      </c>
      <c r="C1009" s="250">
        <v>40</v>
      </c>
      <c r="D1009" s="238" t="s">
        <v>379</v>
      </c>
      <c r="E1009" s="238" t="s">
        <v>4236</v>
      </c>
      <c r="F1009" s="238" t="s">
        <v>4236</v>
      </c>
      <c r="G1009" s="238" t="s">
        <v>4230</v>
      </c>
      <c r="H1009" s="222">
        <v>0</v>
      </c>
    </row>
    <row r="1010" spans="1:8">
      <c r="A1010" s="244" t="s">
        <v>1521</v>
      </c>
      <c r="B1010" s="244" t="s">
        <v>4222</v>
      </c>
      <c r="C1010" s="247">
        <v>40</v>
      </c>
      <c r="D1010" s="244" t="s">
        <v>379</v>
      </c>
      <c r="E1010" s="238" t="s">
        <v>4236</v>
      </c>
      <c r="F1010" s="238" t="s">
        <v>4236</v>
      </c>
      <c r="G1010" s="244" t="s">
        <v>4230</v>
      </c>
      <c r="H1010" s="222">
        <v>0</v>
      </c>
    </row>
    <row r="1011" spans="1:8">
      <c r="A1011" s="244" t="s">
        <v>1522</v>
      </c>
      <c r="B1011" s="238" t="s">
        <v>4222</v>
      </c>
      <c r="C1011" s="250">
        <v>40</v>
      </c>
      <c r="D1011" s="238" t="s">
        <v>379</v>
      </c>
      <c r="E1011" s="238" t="s">
        <v>4236</v>
      </c>
      <c r="F1011" s="238" t="s">
        <v>4236</v>
      </c>
      <c r="G1011" s="238" t="s">
        <v>4230</v>
      </c>
      <c r="H1011" s="222">
        <v>0</v>
      </c>
    </row>
    <row r="1012" spans="1:8">
      <c r="A1012" s="244" t="s">
        <v>1523</v>
      </c>
      <c r="B1012" s="244" t="s">
        <v>4234</v>
      </c>
      <c r="C1012" s="247">
        <v>25</v>
      </c>
      <c r="D1012" s="244" t="s">
        <v>5120</v>
      </c>
      <c r="E1012" s="244" t="s">
        <v>46</v>
      </c>
      <c r="F1012" s="244" t="s">
        <v>4229</v>
      </c>
      <c r="G1012" s="244" t="s">
        <v>4230</v>
      </c>
      <c r="H1012" s="4">
        <v>500</v>
      </c>
    </row>
    <row r="1013" spans="1:8">
      <c r="A1013" s="244" t="s">
        <v>1524</v>
      </c>
      <c r="B1013" s="238" t="s">
        <v>4234</v>
      </c>
      <c r="C1013" s="250">
        <v>40</v>
      </c>
      <c r="D1013" s="244" t="s">
        <v>5121</v>
      </c>
      <c r="E1013" s="238" t="s">
        <v>46</v>
      </c>
      <c r="F1013" s="244" t="s">
        <v>4229</v>
      </c>
      <c r="G1013" s="238" t="s">
        <v>4230</v>
      </c>
      <c r="H1013" s="4">
        <v>500</v>
      </c>
    </row>
    <row r="1014" spans="1:8">
      <c r="A1014" s="244" t="s">
        <v>1525</v>
      </c>
      <c r="B1014" s="238" t="s">
        <v>4234</v>
      </c>
      <c r="C1014" s="250">
        <v>46</v>
      </c>
      <c r="D1014" s="238" t="s">
        <v>5122</v>
      </c>
      <c r="E1014" s="238" t="s">
        <v>51</v>
      </c>
      <c r="F1014" s="238" t="s">
        <v>4236</v>
      </c>
      <c r="G1014" s="238" t="s">
        <v>4230</v>
      </c>
      <c r="H1014" s="158" t="s">
        <v>7321</v>
      </c>
    </row>
    <row r="1015" spans="1:8">
      <c r="A1015" s="244" t="s">
        <v>1526</v>
      </c>
      <c r="B1015" s="253" t="s">
        <v>4234</v>
      </c>
      <c r="C1015" s="250">
        <v>20</v>
      </c>
      <c r="D1015" s="253" t="s">
        <v>5123</v>
      </c>
      <c r="E1015" s="253" t="s">
        <v>51</v>
      </c>
      <c r="F1015" s="253" t="s">
        <v>51</v>
      </c>
      <c r="G1015" s="253" t="s">
        <v>4230</v>
      </c>
      <c r="H1015" s="158" t="s">
        <v>7320</v>
      </c>
    </row>
    <row r="1016" spans="1:8">
      <c r="A1016" s="244" t="s">
        <v>1527</v>
      </c>
      <c r="B1016" s="238" t="s">
        <v>4254</v>
      </c>
      <c r="C1016" s="250">
        <v>20</v>
      </c>
      <c r="D1016" s="238" t="s">
        <v>379</v>
      </c>
      <c r="E1016" s="238" t="s">
        <v>4236</v>
      </c>
      <c r="F1016" s="238" t="s">
        <v>4236</v>
      </c>
      <c r="G1016" s="238" t="s">
        <v>4225</v>
      </c>
      <c r="H1016" s="222">
        <v>0</v>
      </c>
    </row>
    <row r="1017" spans="1:8">
      <c r="A1017" s="244" t="s">
        <v>1528</v>
      </c>
      <c r="B1017" s="244" t="s">
        <v>4222</v>
      </c>
      <c r="C1017" s="247">
        <v>25</v>
      </c>
      <c r="D1017" s="244" t="s">
        <v>5124</v>
      </c>
      <c r="E1017" s="244" t="s">
        <v>46</v>
      </c>
      <c r="F1017" s="244" t="s">
        <v>46</v>
      </c>
      <c r="G1017" s="244" t="s">
        <v>4225</v>
      </c>
      <c r="H1017" s="4">
        <v>500</v>
      </c>
    </row>
    <row r="1018" spans="1:8">
      <c r="A1018" s="244" t="s">
        <v>1529</v>
      </c>
      <c r="B1018" s="244" t="s">
        <v>4222</v>
      </c>
      <c r="C1018" s="247">
        <v>30</v>
      </c>
      <c r="D1018" s="244" t="s">
        <v>5125</v>
      </c>
      <c r="E1018" s="244" t="s">
        <v>46</v>
      </c>
      <c r="F1018" s="244" t="s">
        <v>46</v>
      </c>
      <c r="G1018" s="244" t="s">
        <v>4225</v>
      </c>
      <c r="H1018" s="4">
        <v>500</v>
      </c>
    </row>
    <row r="1019" spans="1:8">
      <c r="A1019" s="244" t="s">
        <v>1530</v>
      </c>
      <c r="B1019" s="244" t="s">
        <v>4222</v>
      </c>
      <c r="C1019" s="247">
        <v>25</v>
      </c>
      <c r="D1019" s="244" t="s">
        <v>5126</v>
      </c>
      <c r="E1019" s="244" t="s">
        <v>46</v>
      </c>
      <c r="F1019" s="244" t="s">
        <v>46</v>
      </c>
      <c r="G1019" s="244" t="s">
        <v>4225</v>
      </c>
      <c r="H1019" s="4">
        <v>500</v>
      </c>
    </row>
    <row r="1020" spans="1:8">
      <c r="A1020" s="244" t="s">
        <v>1531</v>
      </c>
      <c r="B1020" s="244" t="s">
        <v>4222</v>
      </c>
      <c r="C1020" s="247">
        <v>25</v>
      </c>
      <c r="D1020" s="244" t="s">
        <v>5127</v>
      </c>
      <c r="E1020" s="244" t="s">
        <v>46</v>
      </c>
      <c r="F1020" s="244" t="s">
        <v>46</v>
      </c>
      <c r="G1020" s="244" t="s">
        <v>4225</v>
      </c>
      <c r="H1020" s="4">
        <v>500</v>
      </c>
    </row>
    <row r="1021" spans="1:8">
      <c r="A1021" s="244" t="s">
        <v>1532</v>
      </c>
      <c r="B1021" s="244" t="s">
        <v>4222</v>
      </c>
      <c r="C1021" s="247">
        <v>30</v>
      </c>
      <c r="D1021" s="244" t="s">
        <v>5128</v>
      </c>
      <c r="E1021" s="244" t="s">
        <v>46</v>
      </c>
      <c r="F1021" s="244" t="s">
        <v>46</v>
      </c>
      <c r="G1021" s="244" t="s">
        <v>4225</v>
      </c>
      <c r="H1021" s="4">
        <v>500</v>
      </c>
    </row>
    <row r="1022" spans="1:8">
      <c r="A1022" s="244" t="s">
        <v>1533</v>
      </c>
      <c r="B1022" s="244" t="s">
        <v>4222</v>
      </c>
      <c r="C1022" s="247">
        <v>30</v>
      </c>
      <c r="D1022" s="244" t="s">
        <v>5129</v>
      </c>
      <c r="E1022" s="244" t="s">
        <v>46</v>
      </c>
      <c r="F1022" s="244" t="s">
        <v>46</v>
      </c>
      <c r="G1022" s="244" t="s">
        <v>4225</v>
      </c>
      <c r="H1022" s="4">
        <v>500</v>
      </c>
    </row>
    <row r="1023" spans="1:8">
      <c r="A1023" s="244" t="s">
        <v>1534</v>
      </c>
      <c r="B1023" s="244" t="s">
        <v>4222</v>
      </c>
      <c r="C1023" s="247">
        <v>45</v>
      </c>
      <c r="D1023" s="244" t="s">
        <v>5130</v>
      </c>
      <c r="E1023" s="244" t="s">
        <v>46</v>
      </c>
      <c r="F1023" s="244" t="s">
        <v>46</v>
      </c>
      <c r="G1023" s="244" t="s">
        <v>4225</v>
      </c>
      <c r="H1023" s="4">
        <v>500</v>
      </c>
    </row>
    <row r="1024" spans="1:8">
      <c r="A1024" s="244" t="s">
        <v>1535</v>
      </c>
      <c r="B1024" s="244" t="s">
        <v>4222</v>
      </c>
      <c r="C1024" s="247">
        <v>10</v>
      </c>
      <c r="D1024" s="244" t="s">
        <v>5131</v>
      </c>
      <c r="E1024" s="244" t="s">
        <v>46</v>
      </c>
      <c r="F1024" s="244" t="s">
        <v>46</v>
      </c>
      <c r="G1024" s="244" t="s">
        <v>4225</v>
      </c>
      <c r="H1024" s="4">
        <v>500</v>
      </c>
    </row>
    <row r="1025" spans="1:8">
      <c r="A1025" s="244" t="s">
        <v>1536</v>
      </c>
      <c r="B1025" s="244" t="s">
        <v>4222</v>
      </c>
      <c r="C1025" s="247">
        <v>30</v>
      </c>
      <c r="D1025" s="244" t="s">
        <v>5132</v>
      </c>
      <c r="E1025" s="244" t="s">
        <v>46</v>
      </c>
      <c r="F1025" s="244" t="s">
        <v>46</v>
      </c>
      <c r="G1025" s="244" t="s">
        <v>4225</v>
      </c>
      <c r="H1025" s="4">
        <v>500</v>
      </c>
    </row>
    <row r="1026" spans="1:8">
      <c r="A1026" s="244" t="s">
        <v>1537</v>
      </c>
      <c r="B1026" s="244" t="s">
        <v>4222</v>
      </c>
      <c r="C1026" s="247">
        <v>30</v>
      </c>
      <c r="D1026" s="244" t="s">
        <v>5133</v>
      </c>
      <c r="E1026" s="244" t="s">
        <v>46</v>
      </c>
      <c r="F1026" s="244" t="s">
        <v>46</v>
      </c>
      <c r="G1026" s="244" t="s">
        <v>4225</v>
      </c>
      <c r="H1026" s="4">
        <v>500</v>
      </c>
    </row>
    <row r="1027" spans="1:8">
      <c r="A1027" s="244" t="s">
        <v>1538</v>
      </c>
      <c r="B1027" s="244" t="s">
        <v>4222</v>
      </c>
      <c r="C1027" s="247">
        <v>30</v>
      </c>
      <c r="D1027" s="244" t="s">
        <v>5134</v>
      </c>
      <c r="E1027" s="244" t="s">
        <v>46</v>
      </c>
      <c r="F1027" s="244" t="s">
        <v>46</v>
      </c>
      <c r="G1027" s="244" t="s">
        <v>4225</v>
      </c>
      <c r="H1027" s="4">
        <v>500</v>
      </c>
    </row>
    <row r="1028" spans="1:8">
      <c r="A1028" s="244" t="s">
        <v>1539</v>
      </c>
      <c r="B1028" s="244" t="s">
        <v>379</v>
      </c>
      <c r="C1028" s="247" t="s">
        <v>379</v>
      </c>
      <c r="D1028" s="244" t="s">
        <v>379</v>
      </c>
      <c r="E1028" s="238" t="s">
        <v>4236</v>
      </c>
      <c r="F1028" s="238" t="s">
        <v>4236</v>
      </c>
      <c r="G1028" s="244" t="s">
        <v>4225</v>
      </c>
      <c r="H1028" s="222">
        <v>0</v>
      </c>
    </row>
    <row r="1029" spans="1:8">
      <c r="A1029" s="244" t="s">
        <v>1540</v>
      </c>
      <c r="B1029" s="244" t="s">
        <v>4222</v>
      </c>
      <c r="C1029" s="247">
        <v>40</v>
      </c>
      <c r="D1029" s="244" t="s">
        <v>5135</v>
      </c>
      <c r="E1029" s="244" t="s">
        <v>46</v>
      </c>
      <c r="F1029" s="244" t="s">
        <v>46</v>
      </c>
      <c r="G1029" s="244" t="s">
        <v>4225</v>
      </c>
      <c r="H1029" s="4">
        <v>500</v>
      </c>
    </row>
    <row r="1030" spans="1:8">
      <c r="A1030" s="244" t="s">
        <v>1541</v>
      </c>
      <c r="B1030" s="244" t="s">
        <v>4263</v>
      </c>
      <c r="C1030" s="247">
        <v>6</v>
      </c>
      <c r="D1030" s="244" t="s">
        <v>5136</v>
      </c>
      <c r="E1030" s="244" t="s">
        <v>46</v>
      </c>
      <c r="F1030" s="244" t="s">
        <v>46</v>
      </c>
      <c r="G1030" s="244" t="s">
        <v>4225</v>
      </c>
      <c r="H1030" s="4">
        <v>500</v>
      </c>
    </row>
    <row r="1031" spans="1:8">
      <c r="A1031" s="244" t="s">
        <v>1542</v>
      </c>
      <c r="B1031" s="244" t="s">
        <v>4263</v>
      </c>
      <c r="C1031" s="247">
        <v>6</v>
      </c>
      <c r="D1031" s="244" t="s">
        <v>5137</v>
      </c>
      <c r="E1031" s="244" t="s">
        <v>46</v>
      </c>
      <c r="F1031" s="244" t="s">
        <v>46</v>
      </c>
      <c r="G1031" s="244" t="s">
        <v>4225</v>
      </c>
      <c r="H1031" s="4">
        <v>500</v>
      </c>
    </row>
    <row r="1032" spans="1:8">
      <c r="A1032" s="244" t="s">
        <v>1543</v>
      </c>
      <c r="B1032" s="244" t="s">
        <v>5138</v>
      </c>
      <c r="C1032" s="247">
        <v>25</v>
      </c>
      <c r="D1032" s="244" t="s">
        <v>5139</v>
      </c>
      <c r="E1032" s="244" t="s">
        <v>46</v>
      </c>
      <c r="F1032" s="244" t="s">
        <v>46</v>
      </c>
      <c r="G1032" s="244" t="s">
        <v>4225</v>
      </c>
      <c r="H1032" s="4">
        <v>500</v>
      </c>
    </row>
    <row r="1033" spans="1:8">
      <c r="A1033" s="244" t="s">
        <v>1544</v>
      </c>
      <c r="B1033" s="244" t="s">
        <v>4222</v>
      </c>
      <c r="C1033" s="247">
        <v>30</v>
      </c>
      <c r="D1033" s="244" t="s">
        <v>5140</v>
      </c>
      <c r="E1033" s="244" t="s">
        <v>46</v>
      </c>
      <c r="F1033" s="244" t="s">
        <v>46</v>
      </c>
      <c r="G1033" s="244" t="s">
        <v>4225</v>
      </c>
      <c r="H1033" s="4">
        <v>500</v>
      </c>
    </row>
    <row r="1034" spans="1:8">
      <c r="A1034" s="244" t="s">
        <v>1545</v>
      </c>
      <c r="B1034" s="244" t="s">
        <v>4222</v>
      </c>
      <c r="C1034" s="247">
        <v>25</v>
      </c>
      <c r="D1034" s="244" t="s">
        <v>5141</v>
      </c>
      <c r="E1034" s="244" t="s">
        <v>46</v>
      </c>
      <c r="F1034" s="244" t="s">
        <v>46</v>
      </c>
      <c r="G1034" s="244" t="s">
        <v>4225</v>
      </c>
      <c r="H1034" s="4">
        <v>500</v>
      </c>
    </row>
    <row r="1035" spans="1:8">
      <c r="A1035" s="244" t="s">
        <v>1546</v>
      </c>
      <c r="B1035" s="244" t="s">
        <v>4222</v>
      </c>
      <c r="C1035" s="247">
        <v>25</v>
      </c>
      <c r="D1035" s="244" t="s">
        <v>5142</v>
      </c>
      <c r="E1035" s="244" t="s">
        <v>46</v>
      </c>
      <c r="F1035" s="244" t="s">
        <v>46</v>
      </c>
      <c r="G1035" s="244" t="s">
        <v>4225</v>
      </c>
      <c r="H1035" s="4">
        <v>500</v>
      </c>
    </row>
    <row r="1036" spans="1:8">
      <c r="A1036" s="244" t="s">
        <v>1547</v>
      </c>
      <c r="B1036" s="244" t="s">
        <v>4234</v>
      </c>
      <c r="C1036" s="247">
        <v>30</v>
      </c>
      <c r="D1036" s="244" t="s">
        <v>5143</v>
      </c>
      <c r="E1036" s="238" t="s">
        <v>52</v>
      </c>
      <c r="F1036" s="238" t="s">
        <v>4236</v>
      </c>
      <c r="G1036" s="244" t="s">
        <v>4225</v>
      </c>
      <c r="H1036" s="158" t="s">
        <v>7323</v>
      </c>
    </row>
    <row r="1037" spans="1:8">
      <c r="A1037" s="244" t="s">
        <v>1548</v>
      </c>
      <c r="B1037" s="244" t="s">
        <v>4806</v>
      </c>
      <c r="C1037" s="247">
        <v>6</v>
      </c>
      <c r="D1037" s="244" t="s">
        <v>5144</v>
      </c>
      <c r="E1037" s="244" t="s">
        <v>46</v>
      </c>
      <c r="F1037" s="244" t="s">
        <v>46</v>
      </c>
      <c r="G1037" s="244" t="s">
        <v>4225</v>
      </c>
      <c r="H1037" s="4">
        <v>500</v>
      </c>
    </row>
    <row r="1038" spans="1:8">
      <c r="A1038" s="244" t="s">
        <v>1549</v>
      </c>
      <c r="B1038" s="244" t="s">
        <v>4238</v>
      </c>
      <c r="C1038" s="247">
        <v>40</v>
      </c>
      <c r="D1038" s="244" t="s">
        <v>5145</v>
      </c>
      <c r="E1038" s="244" t="s">
        <v>46</v>
      </c>
      <c r="F1038" s="244" t="s">
        <v>46</v>
      </c>
      <c r="G1038" s="244" t="s">
        <v>4225</v>
      </c>
      <c r="H1038" s="4">
        <v>500</v>
      </c>
    </row>
    <row r="1039" spans="1:8">
      <c r="A1039" s="244" t="s">
        <v>1550</v>
      </c>
      <c r="B1039" s="244" t="s">
        <v>4222</v>
      </c>
      <c r="C1039" s="247">
        <v>30</v>
      </c>
      <c r="D1039" s="244" t="s">
        <v>5146</v>
      </c>
      <c r="E1039" s="244" t="s">
        <v>46</v>
      </c>
      <c r="F1039" s="244" t="s">
        <v>46</v>
      </c>
      <c r="G1039" s="244" t="s">
        <v>4225</v>
      </c>
      <c r="H1039" s="4">
        <v>500</v>
      </c>
    </row>
    <row r="1040" spans="1:8">
      <c r="A1040" s="244" t="s">
        <v>1551</v>
      </c>
      <c r="B1040" s="244" t="s">
        <v>4222</v>
      </c>
      <c r="C1040" s="247">
        <v>25</v>
      </c>
      <c r="D1040" s="244" t="s">
        <v>5147</v>
      </c>
      <c r="E1040" s="244" t="s">
        <v>46</v>
      </c>
      <c r="F1040" s="244" t="s">
        <v>46</v>
      </c>
      <c r="G1040" s="244" t="s">
        <v>4225</v>
      </c>
      <c r="H1040" s="4">
        <v>500</v>
      </c>
    </row>
    <row r="1041" spans="1:8">
      <c r="A1041" s="244" t="s">
        <v>1552</v>
      </c>
      <c r="B1041" s="244" t="s">
        <v>4222</v>
      </c>
      <c r="C1041" s="247">
        <v>25</v>
      </c>
      <c r="D1041" s="244" t="s">
        <v>5148</v>
      </c>
      <c r="E1041" s="244" t="s">
        <v>46</v>
      </c>
      <c r="F1041" s="244" t="s">
        <v>46</v>
      </c>
      <c r="G1041" s="244" t="s">
        <v>4225</v>
      </c>
      <c r="H1041" s="4">
        <v>500</v>
      </c>
    </row>
    <row r="1042" spans="1:8">
      <c r="A1042" s="244" t="s">
        <v>1553</v>
      </c>
      <c r="B1042" s="244" t="s">
        <v>4234</v>
      </c>
      <c r="C1042" s="247">
        <v>30</v>
      </c>
      <c r="D1042" s="244" t="s">
        <v>5149</v>
      </c>
      <c r="E1042" s="238" t="s">
        <v>52</v>
      </c>
      <c r="F1042" s="238" t="s">
        <v>4236</v>
      </c>
      <c r="G1042" s="244" t="s">
        <v>4225</v>
      </c>
      <c r="H1042" s="158" t="s">
        <v>7323</v>
      </c>
    </row>
    <row r="1043" spans="1:8">
      <c r="A1043" s="244" t="s">
        <v>1554</v>
      </c>
      <c r="B1043" s="244" t="s">
        <v>4806</v>
      </c>
      <c r="C1043" s="247">
        <v>6</v>
      </c>
      <c r="D1043" s="244" t="s">
        <v>379</v>
      </c>
      <c r="E1043" s="238" t="s">
        <v>4236</v>
      </c>
      <c r="F1043" s="238" t="s">
        <v>4236</v>
      </c>
      <c r="G1043" s="244" t="s">
        <v>4230</v>
      </c>
      <c r="H1043" s="222">
        <v>0</v>
      </c>
    </row>
    <row r="1044" spans="1:8">
      <c r="A1044" s="244" t="s">
        <v>1555</v>
      </c>
      <c r="B1044" s="244" t="s">
        <v>4222</v>
      </c>
      <c r="C1044" s="247">
        <v>10</v>
      </c>
      <c r="D1044" s="244" t="s">
        <v>5150</v>
      </c>
      <c r="E1044" s="244" t="s">
        <v>46</v>
      </c>
      <c r="F1044" s="244" t="s">
        <v>46</v>
      </c>
      <c r="G1044" s="244" t="s">
        <v>4225</v>
      </c>
      <c r="H1044" s="4">
        <v>500</v>
      </c>
    </row>
    <row r="1045" spans="1:8">
      <c r="A1045" s="244" t="s">
        <v>1556</v>
      </c>
      <c r="B1045" s="238" t="s">
        <v>4234</v>
      </c>
      <c r="C1045" s="250">
        <v>30</v>
      </c>
      <c r="D1045" s="238" t="s">
        <v>5151</v>
      </c>
      <c r="E1045" s="238" t="s">
        <v>52</v>
      </c>
      <c r="F1045" s="238" t="s">
        <v>4236</v>
      </c>
      <c r="G1045" s="238" t="s">
        <v>4230</v>
      </c>
      <c r="H1045" s="158" t="s">
        <v>7323</v>
      </c>
    </row>
    <row r="1046" spans="1:8">
      <c r="A1046" s="244" t="s">
        <v>1557</v>
      </c>
      <c r="B1046" s="244" t="s">
        <v>4222</v>
      </c>
      <c r="C1046" s="247">
        <v>40</v>
      </c>
      <c r="D1046" s="244" t="s">
        <v>5152</v>
      </c>
      <c r="E1046" s="244" t="s">
        <v>51</v>
      </c>
      <c r="F1046" s="244" t="s">
        <v>4236</v>
      </c>
      <c r="G1046" s="244" t="s">
        <v>4230</v>
      </c>
      <c r="H1046" s="158" t="s">
        <v>7321</v>
      </c>
    </row>
    <row r="1047" spans="1:8">
      <c r="A1047" s="244" t="s">
        <v>1558</v>
      </c>
      <c r="B1047" s="253" t="s">
        <v>4234</v>
      </c>
      <c r="C1047" s="250">
        <v>30</v>
      </c>
      <c r="D1047" s="253" t="s">
        <v>5153</v>
      </c>
      <c r="E1047" s="253" t="s">
        <v>52</v>
      </c>
      <c r="F1047" s="253" t="s">
        <v>4236</v>
      </c>
      <c r="G1047" s="253" t="s">
        <v>4230</v>
      </c>
      <c r="H1047" s="158" t="s">
        <v>7323</v>
      </c>
    </row>
    <row r="1048" spans="1:8">
      <c r="A1048" s="244" t="s">
        <v>1559</v>
      </c>
      <c r="B1048" s="253" t="s">
        <v>4222</v>
      </c>
      <c r="C1048" s="250">
        <v>30</v>
      </c>
      <c r="D1048" s="253" t="s">
        <v>5154</v>
      </c>
      <c r="E1048" s="253" t="s">
        <v>51</v>
      </c>
      <c r="F1048" s="253" t="s">
        <v>4236</v>
      </c>
      <c r="G1048" s="253" t="s">
        <v>4230</v>
      </c>
      <c r="H1048" s="158" t="s">
        <v>7320</v>
      </c>
    </row>
    <row r="1049" spans="1:8">
      <c r="A1049" s="244" t="s">
        <v>1560</v>
      </c>
      <c r="B1049" s="244" t="s">
        <v>4254</v>
      </c>
      <c r="C1049" s="247">
        <v>15</v>
      </c>
      <c r="D1049" s="244" t="s">
        <v>379</v>
      </c>
      <c r="E1049" s="238" t="s">
        <v>4236</v>
      </c>
      <c r="F1049" s="238" t="s">
        <v>4236</v>
      </c>
      <c r="G1049" s="244" t="s">
        <v>4230</v>
      </c>
      <c r="H1049" s="222">
        <v>0</v>
      </c>
    </row>
    <row r="1050" spans="1:8">
      <c r="A1050" s="244" t="s">
        <v>1561</v>
      </c>
      <c r="B1050" s="244" t="s">
        <v>4222</v>
      </c>
      <c r="C1050" s="247">
        <v>30</v>
      </c>
      <c r="D1050" s="244" t="s">
        <v>5155</v>
      </c>
      <c r="E1050" s="244" t="s">
        <v>46</v>
      </c>
      <c r="F1050" s="244" t="s">
        <v>46</v>
      </c>
      <c r="G1050" s="244" t="s">
        <v>4225</v>
      </c>
      <c r="H1050" s="4">
        <v>500</v>
      </c>
    </row>
    <row r="1051" spans="1:8">
      <c r="A1051" s="244" t="s">
        <v>1562</v>
      </c>
      <c r="B1051" s="244" t="s">
        <v>4222</v>
      </c>
      <c r="C1051" s="247">
        <v>25</v>
      </c>
      <c r="D1051" s="244" t="s">
        <v>5156</v>
      </c>
      <c r="E1051" s="244" t="s">
        <v>46</v>
      </c>
      <c r="F1051" s="244" t="s">
        <v>46</v>
      </c>
      <c r="G1051" s="244" t="s">
        <v>4225</v>
      </c>
      <c r="H1051" s="4">
        <v>500</v>
      </c>
    </row>
    <row r="1052" spans="1:8">
      <c r="A1052" s="244" t="s">
        <v>1563</v>
      </c>
      <c r="B1052" s="244" t="s">
        <v>4222</v>
      </c>
      <c r="C1052" s="247">
        <v>30</v>
      </c>
      <c r="D1052" s="244" t="s">
        <v>5157</v>
      </c>
      <c r="E1052" s="244" t="s">
        <v>46</v>
      </c>
      <c r="F1052" s="244" t="s">
        <v>46</v>
      </c>
      <c r="G1052" s="244" t="s">
        <v>4225</v>
      </c>
      <c r="H1052" s="4">
        <v>500</v>
      </c>
    </row>
    <row r="1053" spans="1:8">
      <c r="A1053" s="244" t="s">
        <v>1564</v>
      </c>
      <c r="B1053" s="244" t="s">
        <v>4222</v>
      </c>
      <c r="C1053" s="247">
        <v>35</v>
      </c>
      <c r="D1053" s="244" t="s">
        <v>5158</v>
      </c>
      <c r="E1053" s="244" t="s">
        <v>46</v>
      </c>
      <c r="F1053" s="244" t="s">
        <v>46</v>
      </c>
      <c r="G1053" s="244" t="s">
        <v>4225</v>
      </c>
      <c r="H1053" s="4">
        <v>500</v>
      </c>
    </row>
    <row r="1054" spans="1:8">
      <c r="A1054" s="244" t="s">
        <v>1565</v>
      </c>
      <c r="B1054" s="244" t="s">
        <v>4234</v>
      </c>
      <c r="C1054" s="247">
        <v>30</v>
      </c>
      <c r="D1054" s="244" t="s">
        <v>5159</v>
      </c>
      <c r="E1054" s="244" t="s">
        <v>46</v>
      </c>
      <c r="F1054" s="244" t="s">
        <v>4229</v>
      </c>
      <c r="G1054" s="244" t="s">
        <v>4230</v>
      </c>
      <c r="H1054" s="4">
        <v>500</v>
      </c>
    </row>
    <row r="1055" spans="1:8">
      <c r="A1055" s="244" t="s">
        <v>1566</v>
      </c>
      <c r="B1055" s="244" t="s">
        <v>4222</v>
      </c>
      <c r="C1055" s="247">
        <v>30</v>
      </c>
      <c r="D1055" s="244" t="s">
        <v>5160</v>
      </c>
      <c r="E1055" s="244" t="s">
        <v>51</v>
      </c>
      <c r="F1055" s="238" t="s">
        <v>4236</v>
      </c>
      <c r="G1055" s="244" t="s">
        <v>4230</v>
      </c>
      <c r="H1055" s="158" t="s">
        <v>7320</v>
      </c>
    </row>
    <row r="1056" spans="1:8">
      <c r="A1056" s="244" t="s">
        <v>1567</v>
      </c>
      <c r="B1056" s="244" t="s">
        <v>4222</v>
      </c>
      <c r="C1056" s="247">
        <v>25</v>
      </c>
      <c r="D1056" s="244" t="s">
        <v>5161</v>
      </c>
      <c r="E1056" s="244" t="s">
        <v>46</v>
      </c>
      <c r="F1056" s="244" t="s">
        <v>46</v>
      </c>
      <c r="G1056" s="244" t="s">
        <v>4225</v>
      </c>
      <c r="H1056" s="4">
        <v>500</v>
      </c>
    </row>
    <row r="1057" spans="1:8">
      <c r="A1057" s="244" t="s">
        <v>1568</v>
      </c>
      <c r="B1057" s="244" t="s">
        <v>4222</v>
      </c>
      <c r="C1057" s="247">
        <v>10</v>
      </c>
      <c r="D1057" s="244" t="s">
        <v>5162</v>
      </c>
      <c r="E1057" s="244" t="s">
        <v>46</v>
      </c>
      <c r="F1057" s="244" t="s">
        <v>46</v>
      </c>
      <c r="G1057" s="244" t="s">
        <v>4225</v>
      </c>
      <c r="H1057" s="4">
        <v>500</v>
      </c>
    </row>
    <row r="1058" spans="1:8">
      <c r="A1058" s="244" t="s">
        <v>1569</v>
      </c>
      <c r="B1058" s="244" t="s">
        <v>4263</v>
      </c>
      <c r="C1058" s="247">
        <v>6</v>
      </c>
      <c r="D1058" s="244" t="s">
        <v>5163</v>
      </c>
      <c r="E1058" s="244" t="s">
        <v>46</v>
      </c>
      <c r="F1058" s="244" t="s">
        <v>46</v>
      </c>
      <c r="G1058" s="244" t="s">
        <v>4225</v>
      </c>
      <c r="H1058" s="4">
        <v>500</v>
      </c>
    </row>
    <row r="1059" spans="1:8">
      <c r="A1059" s="244" t="s">
        <v>1570</v>
      </c>
      <c r="B1059" s="244" t="s">
        <v>4222</v>
      </c>
      <c r="C1059" s="247">
        <v>35</v>
      </c>
      <c r="D1059" s="244" t="s">
        <v>5164</v>
      </c>
      <c r="E1059" s="244" t="s">
        <v>46</v>
      </c>
      <c r="F1059" s="244" t="s">
        <v>46</v>
      </c>
      <c r="G1059" s="244" t="s">
        <v>4225</v>
      </c>
      <c r="H1059" s="4">
        <v>500</v>
      </c>
    </row>
    <row r="1060" spans="1:8">
      <c r="A1060" s="244" t="s">
        <v>1571</v>
      </c>
      <c r="B1060" s="244" t="s">
        <v>4309</v>
      </c>
      <c r="C1060" s="247">
        <v>6</v>
      </c>
      <c r="D1060" s="244" t="s">
        <v>379</v>
      </c>
      <c r="E1060" s="238" t="s">
        <v>4266</v>
      </c>
      <c r="F1060" s="238" t="s">
        <v>4266</v>
      </c>
      <c r="G1060" s="244" t="s">
        <v>4225</v>
      </c>
      <c r="H1060" s="222">
        <v>0</v>
      </c>
    </row>
    <row r="1061" spans="1:8">
      <c r="A1061" s="244" t="s">
        <v>1572</v>
      </c>
      <c r="B1061" s="244" t="s">
        <v>4222</v>
      </c>
      <c r="C1061" s="247">
        <v>40</v>
      </c>
      <c r="D1061" s="244" t="s">
        <v>5165</v>
      </c>
      <c r="E1061" s="244" t="s">
        <v>46</v>
      </c>
      <c r="F1061" s="244" t="s">
        <v>46</v>
      </c>
      <c r="G1061" s="244" t="s">
        <v>4225</v>
      </c>
      <c r="H1061" s="4">
        <v>500</v>
      </c>
    </row>
    <row r="1062" spans="1:8">
      <c r="A1062" s="244" t="s">
        <v>1573</v>
      </c>
      <c r="B1062" s="244" t="s">
        <v>4222</v>
      </c>
      <c r="C1062" s="247">
        <v>40</v>
      </c>
      <c r="D1062" s="244" t="s">
        <v>5166</v>
      </c>
      <c r="E1062" s="244" t="s">
        <v>46</v>
      </c>
      <c r="F1062" s="244" t="s">
        <v>46</v>
      </c>
      <c r="G1062" s="244" t="s">
        <v>4225</v>
      </c>
      <c r="H1062" s="4">
        <v>500</v>
      </c>
    </row>
    <row r="1063" spans="1:8">
      <c r="A1063" s="244" t="s">
        <v>1574</v>
      </c>
      <c r="B1063" s="244" t="s">
        <v>4222</v>
      </c>
      <c r="C1063" s="247">
        <v>30</v>
      </c>
      <c r="D1063" s="244" t="s">
        <v>5167</v>
      </c>
      <c r="E1063" s="244" t="s">
        <v>46</v>
      </c>
      <c r="F1063" s="244" t="s">
        <v>46</v>
      </c>
      <c r="G1063" s="244" t="s">
        <v>4225</v>
      </c>
      <c r="H1063" s="4">
        <v>500</v>
      </c>
    </row>
    <row r="1064" spans="1:8">
      <c r="A1064" s="244" t="s">
        <v>1575</v>
      </c>
      <c r="B1064" s="244" t="s">
        <v>4222</v>
      </c>
      <c r="C1064" s="247">
        <v>30</v>
      </c>
      <c r="D1064" s="244" t="s">
        <v>5168</v>
      </c>
      <c r="E1064" s="244" t="s">
        <v>46</v>
      </c>
      <c r="F1064" s="244" t="s">
        <v>46</v>
      </c>
      <c r="G1064" s="244" t="s">
        <v>4225</v>
      </c>
      <c r="H1064" s="4">
        <v>500</v>
      </c>
    </row>
    <row r="1065" spans="1:8">
      <c r="A1065" s="244" t="s">
        <v>1576</v>
      </c>
      <c r="B1065" s="244" t="s">
        <v>4222</v>
      </c>
      <c r="C1065" s="247">
        <v>40</v>
      </c>
      <c r="D1065" s="244" t="s">
        <v>5169</v>
      </c>
      <c r="E1065" s="244" t="s">
        <v>46</v>
      </c>
      <c r="F1065" s="244" t="s">
        <v>46</v>
      </c>
      <c r="G1065" s="244" t="s">
        <v>4225</v>
      </c>
      <c r="H1065" s="4">
        <v>500</v>
      </c>
    </row>
    <row r="1066" spans="1:8">
      <c r="A1066" s="244" t="s">
        <v>1577</v>
      </c>
      <c r="B1066" s="244" t="s">
        <v>4222</v>
      </c>
      <c r="C1066" s="247">
        <v>35</v>
      </c>
      <c r="D1066" s="244" t="s">
        <v>5170</v>
      </c>
      <c r="E1066" s="244" t="s">
        <v>46</v>
      </c>
      <c r="F1066" s="244" t="s">
        <v>46</v>
      </c>
      <c r="G1066" s="244" t="s">
        <v>4225</v>
      </c>
      <c r="H1066" s="4">
        <v>500</v>
      </c>
    </row>
    <row r="1067" spans="1:8">
      <c r="A1067" s="244" t="s">
        <v>1578</v>
      </c>
      <c r="B1067" s="244" t="s">
        <v>4222</v>
      </c>
      <c r="C1067" s="247">
        <v>40</v>
      </c>
      <c r="D1067" s="244" t="s">
        <v>5171</v>
      </c>
      <c r="E1067" s="244" t="s">
        <v>46</v>
      </c>
      <c r="F1067" s="244" t="s">
        <v>46</v>
      </c>
      <c r="G1067" s="244" t="s">
        <v>4225</v>
      </c>
      <c r="H1067" s="4">
        <v>500</v>
      </c>
    </row>
    <row r="1068" spans="1:8">
      <c r="A1068" s="244" t="s">
        <v>1579</v>
      </c>
      <c r="B1068" s="244" t="s">
        <v>4222</v>
      </c>
      <c r="C1068" s="247">
        <v>35</v>
      </c>
      <c r="D1068" s="244" t="s">
        <v>5172</v>
      </c>
      <c r="E1068" s="244" t="s">
        <v>46</v>
      </c>
      <c r="F1068" s="244" t="s">
        <v>46</v>
      </c>
      <c r="G1068" s="244" t="s">
        <v>4225</v>
      </c>
      <c r="H1068" s="4">
        <v>500</v>
      </c>
    </row>
    <row r="1069" spans="1:8">
      <c r="A1069" s="244" t="s">
        <v>1580</v>
      </c>
      <c r="B1069" s="244" t="s">
        <v>4254</v>
      </c>
      <c r="C1069" s="247">
        <v>20</v>
      </c>
      <c r="D1069" s="244" t="s">
        <v>5173</v>
      </c>
      <c r="E1069" s="244" t="s">
        <v>46</v>
      </c>
      <c r="F1069" s="244" t="s">
        <v>46</v>
      </c>
      <c r="G1069" s="244" t="s">
        <v>4225</v>
      </c>
      <c r="H1069" s="4">
        <v>500</v>
      </c>
    </row>
    <row r="1070" spans="1:8">
      <c r="A1070" s="17" t="s">
        <v>1581</v>
      </c>
      <c r="B1070" s="244" t="s">
        <v>4222</v>
      </c>
      <c r="C1070" s="247">
        <v>40</v>
      </c>
      <c r="D1070" s="244" t="s">
        <v>5174</v>
      </c>
      <c r="E1070" s="244" t="s">
        <v>46</v>
      </c>
      <c r="F1070" s="244" t="s">
        <v>46</v>
      </c>
      <c r="G1070" s="244" t="s">
        <v>4225</v>
      </c>
      <c r="H1070" s="4">
        <v>500</v>
      </c>
    </row>
    <row r="1071" spans="1:8">
      <c r="A1071" s="244" t="s">
        <v>1582</v>
      </c>
      <c r="B1071" s="244" t="s">
        <v>4222</v>
      </c>
      <c r="C1071" s="247">
        <v>20</v>
      </c>
      <c r="D1071" s="244" t="s">
        <v>5175</v>
      </c>
      <c r="E1071" s="244" t="s">
        <v>46</v>
      </c>
      <c r="F1071" s="244" t="s">
        <v>46</v>
      </c>
      <c r="G1071" s="244" t="s">
        <v>4225</v>
      </c>
      <c r="H1071" s="4">
        <v>500</v>
      </c>
    </row>
    <row r="1072" spans="1:8">
      <c r="A1072" s="244" t="s">
        <v>1583</v>
      </c>
      <c r="B1072" s="244" t="s">
        <v>4222</v>
      </c>
      <c r="C1072" s="247">
        <v>25</v>
      </c>
      <c r="D1072" s="244" t="s">
        <v>5176</v>
      </c>
      <c r="E1072" s="244" t="s">
        <v>46</v>
      </c>
      <c r="F1072" s="244" t="s">
        <v>46</v>
      </c>
      <c r="G1072" s="244" t="s">
        <v>4225</v>
      </c>
      <c r="H1072" s="4">
        <v>500</v>
      </c>
    </row>
    <row r="1073" spans="1:8">
      <c r="A1073" s="244" t="s">
        <v>1584</v>
      </c>
      <c r="B1073" s="244" t="s">
        <v>4222</v>
      </c>
      <c r="C1073" s="247">
        <v>35</v>
      </c>
      <c r="D1073" s="244" t="s">
        <v>5177</v>
      </c>
      <c r="E1073" s="244" t="s">
        <v>46</v>
      </c>
      <c r="F1073" s="244" t="s">
        <v>46</v>
      </c>
      <c r="G1073" s="244" t="s">
        <v>4225</v>
      </c>
      <c r="H1073" s="4">
        <v>500</v>
      </c>
    </row>
    <row r="1074" spans="1:8">
      <c r="A1074" s="244" t="s">
        <v>1585</v>
      </c>
      <c r="B1074" s="244" t="s">
        <v>4222</v>
      </c>
      <c r="C1074" s="247">
        <v>30</v>
      </c>
      <c r="D1074" s="244" t="s">
        <v>5178</v>
      </c>
      <c r="E1074" s="244" t="s">
        <v>46</v>
      </c>
      <c r="F1074" s="244" t="s">
        <v>46</v>
      </c>
      <c r="G1074" s="244" t="s">
        <v>4225</v>
      </c>
      <c r="H1074" s="4">
        <v>500</v>
      </c>
    </row>
    <row r="1075" spans="1:8">
      <c r="A1075" s="244" t="s">
        <v>1586</v>
      </c>
      <c r="B1075" s="244" t="s">
        <v>4222</v>
      </c>
      <c r="C1075" s="247">
        <v>25</v>
      </c>
      <c r="D1075" s="244" t="s">
        <v>5179</v>
      </c>
      <c r="E1075" s="244" t="s">
        <v>46</v>
      </c>
      <c r="F1075" s="244" t="s">
        <v>46</v>
      </c>
      <c r="G1075" s="244" t="s">
        <v>4225</v>
      </c>
      <c r="H1075" s="4">
        <v>500</v>
      </c>
    </row>
    <row r="1076" spans="1:8">
      <c r="A1076" s="244" t="s">
        <v>1587</v>
      </c>
      <c r="B1076" s="244" t="s">
        <v>4222</v>
      </c>
      <c r="C1076" s="247">
        <v>30</v>
      </c>
      <c r="D1076" s="244" t="s">
        <v>5180</v>
      </c>
      <c r="E1076" s="244" t="s">
        <v>46</v>
      </c>
      <c r="F1076" s="244" t="s">
        <v>46</v>
      </c>
      <c r="G1076" s="244" t="s">
        <v>4225</v>
      </c>
      <c r="H1076" s="4">
        <v>500</v>
      </c>
    </row>
    <row r="1077" spans="1:8">
      <c r="A1077" s="244" t="s">
        <v>1588</v>
      </c>
      <c r="B1077" s="244" t="s">
        <v>4222</v>
      </c>
      <c r="C1077" s="247">
        <v>30</v>
      </c>
      <c r="D1077" s="244" t="s">
        <v>5181</v>
      </c>
      <c r="E1077" s="244" t="s">
        <v>46</v>
      </c>
      <c r="F1077" s="244" t="s">
        <v>46</v>
      </c>
      <c r="G1077" s="244" t="s">
        <v>4225</v>
      </c>
      <c r="H1077" s="4">
        <v>500</v>
      </c>
    </row>
    <row r="1078" spans="1:8">
      <c r="A1078" s="244" t="s">
        <v>1589</v>
      </c>
      <c r="B1078" s="244" t="s">
        <v>4222</v>
      </c>
      <c r="C1078" s="247">
        <v>30</v>
      </c>
      <c r="D1078" s="244" t="s">
        <v>5182</v>
      </c>
      <c r="E1078" s="244" t="s">
        <v>46</v>
      </c>
      <c r="F1078" s="244" t="s">
        <v>46</v>
      </c>
      <c r="G1078" s="244" t="s">
        <v>4225</v>
      </c>
      <c r="H1078" s="4">
        <v>500</v>
      </c>
    </row>
    <row r="1079" spans="1:8">
      <c r="A1079" s="244" t="s">
        <v>1590</v>
      </c>
      <c r="B1079" s="244" t="s">
        <v>4222</v>
      </c>
      <c r="C1079" s="247">
        <v>30</v>
      </c>
      <c r="D1079" s="244" t="s">
        <v>379</v>
      </c>
      <c r="E1079" s="238" t="s">
        <v>4292</v>
      </c>
      <c r="F1079" s="238" t="s">
        <v>4236</v>
      </c>
      <c r="G1079" s="244" t="s">
        <v>4225</v>
      </c>
      <c r="H1079" s="222">
        <v>0</v>
      </c>
    </row>
    <row r="1080" spans="1:8">
      <c r="A1080" s="244" t="s">
        <v>1591</v>
      </c>
      <c r="B1080" s="244" t="s">
        <v>4222</v>
      </c>
      <c r="C1080" s="247">
        <v>30</v>
      </c>
      <c r="D1080" s="244" t="s">
        <v>5183</v>
      </c>
      <c r="E1080" s="244" t="s">
        <v>46</v>
      </c>
      <c r="F1080" s="244" t="s">
        <v>4224</v>
      </c>
      <c r="G1080" s="244" t="s">
        <v>4225</v>
      </c>
      <c r="H1080" s="4">
        <v>500</v>
      </c>
    </row>
    <row r="1081" spans="1:8">
      <c r="A1081" s="244" t="s">
        <v>1592</v>
      </c>
      <c r="B1081" s="244" t="s">
        <v>4222</v>
      </c>
      <c r="C1081" s="247">
        <v>30</v>
      </c>
      <c r="D1081" s="244" t="s">
        <v>5184</v>
      </c>
      <c r="E1081" s="244" t="s">
        <v>46</v>
      </c>
      <c r="F1081" s="244" t="s">
        <v>46</v>
      </c>
      <c r="G1081" s="244" t="s">
        <v>4225</v>
      </c>
      <c r="H1081" s="4">
        <v>500</v>
      </c>
    </row>
    <row r="1082" spans="1:8">
      <c r="A1082" s="244" t="s">
        <v>1593</v>
      </c>
      <c r="B1082" s="244" t="s">
        <v>4222</v>
      </c>
      <c r="C1082" s="247">
        <v>40</v>
      </c>
      <c r="D1082" s="244" t="s">
        <v>5185</v>
      </c>
      <c r="E1082" s="244" t="s">
        <v>46</v>
      </c>
      <c r="F1082" s="244" t="s">
        <v>46</v>
      </c>
      <c r="G1082" s="244" t="s">
        <v>4225</v>
      </c>
      <c r="H1082" s="4">
        <v>500</v>
      </c>
    </row>
    <row r="1083" spans="1:8">
      <c r="A1083" s="244" t="s">
        <v>1594</v>
      </c>
      <c r="B1083" s="244" t="s">
        <v>4263</v>
      </c>
      <c r="C1083" s="247">
        <v>6</v>
      </c>
      <c r="D1083" s="244" t="s">
        <v>5186</v>
      </c>
      <c r="E1083" s="244" t="s">
        <v>46</v>
      </c>
      <c r="F1083" s="244" t="s">
        <v>4229</v>
      </c>
      <c r="G1083" s="244" t="s">
        <v>4230</v>
      </c>
      <c r="H1083" s="4">
        <v>500</v>
      </c>
    </row>
    <row r="1084" spans="1:8">
      <c r="A1084" s="244" t="s">
        <v>1595</v>
      </c>
      <c r="B1084" s="244" t="s">
        <v>379</v>
      </c>
      <c r="C1084" s="247" t="s">
        <v>379</v>
      </c>
      <c r="D1084" s="244" t="s">
        <v>379</v>
      </c>
      <c r="E1084" s="238" t="s">
        <v>4236</v>
      </c>
      <c r="F1084" s="238" t="s">
        <v>4236</v>
      </c>
      <c r="G1084" s="244" t="s">
        <v>4225</v>
      </c>
      <c r="H1084" s="222">
        <v>0</v>
      </c>
    </row>
    <row r="1085" spans="1:8">
      <c r="A1085" s="244" t="s">
        <v>1596</v>
      </c>
      <c r="B1085" s="244" t="s">
        <v>4222</v>
      </c>
      <c r="C1085" s="247">
        <v>20</v>
      </c>
      <c r="D1085" s="244" t="s">
        <v>5187</v>
      </c>
      <c r="E1085" s="244" t="s">
        <v>46</v>
      </c>
      <c r="F1085" s="244" t="s">
        <v>4224</v>
      </c>
      <c r="G1085" s="244" t="s">
        <v>4225</v>
      </c>
      <c r="H1085" s="4">
        <v>500</v>
      </c>
    </row>
    <row r="1086" spans="1:8">
      <c r="A1086" s="244" t="s">
        <v>1597</v>
      </c>
      <c r="B1086" s="244" t="s">
        <v>4222</v>
      </c>
      <c r="C1086" s="247">
        <v>40</v>
      </c>
      <c r="D1086" s="244" t="s">
        <v>5188</v>
      </c>
      <c r="E1086" s="244" t="s">
        <v>46</v>
      </c>
      <c r="F1086" s="244" t="s">
        <v>46</v>
      </c>
      <c r="G1086" s="244" t="s">
        <v>4225</v>
      </c>
      <c r="H1086" s="4">
        <v>500</v>
      </c>
    </row>
    <row r="1087" spans="1:8">
      <c r="A1087" s="244" t="s">
        <v>1598</v>
      </c>
      <c r="B1087" s="244" t="s">
        <v>4222</v>
      </c>
      <c r="C1087" s="247">
        <v>30</v>
      </c>
      <c r="D1087" s="244" t="s">
        <v>5189</v>
      </c>
      <c r="E1087" s="244" t="s">
        <v>46</v>
      </c>
      <c r="F1087" s="244" t="s">
        <v>46</v>
      </c>
      <c r="G1087" s="244" t="s">
        <v>4225</v>
      </c>
      <c r="H1087" s="4">
        <v>500</v>
      </c>
    </row>
    <row r="1088" spans="1:8">
      <c r="A1088" s="244" t="s">
        <v>1599</v>
      </c>
      <c r="B1088" s="244" t="s">
        <v>4234</v>
      </c>
      <c r="C1088" s="247">
        <v>40</v>
      </c>
      <c r="D1088" s="244" t="s">
        <v>5190</v>
      </c>
      <c r="E1088" s="244" t="s">
        <v>46</v>
      </c>
      <c r="F1088" s="244" t="s">
        <v>46</v>
      </c>
      <c r="G1088" s="244" t="s">
        <v>4225</v>
      </c>
      <c r="H1088" s="4">
        <v>500</v>
      </c>
    </row>
    <row r="1089" spans="1:8">
      <c r="A1089" s="244" t="s">
        <v>1600</v>
      </c>
      <c r="B1089" s="244" t="s">
        <v>4254</v>
      </c>
      <c r="C1089" s="247">
        <v>15</v>
      </c>
      <c r="D1089" s="244" t="s">
        <v>5191</v>
      </c>
      <c r="E1089" s="244" t="s">
        <v>46</v>
      </c>
      <c r="F1089" s="244" t="s">
        <v>46</v>
      </c>
      <c r="G1089" s="244" t="s">
        <v>4225</v>
      </c>
      <c r="H1089" s="4">
        <v>500</v>
      </c>
    </row>
    <row r="1090" spans="1:8">
      <c r="A1090" s="244" t="s">
        <v>1601</v>
      </c>
      <c r="B1090" s="244" t="s">
        <v>4222</v>
      </c>
      <c r="C1090" s="247">
        <v>40</v>
      </c>
      <c r="D1090" s="244" t="s">
        <v>5192</v>
      </c>
      <c r="E1090" s="244" t="s">
        <v>46</v>
      </c>
      <c r="F1090" s="244" t="s">
        <v>46</v>
      </c>
      <c r="G1090" s="244" t="s">
        <v>4225</v>
      </c>
      <c r="H1090" s="4">
        <v>500</v>
      </c>
    </row>
    <row r="1091" spans="1:8">
      <c r="A1091" s="244" t="s">
        <v>1602</v>
      </c>
      <c r="B1091" s="244" t="s">
        <v>4222</v>
      </c>
      <c r="C1091" s="247">
        <v>25</v>
      </c>
      <c r="D1091" s="244" t="s">
        <v>5193</v>
      </c>
      <c r="E1091" s="244" t="s">
        <v>46</v>
      </c>
      <c r="F1091" s="244" t="s">
        <v>46</v>
      </c>
      <c r="G1091" s="244" t="s">
        <v>4225</v>
      </c>
      <c r="H1091" s="4">
        <v>500</v>
      </c>
    </row>
    <row r="1092" spans="1:8">
      <c r="A1092" s="244" t="s">
        <v>1603</v>
      </c>
      <c r="B1092" s="244" t="s">
        <v>4222</v>
      </c>
      <c r="C1092" s="247">
        <v>25</v>
      </c>
      <c r="D1092" s="244" t="s">
        <v>5194</v>
      </c>
      <c r="E1092" s="244" t="s">
        <v>46</v>
      </c>
      <c r="F1092" s="244" t="s">
        <v>46</v>
      </c>
      <c r="G1092" s="244" t="s">
        <v>4225</v>
      </c>
      <c r="H1092" s="4">
        <v>500</v>
      </c>
    </row>
    <row r="1093" spans="1:8">
      <c r="A1093" s="244" t="s">
        <v>1604</v>
      </c>
      <c r="B1093" s="244" t="s">
        <v>4222</v>
      </c>
      <c r="C1093" s="247">
        <v>25</v>
      </c>
      <c r="D1093" s="244" t="s">
        <v>5195</v>
      </c>
      <c r="E1093" s="244" t="s">
        <v>46</v>
      </c>
      <c r="F1093" s="244" t="s">
        <v>46</v>
      </c>
      <c r="G1093" s="244" t="s">
        <v>4225</v>
      </c>
      <c r="H1093" s="4">
        <v>500</v>
      </c>
    </row>
    <row r="1094" spans="1:8">
      <c r="A1094" s="244" t="s">
        <v>1605</v>
      </c>
      <c r="B1094" s="244" t="s">
        <v>4234</v>
      </c>
      <c r="C1094" s="247">
        <v>20</v>
      </c>
      <c r="D1094" s="244" t="s">
        <v>5196</v>
      </c>
      <c r="E1094" s="244" t="s">
        <v>46</v>
      </c>
      <c r="F1094" s="244" t="s">
        <v>4229</v>
      </c>
      <c r="G1094" s="244" t="s">
        <v>4230</v>
      </c>
      <c r="H1094" s="4">
        <v>500</v>
      </c>
    </row>
    <row r="1095" spans="1:8">
      <c r="A1095" s="244" t="s">
        <v>1606</v>
      </c>
      <c r="B1095" s="244" t="s">
        <v>4263</v>
      </c>
      <c r="C1095" s="247">
        <v>6</v>
      </c>
      <c r="D1095" s="244" t="s">
        <v>5197</v>
      </c>
      <c r="E1095" s="244" t="s">
        <v>46</v>
      </c>
      <c r="F1095" s="244" t="s">
        <v>46</v>
      </c>
      <c r="G1095" s="244" t="s">
        <v>4225</v>
      </c>
      <c r="H1095" s="4">
        <v>500</v>
      </c>
    </row>
    <row r="1096" spans="1:8">
      <c r="A1096" s="244" t="s">
        <v>1607</v>
      </c>
      <c r="B1096" s="238" t="s">
        <v>4222</v>
      </c>
      <c r="C1096" s="250">
        <v>40</v>
      </c>
      <c r="D1096" s="238" t="s">
        <v>5198</v>
      </c>
      <c r="E1096" s="244" t="s">
        <v>51</v>
      </c>
      <c r="F1096" s="238" t="s">
        <v>4236</v>
      </c>
      <c r="G1096" s="238" t="s">
        <v>4230</v>
      </c>
      <c r="H1096" s="158" t="s">
        <v>7321</v>
      </c>
    </row>
    <row r="1097" spans="1:8">
      <c r="A1097" s="244" t="s">
        <v>1608</v>
      </c>
      <c r="B1097" s="244" t="s">
        <v>4222</v>
      </c>
      <c r="C1097" s="247">
        <v>55</v>
      </c>
      <c r="D1097" s="244" t="s">
        <v>5199</v>
      </c>
      <c r="E1097" s="244" t="s">
        <v>46</v>
      </c>
      <c r="F1097" s="244" t="s">
        <v>46</v>
      </c>
      <c r="G1097" s="244" t="s">
        <v>4225</v>
      </c>
      <c r="H1097" s="4">
        <v>500</v>
      </c>
    </row>
    <row r="1098" spans="1:8">
      <c r="A1098" s="244" t="s">
        <v>1609</v>
      </c>
      <c r="B1098" s="244" t="s">
        <v>4234</v>
      </c>
      <c r="C1098" s="247">
        <v>45</v>
      </c>
      <c r="D1098" s="244" t="s">
        <v>5200</v>
      </c>
      <c r="E1098" s="244" t="s">
        <v>46</v>
      </c>
      <c r="F1098" s="244" t="s">
        <v>46</v>
      </c>
      <c r="G1098" s="244" t="s">
        <v>4225</v>
      </c>
      <c r="H1098" s="4">
        <v>500</v>
      </c>
    </row>
    <row r="1099" spans="1:8">
      <c r="A1099" s="244" t="s">
        <v>1610</v>
      </c>
      <c r="B1099" s="244" t="s">
        <v>4222</v>
      </c>
      <c r="C1099" s="247">
        <v>35</v>
      </c>
      <c r="D1099" s="244" t="s">
        <v>5201</v>
      </c>
      <c r="E1099" s="244" t="s">
        <v>46</v>
      </c>
      <c r="F1099" s="244" t="s">
        <v>4224</v>
      </c>
      <c r="G1099" s="244" t="s">
        <v>4225</v>
      </c>
      <c r="H1099" s="4">
        <v>500</v>
      </c>
    </row>
    <row r="1100" spans="1:8">
      <c r="A1100" s="244" t="s">
        <v>1611</v>
      </c>
      <c r="B1100" s="244" t="s">
        <v>4234</v>
      </c>
      <c r="C1100" s="247">
        <v>30</v>
      </c>
      <c r="D1100" s="244" t="s">
        <v>379</v>
      </c>
      <c r="E1100" s="238" t="s">
        <v>4236</v>
      </c>
      <c r="F1100" s="238" t="s">
        <v>4236</v>
      </c>
      <c r="G1100" s="244" t="s">
        <v>4225</v>
      </c>
      <c r="H1100" s="222">
        <v>0</v>
      </c>
    </row>
    <row r="1101" spans="1:8">
      <c r="A1101" s="244" t="s">
        <v>1612</v>
      </c>
      <c r="B1101" s="244" t="s">
        <v>4222</v>
      </c>
      <c r="C1101" s="247">
        <v>30</v>
      </c>
      <c r="D1101" s="244" t="s">
        <v>5202</v>
      </c>
      <c r="E1101" s="244" t="s">
        <v>46</v>
      </c>
      <c r="F1101" s="244" t="s">
        <v>4224</v>
      </c>
      <c r="G1101" s="244" t="s">
        <v>4225</v>
      </c>
      <c r="H1101" s="4">
        <v>500</v>
      </c>
    </row>
    <row r="1102" spans="1:8">
      <c r="A1102" s="244" t="s">
        <v>1613</v>
      </c>
      <c r="B1102" s="244" t="s">
        <v>4263</v>
      </c>
      <c r="C1102" s="247">
        <v>5</v>
      </c>
      <c r="D1102" s="244" t="s">
        <v>379</v>
      </c>
      <c r="E1102" s="238" t="s">
        <v>4236</v>
      </c>
      <c r="F1102" s="238" t="s">
        <v>4236</v>
      </c>
      <c r="G1102" s="244" t="s">
        <v>4225</v>
      </c>
      <c r="H1102" s="222">
        <v>0</v>
      </c>
    </row>
    <row r="1103" spans="1:8">
      <c r="A1103" s="244" t="s">
        <v>1614</v>
      </c>
      <c r="B1103" s="244" t="s">
        <v>4263</v>
      </c>
      <c r="C1103" s="247">
        <v>5</v>
      </c>
      <c r="D1103" s="244" t="s">
        <v>379</v>
      </c>
      <c r="E1103" s="238" t="s">
        <v>4236</v>
      </c>
      <c r="F1103" s="238" t="s">
        <v>4236</v>
      </c>
      <c r="G1103" s="244" t="s">
        <v>4225</v>
      </c>
      <c r="H1103" s="222">
        <v>0</v>
      </c>
    </row>
    <row r="1104" spans="1:8">
      <c r="A1104" s="244" t="s">
        <v>1614</v>
      </c>
      <c r="B1104" s="244" t="s">
        <v>379</v>
      </c>
      <c r="C1104" s="247" t="s">
        <v>379</v>
      </c>
      <c r="D1104" s="244" t="s">
        <v>379</v>
      </c>
      <c r="E1104" s="238" t="s">
        <v>4236</v>
      </c>
      <c r="F1104" s="238" t="s">
        <v>4236</v>
      </c>
      <c r="G1104" s="244" t="s">
        <v>4225</v>
      </c>
      <c r="H1104" s="222">
        <v>0</v>
      </c>
    </row>
    <row r="1105" spans="1:8">
      <c r="A1105" s="244" t="s">
        <v>1614</v>
      </c>
      <c r="B1105" s="238" t="s">
        <v>5203</v>
      </c>
      <c r="C1105" s="250">
        <v>25</v>
      </c>
      <c r="D1105" s="238" t="s">
        <v>4266</v>
      </c>
      <c r="E1105" s="238" t="s">
        <v>4266</v>
      </c>
      <c r="F1105" s="238" t="s">
        <v>4266</v>
      </c>
      <c r="G1105" s="238" t="s">
        <v>4230</v>
      </c>
      <c r="H1105" s="222">
        <v>0</v>
      </c>
    </row>
    <row r="1106" spans="1:8">
      <c r="A1106" s="244" t="s">
        <v>1615</v>
      </c>
      <c r="B1106" s="244" t="s">
        <v>4234</v>
      </c>
      <c r="C1106" s="247">
        <v>30</v>
      </c>
      <c r="D1106" s="244" t="s">
        <v>5204</v>
      </c>
      <c r="E1106" s="238" t="s">
        <v>52</v>
      </c>
      <c r="F1106" s="238" t="s">
        <v>4236</v>
      </c>
      <c r="G1106" s="244" t="s">
        <v>4225</v>
      </c>
      <c r="H1106" s="158" t="s">
        <v>7323</v>
      </c>
    </row>
    <row r="1107" spans="1:8">
      <c r="A1107" s="244" t="s">
        <v>1616</v>
      </c>
      <c r="B1107" s="244" t="s">
        <v>4222</v>
      </c>
      <c r="C1107" s="247">
        <v>40</v>
      </c>
      <c r="D1107" s="244" t="s">
        <v>5205</v>
      </c>
      <c r="E1107" s="244" t="s">
        <v>46</v>
      </c>
      <c r="F1107" s="244" t="s">
        <v>46</v>
      </c>
      <c r="G1107" s="244" t="s">
        <v>4225</v>
      </c>
      <c r="H1107" s="4">
        <v>500</v>
      </c>
    </row>
    <row r="1108" spans="1:8">
      <c r="A1108" s="244" t="s">
        <v>1617</v>
      </c>
      <c r="B1108" s="244" t="s">
        <v>4222</v>
      </c>
      <c r="C1108" s="247">
        <v>40</v>
      </c>
      <c r="D1108" s="244" t="s">
        <v>5206</v>
      </c>
      <c r="E1108" s="244" t="s">
        <v>46</v>
      </c>
      <c r="F1108" s="244" t="s">
        <v>46</v>
      </c>
      <c r="G1108" s="244" t="s">
        <v>4225</v>
      </c>
      <c r="H1108" s="4">
        <v>500</v>
      </c>
    </row>
    <row r="1109" spans="1:8">
      <c r="A1109" s="244" t="s">
        <v>1618</v>
      </c>
      <c r="B1109" s="244" t="s">
        <v>4222</v>
      </c>
      <c r="C1109" s="247">
        <v>40</v>
      </c>
      <c r="D1109" s="244" t="s">
        <v>5207</v>
      </c>
      <c r="E1109" s="244" t="s">
        <v>46</v>
      </c>
      <c r="F1109" s="244" t="s">
        <v>46</v>
      </c>
      <c r="G1109" s="244" t="s">
        <v>4225</v>
      </c>
      <c r="H1109" s="4">
        <v>500</v>
      </c>
    </row>
    <row r="1110" spans="1:8">
      <c r="A1110" s="244" t="s">
        <v>1619</v>
      </c>
      <c r="B1110" s="244" t="s">
        <v>4222</v>
      </c>
      <c r="C1110" s="247">
        <v>40</v>
      </c>
      <c r="D1110" s="244" t="s">
        <v>5208</v>
      </c>
      <c r="E1110" s="244" t="s">
        <v>46</v>
      </c>
      <c r="F1110" s="244" t="s">
        <v>46</v>
      </c>
      <c r="G1110" s="244" t="s">
        <v>4225</v>
      </c>
      <c r="H1110" s="4">
        <v>500</v>
      </c>
    </row>
    <row r="1111" spans="1:8">
      <c r="A1111" s="244" t="s">
        <v>1620</v>
      </c>
      <c r="B1111" s="244" t="s">
        <v>4222</v>
      </c>
      <c r="C1111" s="247">
        <v>40</v>
      </c>
      <c r="D1111" s="244" t="s">
        <v>5209</v>
      </c>
      <c r="E1111" s="244" t="s">
        <v>46</v>
      </c>
      <c r="F1111" s="244" t="s">
        <v>46</v>
      </c>
      <c r="G1111" s="244" t="s">
        <v>4225</v>
      </c>
      <c r="H1111" s="4">
        <v>500</v>
      </c>
    </row>
    <row r="1112" spans="1:8">
      <c r="A1112" s="244" t="s">
        <v>1621</v>
      </c>
      <c r="B1112" s="244" t="s">
        <v>4254</v>
      </c>
      <c r="C1112" s="247">
        <v>12.5</v>
      </c>
      <c r="D1112" s="244" t="s">
        <v>5210</v>
      </c>
      <c r="E1112" s="244" t="s">
        <v>46</v>
      </c>
      <c r="F1112" s="244" t="s">
        <v>46</v>
      </c>
      <c r="G1112" s="244" t="s">
        <v>4225</v>
      </c>
      <c r="H1112" s="4">
        <v>500</v>
      </c>
    </row>
    <row r="1113" spans="1:8">
      <c r="A1113" s="244" t="s">
        <v>1622</v>
      </c>
      <c r="B1113" s="244" t="s">
        <v>4222</v>
      </c>
      <c r="C1113" s="247">
        <v>30</v>
      </c>
      <c r="D1113" s="244" t="s">
        <v>5211</v>
      </c>
      <c r="E1113" s="244" t="s">
        <v>46</v>
      </c>
      <c r="F1113" s="244" t="s">
        <v>46</v>
      </c>
      <c r="G1113" s="244" t="s">
        <v>4225</v>
      </c>
      <c r="H1113" s="4">
        <v>500</v>
      </c>
    </row>
    <row r="1114" spans="1:8">
      <c r="A1114" s="244" t="s">
        <v>1623</v>
      </c>
      <c r="B1114" s="244" t="s">
        <v>4263</v>
      </c>
      <c r="C1114" s="247">
        <v>5</v>
      </c>
      <c r="D1114" s="244" t="s">
        <v>5212</v>
      </c>
      <c r="E1114" s="244" t="s">
        <v>46</v>
      </c>
      <c r="F1114" s="244" t="s">
        <v>46</v>
      </c>
      <c r="G1114" s="244" t="s">
        <v>4225</v>
      </c>
      <c r="H1114" s="4">
        <v>500</v>
      </c>
    </row>
    <row r="1115" spans="1:8">
      <c r="A1115" s="244" t="s">
        <v>1624</v>
      </c>
      <c r="B1115" s="244" t="s">
        <v>4254</v>
      </c>
      <c r="C1115" s="247">
        <v>8</v>
      </c>
      <c r="D1115" s="244" t="s">
        <v>5213</v>
      </c>
      <c r="E1115" s="244" t="s">
        <v>46</v>
      </c>
      <c r="F1115" s="244" t="s">
        <v>46</v>
      </c>
      <c r="G1115" s="244" t="s">
        <v>4225</v>
      </c>
      <c r="H1115" s="4">
        <v>500</v>
      </c>
    </row>
    <row r="1116" spans="1:8">
      <c r="A1116" s="17" t="s">
        <v>1625</v>
      </c>
      <c r="B1116" s="244" t="s">
        <v>4263</v>
      </c>
      <c r="C1116" s="247">
        <v>5</v>
      </c>
      <c r="D1116" s="244" t="s">
        <v>5214</v>
      </c>
      <c r="E1116" s="244" t="s">
        <v>46</v>
      </c>
      <c r="F1116" s="244" t="s">
        <v>46</v>
      </c>
      <c r="G1116" s="244" t="s">
        <v>4225</v>
      </c>
      <c r="H1116" s="4">
        <v>500</v>
      </c>
    </row>
    <row r="1117" spans="1:8">
      <c r="A1117" s="244" t="s">
        <v>1626</v>
      </c>
      <c r="B1117" s="244" t="s">
        <v>4263</v>
      </c>
      <c r="C1117" s="247">
        <v>5</v>
      </c>
      <c r="D1117" s="244" t="s">
        <v>5215</v>
      </c>
      <c r="E1117" s="244" t="s">
        <v>46</v>
      </c>
      <c r="F1117" s="244" t="s">
        <v>46</v>
      </c>
      <c r="G1117" s="244" t="s">
        <v>4225</v>
      </c>
      <c r="H1117" s="4">
        <v>500</v>
      </c>
    </row>
    <row r="1118" spans="1:8">
      <c r="A1118" s="244" t="s">
        <v>1627</v>
      </c>
      <c r="B1118" s="244" t="s">
        <v>379</v>
      </c>
      <c r="C1118" s="247" t="s">
        <v>379</v>
      </c>
      <c r="D1118" s="244" t="s">
        <v>379</v>
      </c>
      <c r="E1118" s="238" t="s">
        <v>4236</v>
      </c>
      <c r="F1118" s="238" t="s">
        <v>4236</v>
      </c>
      <c r="G1118" s="244" t="s">
        <v>4225</v>
      </c>
      <c r="H1118" s="222">
        <v>0</v>
      </c>
    </row>
    <row r="1119" spans="1:8">
      <c r="A1119" s="244" t="s">
        <v>1628</v>
      </c>
      <c r="B1119" s="244" t="s">
        <v>4234</v>
      </c>
      <c r="C1119" s="247">
        <v>28</v>
      </c>
      <c r="D1119" s="244" t="s">
        <v>5216</v>
      </c>
      <c r="E1119" s="244" t="s">
        <v>46</v>
      </c>
      <c r="F1119" s="244" t="s">
        <v>46</v>
      </c>
      <c r="G1119" s="244" t="s">
        <v>4225</v>
      </c>
      <c r="H1119" s="4">
        <v>500</v>
      </c>
    </row>
    <row r="1120" spans="1:8">
      <c r="A1120" s="244" t="s">
        <v>1629</v>
      </c>
      <c r="B1120" s="244" t="s">
        <v>4302</v>
      </c>
      <c r="C1120" s="247">
        <v>15</v>
      </c>
      <c r="D1120" s="244" t="s">
        <v>5217</v>
      </c>
      <c r="E1120" s="244" t="s">
        <v>46</v>
      </c>
      <c r="F1120" s="244" t="s">
        <v>46</v>
      </c>
      <c r="G1120" s="244" t="s">
        <v>4225</v>
      </c>
      <c r="H1120" s="4">
        <v>500</v>
      </c>
    </row>
    <row r="1121" spans="1:8">
      <c r="A1121" s="244" t="s">
        <v>1630</v>
      </c>
      <c r="B1121" s="244" t="s">
        <v>4263</v>
      </c>
      <c r="C1121" s="247">
        <v>5</v>
      </c>
      <c r="D1121" s="244" t="s">
        <v>5218</v>
      </c>
      <c r="E1121" s="244" t="s">
        <v>46</v>
      </c>
      <c r="F1121" s="244" t="s">
        <v>4229</v>
      </c>
      <c r="G1121" s="244" t="s">
        <v>4230</v>
      </c>
      <c r="H1121" s="4">
        <v>500</v>
      </c>
    </row>
    <row r="1122" spans="1:8">
      <c r="A1122" s="244" t="s">
        <v>1631</v>
      </c>
      <c r="B1122" s="244" t="s">
        <v>4309</v>
      </c>
      <c r="C1122" s="247">
        <v>2</v>
      </c>
      <c r="D1122" s="244" t="s">
        <v>5219</v>
      </c>
      <c r="E1122" s="244" t="s">
        <v>46</v>
      </c>
      <c r="F1122" s="244" t="s">
        <v>46</v>
      </c>
      <c r="G1122" s="244" t="s">
        <v>4225</v>
      </c>
      <c r="H1122" s="4">
        <v>500</v>
      </c>
    </row>
    <row r="1123" spans="1:8">
      <c r="A1123" s="244" t="s">
        <v>1632</v>
      </c>
      <c r="B1123" s="238" t="s">
        <v>5220</v>
      </c>
      <c r="C1123" s="250" t="s">
        <v>379</v>
      </c>
      <c r="D1123" s="238" t="s">
        <v>379</v>
      </c>
      <c r="E1123" s="238" t="s">
        <v>4236</v>
      </c>
      <c r="F1123" s="238" t="s">
        <v>4236</v>
      </c>
      <c r="G1123" s="238" t="s">
        <v>4225</v>
      </c>
      <c r="H1123" s="222">
        <v>0</v>
      </c>
    </row>
    <row r="1124" spans="1:8">
      <c r="A1124" s="244" t="s">
        <v>1633</v>
      </c>
      <c r="B1124" s="238" t="s">
        <v>4263</v>
      </c>
      <c r="C1124" s="250">
        <v>2</v>
      </c>
      <c r="D1124" s="238" t="s">
        <v>379</v>
      </c>
      <c r="E1124" s="244" t="s">
        <v>4236</v>
      </c>
      <c r="F1124" s="238" t="s">
        <v>4236</v>
      </c>
      <c r="G1124" s="238" t="s">
        <v>4230</v>
      </c>
      <c r="H1124" s="222">
        <v>0</v>
      </c>
    </row>
    <row r="1125" spans="1:8">
      <c r="A1125" s="244" t="s">
        <v>1634</v>
      </c>
      <c r="B1125" s="238" t="s">
        <v>4254</v>
      </c>
      <c r="C1125" s="250">
        <v>30</v>
      </c>
      <c r="D1125" s="238" t="s">
        <v>379</v>
      </c>
      <c r="E1125" s="238" t="s">
        <v>4236</v>
      </c>
      <c r="F1125" s="238" t="s">
        <v>4236</v>
      </c>
      <c r="G1125" s="238" t="s">
        <v>4230</v>
      </c>
      <c r="H1125" s="222">
        <v>0</v>
      </c>
    </row>
    <row r="1126" spans="1:8">
      <c r="A1126" s="244" t="s">
        <v>1635</v>
      </c>
      <c r="B1126" s="238" t="s">
        <v>4254</v>
      </c>
      <c r="C1126" s="250">
        <v>30</v>
      </c>
      <c r="D1126" s="238" t="s">
        <v>379</v>
      </c>
      <c r="E1126" s="238" t="s">
        <v>4236</v>
      </c>
      <c r="F1126" s="238" t="s">
        <v>4236</v>
      </c>
      <c r="G1126" s="238" t="s">
        <v>4230</v>
      </c>
      <c r="H1126" s="222">
        <v>0</v>
      </c>
    </row>
    <row r="1127" spans="1:8">
      <c r="A1127" s="244" t="s">
        <v>1636</v>
      </c>
      <c r="B1127" s="238" t="s">
        <v>4254</v>
      </c>
      <c r="C1127" s="250">
        <v>30</v>
      </c>
      <c r="D1127" s="238" t="s">
        <v>379</v>
      </c>
      <c r="E1127" s="238" t="s">
        <v>4236</v>
      </c>
      <c r="F1127" s="238" t="s">
        <v>4236</v>
      </c>
      <c r="G1127" s="238" t="s">
        <v>4230</v>
      </c>
      <c r="H1127" s="222">
        <v>0</v>
      </c>
    </row>
    <row r="1128" spans="1:8">
      <c r="A1128" s="244" t="s">
        <v>1637</v>
      </c>
      <c r="B1128" s="238" t="s">
        <v>4222</v>
      </c>
      <c r="C1128" s="250">
        <v>42</v>
      </c>
      <c r="D1128" s="238" t="s">
        <v>5221</v>
      </c>
      <c r="E1128" s="238" t="s">
        <v>51</v>
      </c>
      <c r="F1128" s="238" t="s">
        <v>4236</v>
      </c>
      <c r="G1128" s="238" t="s">
        <v>4230</v>
      </c>
      <c r="H1128" s="158" t="s">
        <v>7321</v>
      </c>
    </row>
    <row r="1129" spans="1:8">
      <c r="A1129" s="244" t="s">
        <v>1638</v>
      </c>
      <c r="B1129" s="253" t="s">
        <v>4335</v>
      </c>
      <c r="C1129" s="250">
        <v>15</v>
      </c>
      <c r="D1129" s="253" t="s">
        <v>4266</v>
      </c>
      <c r="E1129" s="253" t="s">
        <v>4266</v>
      </c>
      <c r="F1129" s="253" t="s">
        <v>4266</v>
      </c>
      <c r="G1129" s="253" t="s">
        <v>4225</v>
      </c>
      <c r="H1129" s="222">
        <v>0</v>
      </c>
    </row>
    <row r="1130" spans="1:8">
      <c r="A1130" s="244" t="s">
        <v>1639</v>
      </c>
      <c r="B1130" s="244" t="s">
        <v>4234</v>
      </c>
      <c r="C1130" s="247">
        <v>40</v>
      </c>
      <c r="D1130" s="244" t="s">
        <v>5222</v>
      </c>
      <c r="E1130" s="244" t="s">
        <v>46</v>
      </c>
      <c r="F1130" s="244" t="s">
        <v>4224</v>
      </c>
      <c r="G1130" s="244" t="s">
        <v>4225</v>
      </c>
      <c r="H1130" s="4">
        <v>500</v>
      </c>
    </row>
    <row r="1131" spans="1:8">
      <c r="A1131" s="244" t="s">
        <v>1640</v>
      </c>
      <c r="B1131" s="244" t="s">
        <v>4222</v>
      </c>
      <c r="C1131" s="247">
        <v>25</v>
      </c>
      <c r="D1131" s="244" t="s">
        <v>5223</v>
      </c>
      <c r="E1131" s="244" t="s">
        <v>46</v>
      </c>
      <c r="F1131" s="244" t="s">
        <v>46</v>
      </c>
      <c r="G1131" s="244" t="s">
        <v>4225</v>
      </c>
      <c r="H1131" s="4">
        <v>500</v>
      </c>
    </row>
    <row r="1132" spans="1:8">
      <c r="A1132" s="244" t="s">
        <v>1641</v>
      </c>
      <c r="B1132" s="244" t="s">
        <v>4222</v>
      </c>
      <c r="C1132" s="247">
        <v>30</v>
      </c>
      <c r="D1132" s="244" t="s">
        <v>5224</v>
      </c>
      <c r="E1132" s="244" t="s">
        <v>46</v>
      </c>
      <c r="F1132" s="244" t="s">
        <v>4224</v>
      </c>
      <c r="G1132" s="244" t="s">
        <v>4225</v>
      </c>
      <c r="H1132" s="4">
        <v>500</v>
      </c>
    </row>
    <row r="1133" spans="1:8">
      <c r="A1133" s="244" t="s">
        <v>1642</v>
      </c>
      <c r="B1133" s="244" t="s">
        <v>4222</v>
      </c>
      <c r="C1133" s="247">
        <v>30</v>
      </c>
      <c r="D1133" s="244" t="s">
        <v>5225</v>
      </c>
      <c r="E1133" s="238" t="s">
        <v>4266</v>
      </c>
      <c r="F1133" s="238" t="s">
        <v>4266</v>
      </c>
      <c r="G1133" s="244" t="s">
        <v>4225</v>
      </c>
      <c r="H1133" s="222">
        <v>0</v>
      </c>
    </row>
    <row r="1134" spans="1:8">
      <c r="A1134" s="244" t="s">
        <v>1643</v>
      </c>
      <c r="B1134" s="244" t="s">
        <v>4222</v>
      </c>
      <c r="C1134" s="247">
        <v>25</v>
      </c>
      <c r="D1134" s="244" t="s">
        <v>5226</v>
      </c>
      <c r="E1134" s="244" t="s">
        <v>46</v>
      </c>
      <c r="F1134" s="244" t="s">
        <v>46</v>
      </c>
      <c r="G1134" s="244" t="s">
        <v>4225</v>
      </c>
      <c r="H1134" s="4">
        <v>500</v>
      </c>
    </row>
    <row r="1135" spans="1:8">
      <c r="A1135" s="244" t="s">
        <v>1644</v>
      </c>
      <c r="B1135" s="244" t="s">
        <v>4222</v>
      </c>
      <c r="C1135" s="247">
        <v>15</v>
      </c>
      <c r="D1135" s="244" t="s">
        <v>5227</v>
      </c>
      <c r="E1135" s="244" t="s">
        <v>46</v>
      </c>
      <c r="F1135" s="244" t="s">
        <v>46</v>
      </c>
      <c r="G1135" s="244" t="s">
        <v>4225</v>
      </c>
      <c r="H1135" s="4">
        <v>500</v>
      </c>
    </row>
    <row r="1136" spans="1:8">
      <c r="A1136" s="244" t="s">
        <v>1645</v>
      </c>
      <c r="B1136" s="244" t="s">
        <v>4234</v>
      </c>
      <c r="C1136" s="247">
        <v>35</v>
      </c>
      <c r="D1136" s="244" t="s">
        <v>5228</v>
      </c>
      <c r="E1136" s="244" t="s">
        <v>46</v>
      </c>
      <c r="F1136" s="244" t="s">
        <v>46</v>
      </c>
      <c r="G1136" s="244" t="s">
        <v>4225</v>
      </c>
      <c r="H1136" s="4">
        <v>500</v>
      </c>
    </row>
    <row r="1137" spans="1:8">
      <c r="A1137" s="244" t="s">
        <v>1646</v>
      </c>
      <c r="B1137" s="244" t="s">
        <v>4222</v>
      </c>
      <c r="C1137" s="247">
        <v>25</v>
      </c>
      <c r="D1137" s="244" t="s">
        <v>5229</v>
      </c>
      <c r="E1137" s="244" t="s">
        <v>46</v>
      </c>
      <c r="F1137" s="244" t="s">
        <v>46</v>
      </c>
      <c r="G1137" s="244" t="s">
        <v>4225</v>
      </c>
      <c r="H1137" s="4">
        <v>500</v>
      </c>
    </row>
    <row r="1138" spans="1:8">
      <c r="A1138" s="244" t="s">
        <v>1647</v>
      </c>
      <c r="B1138" s="244" t="s">
        <v>4263</v>
      </c>
      <c r="C1138" s="247">
        <v>5</v>
      </c>
      <c r="D1138" s="244" t="s">
        <v>5230</v>
      </c>
      <c r="E1138" s="244" t="s">
        <v>46</v>
      </c>
      <c r="F1138" s="244" t="s">
        <v>46</v>
      </c>
      <c r="G1138" s="244" t="s">
        <v>4225</v>
      </c>
      <c r="H1138" s="4">
        <v>500</v>
      </c>
    </row>
    <row r="1139" spans="1:8">
      <c r="A1139" s="244" t="s">
        <v>1648</v>
      </c>
      <c r="B1139" s="244" t="s">
        <v>4222</v>
      </c>
      <c r="C1139" s="247">
        <v>25</v>
      </c>
      <c r="D1139" s="244" t="s">
        <v>5231</v>
      </c>
      <c r="E1139" s="244" t="s">
        <v>46</v>
      </c>
      <c r="F1139" s="244" t="s">
        <v>46</v>
      </c>
      <c r="G1139" s="244" t="s">
        <v>4225</v>
      </c>
      <c r="H1139" s="4">
        <v>500</v>
      </c>
    </row>
    <row r="1140" spans="1:8">
      <c r="A1140" s="244" t="s">
        <v>1649</v>
      </c>
      <c r="B1140" s="244" t="s">
        <v>4222</v>
      </c>
      <c r="C1140" s="247">
        <v>30</v>
      </c>
      <c r="D1140" s="244" t="s">
        <v>5232</v>
      </c>
      <c r="E1140" s="244" t="s">
        <v>46</v>
      </c>
      <c r="F1140" s="244" t="s">
        <v>46</v>
      </c>
      <c r="G1140" s="244" t="s">
        <v>4225</v>
      </c>
      <c r="H1140" s="4">
        <v>500</v>
      </c>
    </row>
    <row r="1141" spans="1:8">
      <c r="A1141" s="244" t="s">
        <v>1650</v>
      </c>
      <c r="B1141" s="244" t="s">
        <v>4222</v>
      </c>
      <c r="C1141" s="247">
        <v>40</v>
      </c>
      <c r="D1141" s="244" t="s">
        <v>5233</v>
      </c>
      <c r="E1141" s="244" t="s">
        <v>46</v>
      </c>
      <c r="F1141" s="244" t="s">
        <v>46</v>
      </c>
      <c r="G1141" s="244" t="s">
        <v>4225</v>
      </c>
      <c r="H1141" s="4">
        <v>500</v>
      </c>
    </row>
    <row r="1142" spans="1:8">
      <c r="A1142" s="244" t="s">
        <v>1651</v>
      </c>
      <c r="B1142" s="244" t="s">
        <v>4263</v>
      </c>
      <c r="C1142" s="247">
        <v>4</v>
      </c>
      <c r="D1142" s="244" t="s">
        <v>5234</v>
      </c>
      <c r="E1142" s="244" t="s">
        <v>46</v>
      </c>
      <c r="F1142" s="244" t="s">
        <v>46</v>
      </c>
      <c r="G1142" s="244" t="s">
        <v>4225</v>
      </c>
      <c r="H1142" s="4">
        <v>500</v>
      </c>
    </row>
    <row r="1143" spans="1:8">
      <c r="A1143" s="244" t="s">
        <v>1652</v>
      </c>
      <c r="B1143" s="244" t="s">
        <v>4222</v>
      </c>
      <c r="C1143" s="247">
        <v>30</v>
      </c>
      <c r="D1143" s="244" t="s">
        <v>5235</v>
      </c>
      <c r="E1143" s="244" t="s">
        <v>46</v>
      </c>
      <c r="F1143" s="244" t="s">
        <v>46</v>
      </c>
      <c r="G1143" s="244" t="s">
        <v>4225</v>
      </c>
      <c r="H1143" s="4">
        <v>500</v>
      </c>
    </row>
    <row r="1144" spans="1:8">
      <c r="A1144" s="244" t="s">
        <v>1653</v>
      </c>
      <c r="B1144" s="244" t="s">
        <v>4263</v>
      </c>
      <c r="C1144" s="247">
        <v>6</v>
      </c>
      <c r="D1144" s="244" t="s">
        <v>5236</v>
      </c>
      <c r="E1144" s="244" t="s">
        <v>46</v>
      </c>
      <c r="F1144" s="244" t="s">
        <v>46</v>
      </c>
      <c r="G1144" s="244" t="s">
        <v>4225</v>
      </c>
      <c r="H1144" s="4">
        <v>500</v>
      </c>
    </row>
    <row r="1145" spans="1:8">
      <c r="A1145" s="244" t="s">
        <v>1654</v>
      </c>
      <c r="B1145" s="244" t="s">
        <v>4222</v>
      </c>
      <c r="C1145" s="247">
        <v>25</v>
      </c>
      <c r="D1145" s="244" t="s">
        <v>5237</v>
      </c>
      <c r="E1145" s="244" t="s">
        <v>46</v>
      </c>
      <c r="F1145" s="244" t="s">
        <v>46</v>
      </c>
      <c r="G1145" s="244" t="s">
        <v>4225</v>
      </c>
      <c r="H1145" s="4">
        <v>500</v>
      </c>
    </row>
    <row r="1146" spans="1:8">
      <c r="A1146" s="244" t="s">
        <v>1655</v>
      </c>
      <c r="B1146" s="244" t="s">
        <v>4222</v>
      </c>
      <c r="C1146" s="247">
        <v>37</v>
      </c>
      <c r="D1146" s="244" t="s">
        <v>5238</v>
      </c>
      <c r="E1146" s="244" t="s">
        <v>46</v>
      </c>
      <c r="F1146" s="244" t="s">
        <v>46</v>
      </c>
      <c r="G1146" s="244" t="s">
        <v>4225</v>
      </c>
      <c r="H1146" s="4">
        <v>500</v>
      </c>
    </row>
    <row r="1147" spans="1:8">
      <c r="A1147" s="244" t="s">
        <v>1656</v>
      </c>
      <c r="B1147" s="244" t="s">
        <v>4222</v>
      </c>
      <c r="C1147" s="247">
        <v>30</v>
      </c>
      <c r="D1147" s="244" t="s">
        <v>5239</v>
      </c>
      <c r="E1147" s="244" t="s">
        <v>46</v>
      </c>
      <c r="F1147" s="244" t="s">
        <v>46</v>
      </c>
      <c r="G1147" s="244" t="s">
        <v>4225</v>
      </c>
      <c r="H1147" s="4">
        <v>500</v>
      </c>
    </row>
    <row r="1148" spans="1:8">
      <c r="A1148" s="244" t="s">
        <v>1657</v>
      </c>
      <c r="B1148" s="244" t="s">
        <v>4222</v>
      </c>
      <c r="C1148" s="247">
        <v>40</v>
      </c>
      <c r="D1148" s="244" t="s">
        <v>5240</v>
      </c>
      <c r="E1148" s="244" t="s">
        <v>46</v>
      </c>
      <c r="F1148" s="244" t="s">
        <v>46</v>
      </c>
      <c r="G1148" s="244" t="s">
        <v>4225</v>
      </c>
      <c r="H1148" s="4">
        <v>500</v>
      </c>
    </row>
    <row r="1149" spans="1:8">
      <c r="A1149" s="244" t="s">
        <v>1658</v>
      </c>
      <c r="B1149" s="244" t="s">
        <v>4222</v>
      </c>
      <c r="C1149" s="247">
        <v>16</v>
      </c>
      <c r="D1149" s="244" t="s">
        <v>5241</v>
      </c>
      <c r="E1149" s="244" t="s">
        <v>46</v>
      </c>
      <c r="F1149" s="244" t="s">
        <v>46</v>
      </c>
      <c r="G1149" s="244" t="s">
        <v>4225</v>
      </c>
      <c r="H1149" s="4">
        <v>500</v>
      </c>
    </row>
    <row r="1150" spans="1:8">
      <c r="A1150" s="244" t="s">
        <v>1659</v>
      </c>
      <c r="B1150" s="244" t="s">
        <v>4222</v>
      </c>
      <c r="C1150" s="247">
        <v>30</v>
      </c>
      <c r="D1150" s="244" t="s">
        <v>5242</v>
      </c>
      <c r="E1150" s="244" t="s">
        <v>46</v>
      </c>
      <c r="F1150" s="244" t="s">
        <v>46</v>
      </c>
      <c r="G1150" s="244" t="s">
        <v>4225</v>
      </c>
      <c r="H1150" s="4">
        <v>500</v>
      </c>
    </row>
    <row r="1151" spans="1:8">
      <c r="A1151" s="244" t="s">
        <v>1660</v>
      </c>
      <c r="B1151" s="244" t="s">
        <v>4263</v>
      </c>
      <c r="C1151" s="247">
        <v>5</v>
      </c>
      <c r="D1151" s="244" t="s">
        <v>5243</v>
      </c>
      <c r="E1151" s="244" t="s">
        <v>46</v>
      </c>
      <c r="F1151" s="244" t="s">
        <v>46</v>
      </c>
      <c r="G1151" s="244" t="s">
        <v>4225</v>
      </c>
      <c r="H1151" s="4">
        <v>500</v>
      </c>
    </row>
    <row r="1152" spans="1:8">
      <c r="A1152" s="244" t="s">
        <v>1661</v>
      </c>
      <c r="B1152" s="244" t="s">
        <v>4222</v>
      </c>
      <c r="C1152" s="247">
        <v>30</v>
      </c>
      <c r="D1152" s="244" t="s">
        <v>379</v>
      </c>
      <c r="E1152" s="238" t="s">
        <v>4292</v>
      </c>
      <c r="F1152" s="238" t="s">
        <v>4236</v>
      </c>
      <c r="G1152" s="244" t="s">
        <v>4225</v>
      </c>
      <c r="H1152" s="222">
        <v>0</v>
      </c>
    </row>
    <row r="1153" spans="1:8">
      <c r="A1153" s="244" t="s">
        <v>1662</v>
      </c>
      <c r="B1153" s="244" t="s">
        <v>4222</v>
      </c>
      <c r="C1153" s="247">
        <v>18</v>
      </c>
      <c r="D1153" s="244" t="s">
        <v>5244</v>
      </c>
      <c r="E1153" s="244" t="s">
        <v>46</v>
      </c>
      <c r="F1153" s="244" t="s">
        <v>46</v>
      </c>
      <c r="G1153" s="244" t="s">
        <v>4225</v>
      </c>
      <c r="H1153" s="4">
        <v>500</v>
      </c>
    </row>
    <row r="1154" spans="1:8">
      <c r="A1154" s="244" t="s">
        <v>1663</v>
      </c>
      <c r="B1154" s="244" t="s">
        <v>4263</v>
      </c>
      <c r="C1154" s="247">
        <v>5</v>
      </c>
      <c r="D1154" s="244" t="s">
        <v>5245</v>
      </c>
      <c r="E1154" s="244" t="s">
        <v>46</v>
      </c>
      <c r="F1154" s="244" t="s">
        <v>46</v>
      </c>
      <c r="G1154" s="244" t="s">
        <v>4225</v>
      </c>
      <c r="H1154" s="4">
        <v>500</v>
      </c>
    </row>
    <row r="1155" spans="1:8">
      <c r="A1155" s="244" t="s">
        <v>1664</v>
      </c>
      <c r="B1155" s="244" t="s">
        <v>4222</v>
      </c>
      <c r="C1155" s="247">
        <v>20</v>
      </c>
      <c r="D1155" s="244" t="s">
        <v>5246</v>
      </c>
      <c r="E1155" s="244" t="s">
        <v>46</v>
      </c>
      <c r="F1155" s="244" t="s">
        <v>46</v>
      </c>
      <c r="G1155" s="244" t="s">
        <v>4225</v>
      </c>
      <c r="H1155" s="4">
        <v>500</v>
      </c>
    </row>
    <row r="1156" spans="1:8">
      <c r="A1156" s="244" t="s">
        <v>1665</v>
      </c>
      <c r="B1156" s="244" t="s">
        <v>4234</v>
      </c>
      <c r="C1156" s="247">
        <v>20</v>
      </c>
      <c r="D1156" s="244" t="s">
        <v>5247</v>
      </c>
      <c r="E1156" s="244" t="s">
        <v>46</v>
      </c>
      <c r="F1156" s="244" t="s">
        <v>46</v>
      </c>
      <c r="G1156" s="244" t="s">
        <v>4225</v>
      </c>
      <c r="H1156" s="4">
        <v>500</v>
      </c>
    </row>
    <row r="1157" spans="1:8">
      <c r="A1157" s="244" t="s">
        <v>1666</v>
      </c>
      <c r="B1157" s="244" t="s">
        <v>379</v>
      </c>
      <c r="C1157" s="247" t="s">
        <v>379</v>
      </c>
      <c r="D1157" s="244" t="s">
        <v>379</v>
      </c>
      <c r="E1157" s="238" t="s">
        <v>4236</v>
      </c>
      <c r="F1157" s="238" t="s">
        <v>4236</v>
      </c>
      <c r="G1157" s="244" t="s">
        <v>4225</v>
      </c>
      <c r="H1157" s="222">
        <v>0</v>
      </c>
    </row>
    <row r="1158" spans="1:8">
      <c r="A1158" s="244" t="s">
        <v>1667</v>
      </c>
      <c r="B1158" s="244" t="s">
        <v>379</v>
      </c>
      <c r="C1158" s="247" t="s">
        <v>379</v>
      </c>
      <c r="D1158" s="244" t="s">
        <v>379</v>
      </c>
      <c r="E1158" s="238" t="s">
        <v>4236</v>
      </c>
      <c r="F1158" s="238" t="s">
        <v>4236</v>
      </c>
      <c r="G1158" s="244" t="s">
        <v>4225</v>
      </c>
      <c r="H1158" s="222">
        <v>0</v>
      </c>
    </row>
    <row r="1159" spans="1:8">
      <c r="A1159" s="244" t="s">
        <v>1668</v>
      </c>
      <c r="B1159" s="244" t="s">
        <v>4222</v>
      </c>
      <c r="C1159" s="247">
        <v>30</v>
      </c>
      <c r="D1159" s="244" t="s">
        <v>5248</v>
      </c>
      <c r="E1159" s="244" t="s">
        <v>46</v>
      </c>
      <c r="F1159" s="244" t="s">
        <v>46</v>
      </c>
      <c r="G1159" s="244" t="s">
        <v>4225</v>
      </c>
      <c r="H1159" s="4">
        <v>500</v>
      </c>
    </row>
    <row r="1160" spans="1:8">
      <c r="A1160" s="244" t="s">
        <v>1669</v>
      </c>
      <c r="B1160" s="244" t="s">
        <v>4222</v>
      </c>
      <c r="C1160" s="247">
        <v>30</v>
      </c>
      <c r="D1160" s="244" t="s">
        <v>5249</v>
      </c>
      <c r="E1160" s="244" t="s">
        <v>46</v>
      </c>
      <c r="F1160" s="244" t="s">
        <v>46</v>
      </c>
      <c r="G1160" s="244" t="s">
        <v>4225</v>
      </c>
      <c r="H1160" s="4">
        <v>500</v>
      </c>
    </row>
    <row r="1161" spans="1:8">
      <c r="A1161" s="244" t="s">
        <v>1670</v>
      </c>
      <c r="B1161" s="244" t="s">
        <v>4222</v>
      </c>
      <c r="C1161" s="247">
        <v>30</v>
      </c>
      <c r="D1161" s="244" t="s">
        <v>5250</v>
      </c>
      <c r="E1161" s="244" t="s">
        <v>46</v>
      </c>
      <c r="F1161" s="244" t="s">
        <v>46</v>
      </c>
      <c r="G1161" s="244" t="s">
        <v>4225</v>
      </c>
      <c r="H1161" s="4">
        <v>500</v>
      </c>
    </row>
    <row r="1162" spans="1:8">
      <c r="A1162" s="244" t="s">
        <v>1671</v>
      </c>
      <c r="B1162" s="244" t="s">
        <v>4222</v>
      </c>
      <c r="C1162" s="247">
        <v>28</v>
      </c>
      <c r="D1162" s="244" t="s">
        <v>5251</v>
      </c>
      <c r="E1162" s="244" t="s">
        <v>46</v>
      </c>
      <c r="F1162" s="244" t="s">
        <v>46</v>
      </c>
      <c r="G1162" s="244" t="s">
        <v>4225</v>
      </c>
      <c r="H1162" s="4">
        <v>500</v>
      </c>
    </row>
    <row r="1163" spans="1:8">
      <c r="A1163" s="244" t="s">
        <v>1672</v>
      </c>
      <c r="B1163" s="244" t="s">
        <v>4222</v>
      </c>
      <c r="C1163" s="247">
        <v>30</v>
      </c>
      <c r="D1163" s="244" t="s">
        <v>5252</v>
      </c>
      <c r="E1163" s="244" t="s">
        <v>46</v>
      </c>
      <c r="F1163" s="244" t="s">
        <v>46</v>
      </c>
      <c r="G1163" s="244" t="s">
        <v>4225</v>
      </c>
      <c r="H1163" s="4">
        <v>500</v>
      </c>
    </row>
    <row r="1164" spans="1:8">
      <c r="A1164" s="244" t="s">
        <v>1673</v>
      </c>
      <c r="B1164" s="244" t="s">
        <v>4234</v>
      </c>
      <c r="C1164" s="247">
        <v>20</v>
      </c>
      <c r="D1164" s="244" t="s">
        <v>5253</v>
      </c>
      <c r="E1164" s="244" t="s">
        <v>46</v>
      </c>
      <c r="F1164" s="244" t="s">
        <v>46</v>
      </c>
      <c r="G1164" s="244" t="s">
        <v>4225</v>
      </c>
      <c r="H1164" s="4">
        <v>500</v>
      </c>
    </row>
    <row r="1165" spans="1:8">
      <c r="A1165" s="244" t="s">
        <v>1674</v>
      </c>
      <c r="B1165" s="244" t="s">
        <v>4234</v>
      </c>
      <c r="C1165" s="247">
        <v>35</v>
      </c>
      <c r="D1165" s="244" t="s">
        <v>5254</v>
      </c>
      <c r="E1165" s="244" t="s">
        <v>46</v>
      </c>
      <c r="F1165" s="244" t="s">
        <v>46</v>
      </c>
      <c r="G1165" s="244" t="s">
        <v>4225</v>
      </c>
      <c r="H1165" s="4">
        <v>500</v>
      </c>
    </row>
    <row r="1166" spans="1:8">
      <c r="A1166" s="244" t="s">
        <v>1675</v>
      </c>
      <c r="B1166" s="244" t="s">
        <v>4234</v>
      </c>
      <c r="C1166" s="247">
        <v>30</v>
      </c>
      <c r="D1166" s="244" t="s">
        <v>5255</v>
      </c>
      <c r="E1166" s="244" t="s">
        <v>46</v>
      </c>
      <c r="F1166" s="244" t="s">
        <v>46</v>
      </c>
      <c r="G1166" s="244" t="s">
        <v>4225</v>
      </c>
      <c r="H1166" s="4">
        <v>500</v>
      </c>
    </row>
    <row r="1167" spans="1:8">
      <c r="A1167" s="244" t="s">
        <v>1676</v>
      </c>
      <c r="B1167" s="244" t="s">
        <v>4222</v>
      </c>
      <c r="C1167" s="247">
        <v>60</v>
      </c>
      <c r="D1167" s="244" t="s">
        <v>379</v>
      </c>
      <c r="E1167" s="238" t="s">
        <v>4236</v>
      </c>
      <c r="F1167" s="238" t="s">
        <v>4236</v>
      </c>
      <c r="G1167" s="244" t="s">
        <v>4225</v>
      </c>
      <c r="H1167" s="222">
        <v>0</v>
      </c>
    </row>
    <row r="1168" spans="1:8">
      <c r="A1168" s="244" t="s">
        <v>1677</v>
      </c>
      <c r="B1168" s="238" t="s">
        <v>379</v>
      </c>
      <c r="C1168" s="250">
        <v>14</v>
      </c>
      <c r="D1168" s="244" t="s">
        <v>5256</v>
      </c>
      <c r="E1168" s="244" t="s">
        <v>46</v>
      </c>
      <c r="F1168" s="244" t="s">
        <v>46</v>
      </c>
      <c r="G1168" s="238" t="s">
        <v>4225</v>
      </c>
      <c r="H1168" s="4">
        <v>500</v>
      </c>
    </row>
    <row r="1169" spans="1:8">
      <c r="A1169" s="244" t="s">
        <v>1678</v>
      </c>
      <c r="B1169" s="238" t="s">
        <v>4222</v>
      </c>
      <c r="C1169" s="250">
        <v>33</v>
      </c>
      <c r="D1169" s="238" t="s">
        <v>379</v>
      </c>
      <c r="E1169" s="238" t="s">
        <v>4266</v>
      </c>
      <c r="F1169" s="238" t="s">
        <v>4266</v>
      </c>
      <c r="G1169" s="238" t="s">
        <v>4230</v>
      </c>
      <c r="H1169" s="222">
        <v>0</v>
      </c>
    </row>
    <row r="1170" spans="1:8">
      <c r="A1170" s="244" t="s">
        <v>1679</v>
      </c>
      <c r="B1170" s="238" t="s">
        <v>4222</v>
      </c>
      <c r="C1170" s="250">
        <v>40</v>
      </c>
      <c r="D1170" s="238" t="s">
        <v>379</v>
      </c>
      <c r="E1170" s="238" t="s">
        <v>4236</v>
      </c>
      <c r="F1170" s="238" t="s">
        <v>4236</v>
      </c>
      <c r="G1170" s="238" t="s">
        <v>4230</v>
      </c>
      <c r="H1170" s="222">
        <v>0</v>
      </c>
    </row>
    <row r="1171" spans="1:8">
      <c r="A1171" s="244" t="s">
        <v>1680</v>
      </c>
      <c r="B1171" s="238" t="s">
        <v>4222</v>
      </c>
      <c r="C1171" s="250">
        <v>45</v>
      </c>
      <c r="D1171" s="238" t="s">
        <v>379</v>
      </c>
      <c r="E1171" s="238" t="s">
        <v>4236</v>
      </c>
      <c r="F1171" s="238" t="s">
        <v>4236</v>
      </c>
      <c r="G1171" s="238" t="s">
        <v>4230</v>
      </c>
      <c r="H1171" s="222">
        <v>0</v>
      </c>
    </row>
    <row r="1172" spans="1:8">
      <c r="A1172" s="244" t="s">
        <v>1681</v>
      </c>
      <c r="B1172" s="238" t="s">
        <v>4222</v>
      </c>
      <c r="C1172" s="250">
        <v>33</v>
      </c>
      <c r="D1172" s="238" t="s">
        <v>379</v>
      </c>
      <c r="E1172" s="238" t="s">
        <v>4236</v>
      </c>
      <c r="F1172" s="238" t="s">
        <v>4236</v>
      </c>
      <c r="G1172" s="238" t="s">
        <v>4230</v>
      </c>
      <c r="H1172" s="222">
        <v>0</v>
      </c>
    </row>
    <row r="1173" spans="1:8">
      <c r="A1173" s="244" t="s">
        <v>1682</v>
      </c>
      <c r="B1173" s="253" t="s">
        <v>4234</v>
      </c>
      <c r="C1173" s="250">
        <v>40</v>
      </c>
      <c r="D1173" s="253" t="s">
        <v>5257</v>
      </c>
      <c r="E1173" s="253" t="s">
        <v>51</v>
      </c>
      <c r="F1173" s="253" t="s">
        <v>4236</v>
      </c>
      <c r="G1173" s="253" t="s">
        <v>4230</v>
      </c>
      <c r="H1173" s="158" t="s">
        <v>7321</v>
      </c>
    </row>
    <row r="1174" spans="1:8">
      <c r="A1174" s="244" t="s">
        <v>1683</v>
      </c>
      <c r="B1174" s="244" t="s">
        <v>4222</v>
      </c>
      <c r="C1174" s="247">
        <v>45</v>
      </c>
      <c r="D1174" s="244" t="s">
        <v>5258</v>
      </c>
      <c r="E1174" s="244" t="s">
        <v>46</v>
      </c>
      <c r="F1174" s="244" t="s">
        <v>46</v>
      </c>
      <c r="G1174" s="244" t="s">
        <v>4225</v>
      </c>
      <c r="H1174" s="4">
        <v>500</v>
      </c>
    </row>
    <row r="1175" spans="1:8">
      <c r="A1175" s="244" t="s">
        <v>1684</v>
      </c>
      <c r="B1175" s="244" t="s">
        <v>4222</v>
      </c>
      <c r="C1175" s="247">
        <v>30</v>
      </c>
      <c r="D1175" s="244" t="s">
        <v>5259</v>
      </c>
      <c r="E1175" s="244" t="s">
        <v>46</v>
      </c>
      <c r="F1175" s="244" t="s">
        <v>46</v>
      </c>
      <c r="G1175" s="244" t="s">
        <v>4225</v>
      </c>
      <c r="H1175" s="4">
        <v>500</v>
      </c>
    </row>
    <row r="1176" spans="1:8">
      <c r="A1176" s="244" t="s">
        <v>1685</v>
      </c>
      <c r="B1176" s="244" t="s">
        <v>4309</v>
      </c>
      <c r="C1176" s="247">
        <v>5</v>
      </c>
      <c r="D1176" s="244" t="s">
        <v>5260</v>
      </c>
      <c r="E1176" s="244" t="s">
        <v>46</v>
      </c>
      <c r="F1176" s="244" t="s">
        <v>46</v>
      </c>
      <c r="G1176" s="244" t="s">
        <v>4225</v>
      </c>
      <c r="H1176" s="4">
        <v>500</v>
      </c>
    </row>
    <row r="1177" spans="1:8">
      <c r="A1177" s="244" t="s">
        <v>1686</v>
      </c>
      <c r="B1177" s="244" t="s">
        <v>4222</v>
      </c>
      <c r="C1177" s="247">
        <v>65</v>
      </c>
      <c r="D1177" s="244" t="s">
        <v>379</v>
      </c>
      <c r="E1177" s="238" t="s">
        <v>4236</v>
      </c>
      <c r="F1177" s="238" t="s">
        <v>4236</v>
      </c>
      <c r="G1177" s="244" t="s">
        <v>4225</v>
      </c>
      <c r="H1177" s="222">
        <v>0</v>
      </c>
    </row>
    <row r="1178" spans="1:8">
      <c r="A1178" s="244" t="s">
        <v>1687</v>
      </c>
      <c r="B1178" s="244" t="s">
        <v>4263</v>
      </c>
      <c r="C1178" s="247">
        <v>5</v>
      </c>
      <c r="D1178" s="244" t="s">
        <v>5261</v>
      </c>
      <c r="E1178" s="244" t="s">
        <v>46</v>
      </c>
      <c r="F1178" s="244" t="s">
        <v>46</v>
      </c>
      <c r="G1178" s="244" t="s">
        <v>4225</v>
      </c>
      <c r="H1178" s="4">
        <v>500</v>
      </c>
    </row>
    <row r="1179" spans="1:8">
      <c r="A1179" s="244" t="s">
        <v>1688</v>
      </c>
      <c r="B1179" s="244" t="s">
        <v>4263</v>
      </c>
      <c r="C1179" s="247">
        <v>5</v>
      </c>
      <c r="D1179" s="244" t="s">
        <v>5262</v>
      </c>
      <c r="E1179" s="244" t="s">
        <v>46</v>
      </c>
      <c r="F1179" s="244" t="s">
        <v>46</v>
      </c>
      <c r="G1179" s="244" t="s">
        <v>4225</v>
      </c>
      <c r="H1179" s="4">
        <v>500</v>
      </c>
    </row>
    <row r="1180" spans="1:8">
      <c r="A1180" s="244" t="s">
        <v>1689</v>
      </c>
      <c r="B1180" s="244" t="s">
        <v>5263</v>
      </c>
      <c r="C1180" s="247">
        <v>5</v>
      </c>
      <c r="D1180" s="244" t="s">
        <v>5264</v>
      </c>
      <c r="E1180" s="244" t="s">
        <v>46</v>
      </c>
      <c r="F1180" s="244" t="s">
        <v>46</v>
      </c>
      <c r="G1180" s="244" t="s">
        <v>4225</v>
      </c>
      <c r="H1180" s="4">
        <v>500</v>
      </c>
    </row>
    <row r="1181" spans="1:8">
      <c r="A1181" s="244" t="s">
        <v>1690</v>
      </c>
      <c r="B1181" s="244" t="s">
        <v>4332</v>
      </c>
      <c r="C1181" s="247">
        <v>20</v>
      </c>
      <c r="D1181" s="244" t="s">
        <v>5265</v>
      </c>
      <c r="E1181" s="244" t="s">
        <v>46</v>
      </c>
      <c r="F1181" s="244" t="s">
        <v>46</v>
      </c>
      <c r="G1181" s="244" t="s">
        <v>4225</v>
      </c>
      <c r="H1181" s="4">
        <v>500</v>
      </c>
    </row>
    <row r="1182" spans="1:8">
      <c r="A1182" s="244" t="s">
        <v>1691</v>
      </c>
      <c r="B1182" s="244" t="s">
        <v>4222</v>
      </c>
      <c r="C1182" s="247">
        <v>40</v>
      </c>
      <c r="D1182" s="244" t="s">
        <v>5266</v>
      </c>
      <c r="E1182" s="244" t="s">
        <v>46</v>
      </c>
      <c r="F1182" s="244" t="s">
        <v>46</v>
      </c>
      <c r="G1182" s="244" t="s">
        <v>4225</v>
      </c>
      <c r="H1182" s="4">
        <v>500</v>
      </c>
    </row>
    <row r="1183" spans="1:8">
      <c r="A1183" s="244" t="s">
        <v>1692</v>
      </c>
      <c r="B1183" s="244" t="s">
        <v>4263</v>
      </c>
      <c r="C1183" s="247">
        <v>5</v>
      </c>
      <c r="D1183" s="244" t="s">
        <v>5267</v>
      </c>
      <c r="E1183" s="244" t="s">
        <v>46</v>
      </c>
      <c r="F1183" s="244" t="s">
        <v>46</v>
      </c>
      <c r="G1183" s="244" t="s">
        <v>4225</v>
      </c>
      <c r="H1183" s="4">
        <v>500</v>
      </c>
    </row>
    <row r="1184" spans="1:8">
      <c r="A1184" s="244" t="s">
        <v>1693</v>
      </c>
      <c r="B1184" s="244" t="s">
        <v>5263</v>
      </c>
      <c r="C1184" s="247">
        <v>5</v>
      </c>
      <c r="D1184" s="244" t="s">
        <v>5268</v>
      </c>
      <c r="E1184" s="244" t="s">
        <v>46</v>
      </c>
      <c r="F1184" s="244" t="s">
        <v>46</v>
      </c>
      <c r="G1184" s="244" t="s">
        <v>4225</v>
      </c>
      <c r="H1184" s="4">
        <v>500</v>
      </c>
    </row>
    <row r="1185" spans="1:8">
      <c r="A1185" s="244" t="s">
        <v>1694</v>
      </c>
      <c r="B1185" s="244" t="s">
        <v>4222</v>
      </c>
      <c r="C1185" s="247">
        <v>28</v>
      </c>
      <c r="D1185" s="244" t="s">
        <v>5269</v>
      </c>
      <c r="E1185" s="244" t="s">
        <v>46</v>
      </c>
      <c r="F1185" s="244" t="s">
        <v>46</v>
      </c>
      <c r="G1185" s="244" t="s">
        <v>4225</v>
      </c>
      <c r="H1185" s="4">
        <v>500</v>
      </c>
    </row>
    <row r="1186" spans="1:8">
      <c r="A1186" s="244" t="s">
        <v>1695</v>
      </c>
      <c r="B1186" s="244" t="s">
        <v>4263</v>
      </c>
      <c r="C1186" s="247">
        <v>5</v>
      </c>
      <c r="D1186" s="244" t="s">
        <v>5270</v>
      </c>
      <c r="E1186" s="244" t="s">
        <v>46</v>
      </c>
      <c r="F1186" s="244" t="s">
        <v>46</v>
      </c>
      <c r="G1186" s="244" t="s">
        <v>4225</v>
      </c>
      <c r="H1186" s="4">
        <v>500</v>
      </c>
    </row>
    <row r="1187" spans="1:8">
      <c r="A1187" s="244" t="s">
        <v>1696</v>
      </c>
      <c r="B1187" s="244" t="s">
        <v>4222</v>
      </c>
      <c r="C1187" s="247">
        <v>35</v>
      </c>
      <c r="D1187" s="244" t="s">
        <v>5271</v>
      </c>
      <c r="E1187" s="238" t="s">
        <v>4266</v>
      </c>
      <c r="F1187" s="238" t="s">
        <v>4266</v>
      </c>
      <c r="G1187" s="244" t="s">
        <v>4225</v>
      </c>
      <c r="H1187" s="222">
        <v>0</v>
      </c>
    </row>
    <row r="1188" spans="1:8">
      <c r="A1188" s="244" t="s">
        <v>1697</v>
      </c>
      <c r="B1188" s="244" t="s">
        <v>4263</v>
      </c>
      <c r="C1188" s="247">
        <v>5</v>
      </c>
      <c r="D1188" s="244" t="s">
        <v>5272</v>
      </c>
      <c r="E1188" s="244" t="s">
        <v>46</v>
      </c>
      <c r="F1188" s="244" t="s">
        <v>46</v>
      </c>
      <c r="G1188" s="244" t="s">
        <v>4225</v>
      </c>
      <c r="H1188" s="4">
        <v>500</v>
      </c>
    </row>
    <row r="1189" spans="1:8">
      <c r="A1189" s="244" t="s">
        <v>1698</v>
      </c>
      <c r="B1189" s="244" t="s">
        <v>4222</v>
      </c>
      <c r="C1189" s="247">
        <v>30</v>
      </c>
      <c r="D1189" s="244" t="s">
        <v>5273</v>
      </c>
      <c r="E1189" s="244" t="s">
        <v>46</v>
      </c>
      <c r="F1189" s="244" t="s">
        <v>46</v>
      </c>
      <c r="G1189" s="244" t="s">
        <v>4225</v>
      </c>
      <c r="H1189" s="4">
        <v>500</v>
      </c>
    </row>
    <row r="1190" spans="1:8">
      <c r="A1190" s="244" t="s">
        <v>1699</v>
      </c>
      <c r="B1190" s="244" t="s">
        <v>4263</v>
      </c>
      <c r="C1190" s="247">
        <v>5</v>
      </c>
      <c r="D1190" s="244" t="s">
        <v>5274</v>
      </c>
      <c r="E1190" s="244" t="s">
        <v>46</v>
      </c>
      <c r="F1190" s="244" t="s">
        <v>46</v>
      </c>
      <c r="G1190" s="244" t="s">
        <v>4225</v>
      </c>
      <c r="H1190" s="4">
        <v>500</v>
      </c>
    </row>
    <row r="1191" spans="1:8">
      <c r="A1191" s="244" t="s">
        <v>1700</v>
      </c>
      <c r="B1191" s="244" t="s">
        <v>4263</v>
      </c>
      <c r="C1191" s="247">
        <v>5</v>
      </c>
      <c r="D1191" s="244" t="s">
        <v>5275</v>
      </c>
      <c r="E1191" s="244" t="s">
        <v>46</v>
      </c>
      <c r="F1191" s="244" t="s">
        <v>46</v>
      </c>
      <c r="G1191" s="244" t="s">
        <v>4225</v>
      </c>
      <c r="H1191" s="4">
        <v>500</v>
      </c>
    </row>
    <row r="1192" spans="1:8">
      <c r="A1192" s="244" t="s">
        <v>1701</v>
      </c>
      <c r="B1192" s="244" t="s">
        <v>4265</v>
      </c>
      <c r="C1192" s="247" t="s">
        <v>379</v>
      </c>
      <c r="D1192" s="244" t="s">
        <v>379</v>
      </c>
      <c r="E1192" s="238" t="s">
        <v>4266</v>
      </c>
      <c r="F1192" s="238" t="s">
        <v>4266</v>
      </c>
      <c r="G1192" s="244" t="s">
        <v>4230</v>
      </c>
      <c r="H1192" s="222">
        <v>0</v>
      </c>
    </row>
    <row r="1193" spans="1:8">
      <c r="A1193" s="244" t="s">
        <v>1702</v>
      </c>
      <c r="B1193" s="244" t="s">
        <v>4263</v>
      </c>
      <c r="C1193" s="247">
        <v>5</v>
      </c>
      <c r="D1193" s="244" t="s">
        <v>5276</v>
      </c>
      <c r="E1193" s="244" t="s">
        <v>46</v>
      </c>
      <c r="F1193" s="244" t="s">
        <v>46</v>
      </c>
      <c r="G1193" s="244" t="s">
        <v>4225</v>
      </c>
      <c r="H1193" s="4">
        <v>500</v>
      </c>
    </row>
    <row r="1194" spans="1:8">
      <c r="A1194" s="244" t="s">
        <v>1703</v>
      </c>
      <c r="B1194" s="244" t="s">
        <v>4263</v>
      </c>
      <c r="C1194" s="247">
        <v>5</v>
      </c>
      <c r="D1194" s="244" t="s">
        <v>5277</v>
      </c>
      <c r="E1194" s="244" t="s">
        <v>46</v>
      </c>
      <c r="F1194" s="244" t="s">
        <v>46</v>
      </c>
      <c r="G1194" s="244" t="s">
        <v>4225</v>
      </c>
      <c r="H1194" s="4">
        <v>500</v>
      </c>
    </row>
    <row r="1195" spans="1:8">
      <c r="A1195" s="244" t="s">
        <v>1704</v>
      </c>
      <c r="B1195" s="244" t="s">
        <v>4263</v>
      </c>
      <c r="C1195" s="247">
        <v>5</v>
      </c>
      <c r="D1195" s="244" t="s">
        <v>5278</v>
      </c>
      <c r="E1195" s="244" t="s">
        <v>46</v>
      </c>
      <c r="F1195" s="244" t="s">
        <v>46</v>
      </c>
      <c r="G1195" s="244" t="s">
        <v>4225</v>
      </c>
      <c r="H1195" s="4">
        <v>500</v>
      </c>
    </row>
    <row r="1196" spans="1:8">
      <c r="A1196" s="244" t="s">
        <v>1705</v>
      </c>
      <c r="B1196" s="244" t="s">
        <v>4263</v>
      </c>
      <c r="C1196" s="247">
        <v>5</v>
      </c>
      <c r="D1196" s="244" t="s">
        <v>5279</v>
      </c>
      <c r="E1196" s="244" t="s">
        <v>46</v>
      </c>
      <c r="F1196" s="244" t="s">
        <v>4229</v>
      </c>
      <c r="G1196" s="244" t="s">
        <v>4230</v>
      </c>
      <c r="H1196" s="4">
        <v>500</v>
      </c>
    </row>
    <row r="1197" spans="1:8">
      <c r="A1197" s="244" t="s">
        <v>1706</v>
      </c>
      <c r="B1197" s="244" t="s">
        <v>4222</v>
      </c>
      <c r="C1197" s="247">
        <v>30</v>
      </c>
      <c r="D1197" s="244" t="s">
        <v>5280</v>
      </c>
      <c r="E1197" s="244" t="s">
        <v>46</v>
      </c>
      <c r="F1197" s="244" t="s">
        <v>46</v>
      </c>
      <c r="G1197" s="244" t="s">
        <v>4225</v>
      </c>
      <c r="H1197" s="4">
        <v>500</v>
      </c>
    </row>
    <row r="1198" spans="1:8">
      <c r="A1198" s="244" t="s">
        <v>1707</v>
      </c>
      <c r="B1198" s="244" t="s">
        <v>4265</v>
      </c>
      <c r="C1198" s="247" t="s">
        <v>379</v>
      </c>
      <c r="D1198" s="244" t="s">
        <v>379</v>
      </c>
      <c r="E1198" s="238" t="s">
        <v>4266</v>
      </c>
      <c r="F1198" s="238" t="s">
        <v>4266</v>
      </c>
      <c r="G1198" s="244" t="s">
        <v>4230</v>
      </c>
      <c r="H1198" s="222">
        <v>0</v>
      </c>
    </row>
    <row r="1199" spans="1:8">
      <c r="A1199" s="238" t="s">
        <v>1708</v>
      </c>
      <c r="B1199" s="244" t="s">
        <v>4265</v>
      </c>
      <c r="C1199" s="247" t="s">
        <v>379</v>
      </c>
      <c r="D1199" s="244" t="s">
        <v>379</v>
      </c>
      <c r="E1199" s="238" t="s">
        <v>4266</v>
      </c>
      <c r="F1199" s="238" t="s">
        <v>4266</v>
      </c>
      <c r="G1199" s="244" t="s">
        <v>4230</v>
      </c>
      <c r="H1199" s="222">
        <v>0</v>
      </c>
    </row>
    <row r="1200" spans="1:8">
      <c r="A1200" s="238" t="s">
        <v>1709</v>
      </c>
      <c r="B1200" s="244" t="s">
        <v>4263</v>
      </c>
      <c r="C1200" s="247">
        <v>6</v>
      </c>
      <c r="D1200" s="244" t="s">
        <v>379</v>
      </c>
      <c r="E1200" s="238" t="s">
        <v>4236</v>
      </c>
      <c r="F1200" s="238" t="s">
        <v>4236</v>
      </c>
      <c r="G1200" s="244" t="s">
        <v>4225</v>
      </c>
      <c r="H1200" s="222">
        <v>0</v>
      </c>
    </row>
    <row r="1201" spans="1:8">
      <c r="A1201" s="244" t="s">
        <v>1710</v>
      </c>
      <c r="B1201" s="244" t="s">
        <v>4222</v>
      </c>
      <c r="C1201" s="247">
        <v>30</v>
      </c>
      <c r="D1201" s="244" t="s">
        <v>5281</v>
      </c>
      <c r="E1201" s="244" t="s">
        <v>46</v>
      </c>
      <c r="F1201" s="244" t="s">
        <v>46</v>
      </c>
      <c r="G1201" s="244" t="s">
        <v>4225</v>
      </c>
      <c r="H1201" s="4">
        <v>500</v>
      </c>
    </row>
    <row r="1202" spans="1:8">
      <c r="A1202" s="244" t="s">
        <v>1711</v>
      </c>
      <c r="B1202" s="244" t="s">
        <v>4222</v>
      </c>
      <c r="C1202" s="247">
        <v>30</v>
      </c>
      <c r="D1202" s="244" t="s">
        <v>5282</v>
      </c>
      <c r="E1202" s="244" t="s">
        <v>46</v>
      </c>
      <c r="F1202" s="244" t="s">
        <v>46</v>
      </c>
      <c r="G1202" s="244" t="s">
        <v>4225</v>
      </c>
      <c r="H1202" s="4">
        <v>500</v>
      </c>
    </row>
    <row r="1203" spans="1:8">
      <c r="A1203" s="244" t="s">
        <v>1712</v>
      </c>
      <c r="B1203" s="244" t="s">
        <v>4234</v>
      </c>
      <c r="C1203" s="247">
        <v>30</v>
      </c>
      <c r="D1203" s="244" t="s">
        <v>5283</v>
      </c>
      <c r="E1203" s="244" t="s">
        <v>46</v>
      </c>
      <c r="F1203" s="244" t="s">
        <v>46</v>
      </c>
      <c r="G1203" s="244" t="s">
        <v>4225</v>
      </c>
      <c r="H1203" s="4">
        <v>500</v>
      </c>
    </row>
    <row r="1204" spans="1:8">
      <c r="A1204" s="244" t="s">
        <v>1713</v>
      </c>
      <c r="B1204" s="244" t="s">
        <v>4222</v>
      </c>
      <c r="C1204" s="247">
        <v>30</v>
      </c>
      <c r="D1204" s="244" t="s">
        <v>5284</v>
      </c>
      <c r="E1204" s="244" t="s">
        <v>46</v>
      </c>
      <c r="F1204" s="244" t="s">
        <v>46</v>
      </c>
      <c r="G1204" s="244" t="s">
        <v>4225</v>
      </c>
      <c r="H1204" s="4">
        <v>500</v>
      </c>
    </row>
    <row r="1205" spans="1:8">
      <c r="A1205" s="244" t="s">
        <v>1714</v>
      </c>
      <c r="B1205" s="244" t="s">
        <v>4222</v>
      </c>
      <c r="C1205" s="247">
        <v>50</v>
      </c>
      <c r="D1205" s="244" t="s">
        <v>5285</v>
      </c>
      <c r="E1205" s="244" t="s">
        <v>46</v>
      </c>
      <c r="F1205" s="244" t="s">
        <v>4224</v>
      </c>
      <c r="G1205" s="244" t="s">
        <v>4225</v>
      </c>
      <c r="H1205" s="4">
        <v>500</v>
      </c>
    </row>
    <row r="1206" spans="1:8">
      <c r="A1206" s="244" t="s">
        <v>1715</v>
      </c>
      <c r="B1206" s="244" t="s">
        <v>4222</v>
      </c>
      <c r="C1206" s="247">
        <v>30</v>
      </c>
      <c r="D1206" s="244" t="s">
        <v>5286</v>
      </c>
      <c r="E1206" s="244" t="s">
        <v>46</v>
      </c>
      <c r="F1206" s="244" t="s">
        <v>46</v>
      </c>
      <c r="G1206" s="244" t="s">
        <v>4225</v>
      </c>
      <c r="H1206" s="4">
        <v>500</v>
      </c>
    </row>
    <row r="1207" spans="1:8">
      <c r="A1207" s="244" t="s">
        <v>1716</v>
      </c>
      <c r="B1207" s="244" t="s">
        <v>4263</v>
      </c>
      <c r="C1207" s="247">
        <v>5</v>
      </c>
      <c r="D1207" s="244" t="s">
        <v>5287</v>
      </c>
      <c r="E1207" s="244" t="s">
        <v>46</v>
      </c>
      <c r="F1207" s="244" t="s">
        <v>46</v>
      </c>
      <c r="G1207" s="244" t="s">
        <v>4225</v>
      </c>
      <c r="H1207" s="4">
        <v>500</v>
      </c>
    </row>
    <row r="1208" spans="1:8">
      <c r="A1208" s="244" t="s">
        <v>1717</v>
      </c>
      <c r="B1208" s="244" t="s">
        <v>4222</v>
      </c>
      <c r="C1208" s="247">
        <v>30</v>
      </c>
      <c r="D1208" s="244" t="s">
        <v>5288</v>
      </c>
      <c r="E1208" s="244" t="s">
        <v>46</v>
      </c>
      <c r="F1208" s="244" t="s">
        <v>46</v>
      </c>
      <c r="G1208" s="244" t="s">
        <v>4225</v>
      </c>
      <c r="H1208" s="4">
        <v>500</v>
      </c>
    </row>
    <row r="1209" spans="1:8">
      <c r="A1209" s="244" t="s">
        <v>1718</v>
      </c>
      <c r="B1209" s="244" t="s">
        <v>4263</v>
      </c>
      <c r="C1209" s="247">
        <v>4</v>
      </c>
      <c r="D1209" s="244" t="s">
        <v>5289</v>
      </c>
      <c r="E1209" s="244" t="s">
        <v>46</v>
      </c>
      <c r="F1209" s="244" t="s">
        <v>46</v>
      </c>
      <c r="G1209" s="244" t="s">
        <v>4225</v>
      </c>
      <c r="H1209" s="4">
        <v>500</v>
      </c>
    </row>
    <row r="1210" spans="1:8">
      <c r="A1210" s="244" t="s">
        <v>1719</v>
      </c>
      <c r="B1210" s="244" t="s">
        <v>4222</v>
      </c>
      <c r="C1210" s="247">
        <v>30</v>
      </c>
      <c r="D1210" s="244" t="s">
        <v>5290</v>
      </c>
      <c r="E1210" s="244" t="s">
        <v>46</v>
      </c>
      <c r="F1210" s="244" t="s">
        <v>46</v>
      </c>
      <c r="G1210" s="244" t="s">
        <v>4225</v>
      </c>
      <c r="H1210" s="4">
        <v>500</v>
      </c>
    </row>
    <row r="1211" spans="1:8">
      <c r="A1211" s="244" t="s">
        <v>1720</v>
      </c>
      <c r="B1211" s="244" t="s">
        <v>4222</v>
      </c>
      <c r="C1211" s="247">
        <v>35</v>
      </c>
      <c r="D1211" s="244" t="s">
        <v>5291</v>
      </c>
      <c r="E1211" s="244" t="s">
        <v>46</v>
      </c>
      <c r="F1211" s="244" t="s">
        <v>46</v>
      </c>
      <c r="G1211" s="244" t="s">
        <v>4225</v>
      </c>
      <c r="H1211" s="4">
        <v>500</v>
      </c>
    </row>
    <row r="1212" spans="1:8">
      <c r="A1212" s="17" t="s">
        <v>1721</v>
      </c>
      <c r="B1212" s="244" t="s">
        <v>4222</v>
      </c>
      <c r="C1212" s="247">
        <v>30</v>
      </c>
      <c r="D1212" s="244" t="s">
        <v>5292</v>
      </c>
      <c r="E1212" s="244" t="s">
        <v>46</v>
      </c>
      <c r="F1212" s="244" t="s">
        <v>46</v>
      </c>
      <c r="G1212" s="244" t="s">
        <v>4225</v>
      </c>
      <c r="H1212" s="4">
        <v>500</v>
      </c>
    </row>
    <row r="1213" spans="1:8">
      <c r="A1213" s="244" t="s">
        <v>1722</v>
      </c>
      <c r="B1213" s="244" t="s">
        <v>4222</v>
      </c>
      <c r="C1213" s="247">
        <v>30</v>
      </c>
      <c r="D1213" s="244" t="s">
        <v>5293</v>
      </c>
      <c r="E1213" s="244" t="s">
        <v>46</v>
      </c>
      <c r="F1213" s="244" t="s">
        <v>46</v>
      </c>
      <c r="G1213" s="244" t="s">
        <v>4225</v>
      </c>
      <c r="H1213" s="4">
        <v>500</v>
      </c>
    </row>
    <row r="1214" spans="1:8">
      <c r="A1214" s="244" t="s">
        <v>1723</v>
      </c>
      <c r="B1214" s="244" t="s">
        <v>379</v>
      </c>
      <c r="C1214" s="247" t="s">
        <v>379</v>
      </c>
      <c r="D1214" s="244" t="s">
        <v>379</v>
      </c>
      <c r="E1214" s="238" t="s">
        <v>4236</v>
      </c>
      <c r="F1214" s="238" t="s">
        <v>4236</v>
      </c>
      <c r="G1214" s="244" t="s">
        <v>4225</v>
      </c>
      <c r="H1214" s="222">
        <v>0</v>
      </c>
    </row>
    <row r="1215" spans="1:8">
      <c r="A1215" s="244" t="s">
        <v>1724</v>
      </c>
      <c r="B1215" s="244" t="s">
        <v>4222</v>
      </c>
      <c r="C1215" s="247">
        <v>30</v>
      </c>
      <c r="D1215" s="244" t="s">
        <v>5294</v>
      </c>
      <c r="E1215" s="244" t="s">
        <v>46</v>
      </c>
      <c r="F1215" s="244" t="s">
        <v>46</v>
      </c>
      <c r="G1215" s="244" t="s">
        <v>4225</v>
      </c>
      <c r="H1215" s="4">
        <v>500</v>
      </c>
    </row>
    <row r="1216" spans="1:8">
      <c r="A1216" s="244" t="s">
        <v>1725</v>
      </c>
      <c r="B1216" s="244" t="s">
        <v>4263</v>
      </c>
      <c r="C1216" s="247">
        <v>4</v>
      </c>
      <c r="D1216" s="244" t="s">
        <v>5295</v>
      </c>
      <c r="E1216" s="244" t="s">
        <v>46</v>
      </c>
      <c r="F1216" s="244" t="s">
        <v>46</v>
      </c>
      <c r="G1216" s="244" t="s">
        <v>4225</v>
      </c>
      <c r="H1216" s="4">
        <v>500</v>
      </c>
    </row>
    <row r="1217" spans="1:8">
      <c r="A1217" s="244" t="s">
        <v>1726</v>
      </c>
      <c r="B1217" s="244" t="s">
        <v>4263</v>
      </c>
      <c r="C1217" s="247">
        <v>5</v>
      </c>
      <c r="D1217" s="244" t="s">
        <v>5296</v>
      </c>
      <c r="E1217" s="244" t="s">
        <v>46</v>
      </c>
      <c r="F1217" s="244" t="s">
        <v>46</v>
      </c>
      <c r="G1217" s="244" t="s">
        <v>4225</v>
      </c>
      <c r="H1217" s="4">
        <v>500</v>
      </c>
    </row>
    <row r="1218" spans="1:8">
      <c r="A1218" s="244" t="s">
        <v>1727</v>
      </c>
      <c r="B1218" s="244" t="s">
        <v>4234</v>
      </c>
      <c r="C1218" s="247">
        <v>30</v>
      </c>
      <c r="D1218" s="244" t="s">
        <v>5297</v>
      </c>
      <c r="E1218" s="244" t="s">
        <v>46</v>
      </c>
      <c r="F1218" s="244" t="s">
        <v>46</v>
      </c>
      <c r="G1218" s="244" t="s">
        <v>4225</v>
      </c>
      <c r="H1218" s="4">
        <v>500</v>
      </c>
    </row>
    <row r="1219" spans="1:8">
      <c r="A1219" s="244" t="s">
        <v>1728</v>
      </c>
      <c r="B1219" s="244" t="s">
        <v>379</v>
      </c>
      <c r="C1219" s="247" t="s">
        <v>379</v>
      </c>
      <c r="D1219" s="244" t="s">
        <v>379</v>
      </c>
      <c r="E1219" s="238" t="s">
        <v>4236</v>
      </c>
      <c r="F1219" s="238" t="s">
        <v>4236</v>
      </c>
      <c r="G1219" s="244" t="s">
        <v>4225</v>
      </c>
      <c r="H1219" s="222">
        <v>0</v>
      </c>
    </row>
    <row r="1220" spans="1:8">
      <c r="A1220" s="244" t="s">
        <v>1729</v>
      </c>
      <c r="B1220" s="244" t="s">
        <v>4263</v>
      </c>
      <c r="C1220" s="247">
        <v>6</v>
      </c>
      <c r="D1220" s="244" t="s">
        <v>5298</v>
      </c>
      <c r="E1220" s="244" t="s">
        <v>46</v>
      </c>
      <c r="F1220" s="244" t="s">
        <v>46</v>
      </c>
      <c r="G1220" s="244" t="s">
        <v>4225</v>
      </c>
      <c r="H1220" s="4">
        <v>500</v>
      </c>
    </row>
    <row r="1221" spans="1:8">
      <c r="A1221" s="244" t="s">
        <v>1730</v>
      </c>
      <c r="B1221" s="244" t="s">
        <v>4234</v>
      </c>
      <c r="C1221" s="247">
        <v>30</v>
      </c>
      <c r="D1221" s="244" t="s">
        <v>5299</v>
      </c>
      <c r="E1221" s="244" t="s">
        <v>46</v>
      </c>
      <c r="F1221" s="244" t="s">
        <v>46</v>
      </c>
      <c r="G1221" s="244" t="s">
        <v>4225</v>
      </c>
      <c r="H1221" s="4">
        <v>500</v>
      </c>
    </row>
    <row r="1222" spans="1:8">
      <c r="A1222" s="244" t="s">
        <v>1731</v>
      </c>
      <c r="B1222" s="244" t="s">
        <v>4222</v>
      </c>
      <c r="C1222" s="247">
        <v>45</v>
      </c>
      <c r="D1222" s="238" t="s">
        <v>379</v>
      </c>
      <c r="E1222" s="238" t="s">
        <v>4236</v>
      </c>
      <c r="F1222" s="238" t="s">
        <v>4236</v>
      </c>
      <c r="G1222" s="244" t="s">
        <v>4230</v>
      </c>
      <c r="H1222" s="222">
        <v>0</v>
      </c>
    </row>
    <row r="1223" spans="1:8">
      <c r="A1223" s="244" t="s">
        <v>1732</v>
      </c>
      <c r="B1223" s="244" t="s">
        <v>4234</v>
      </c>
      <c r="C1223" s="247">
        <v>40</v>
      </c>
      <c r="D1223" s="244" t="s">
        <v>5300</v>
      </c>
      <c r="E1223" s="244" t="s">
        <v>46</v>
      </c>
      <c r="F1223" s="244" t="s">
        <v>46</v>
      </c>
      <c r="G1223" s="244" t="s">
        <v>4225</v>
      </c>
      <c r="H1223" s="4">
        <v>500</v>
      </c>
    </row>
    <row r="1224" spans="1:8">
      <c r="A1224" s="244" t="s">
        <v>1733</v>
      </c>
      <c r="B1224" s="238" t="s">
        <v>4234</v>
      </c>
      <c r="C1224" s="250">
        <v>30</v>
      </c>
      <c r="D1224" s="238" t="s">
        <v>4266</v>
      </c>
      <c r="E1224" s="244" t="s">
        <v>4236</v>
      </c>
      <c r="F1224" s="244" t="s">
        <v>4236</v>
      </c>
      <c r="G1224" s="238" t="s">
        <v>4230</v>
      </c>
      <c r="H1224" s="222">
        <v>0</v>
      </c>
    </row>
    <row r="1225" spans="1:8">
      <c r="A1225" s="244" t="s">
        <v>1734</v>
      </c>
      <c r="B1225" s="238" t="s">
        <v>4222</v>
      </c>
      <c r="C1225" s="250">
        <v>30</v>
      </c>
      <c r="D1225" s="238" t="s">
        <v>379</v>
      </c>
      <c r="E1225" s="238" t="s">
        <v>4236</v>
      </c>
      <c r="F1225" s="238" t="s">
        <v>4236</v>
      </c>
      <c r="G1225" s="238" t="s">
        <v>4230</v>
      </c>
      <c r="H1225" s="222">
        <v>0</v>
      </c>
    </row>
    <row r="1226" spans="1:8">
      <c r="A1226" s="244" t="s">
        <v>1735</v>
      </c>
      <c r="B1226" s="244" t="s">
        <v>4222</v>
      </c>
      <c r="C1226" s="247">
        <v>40</v>
      </c>
      <c r="D1226" s="238" t="s">
        <v>5301</v>
      </c>
      <c r="E1226" s="244" t="s">
        <v>51</v>
      </c>
      <c r="F1226" s="238" t="s">
        <v>4236</v>
      </c>
      <c r="G1226" s="244" t="s">
        <v>4230</v>
      </c>
      <c r="H1226" s="158" t="s">
        <v>7321</v>
      </c>
    </row>
    <row r="1227" spans="1:8">
      <c r="A1227" s="244" t="s">
        <v>1736</v>
      </c>
      <c r="B1227" s="244" t="s">
        <v>4222</v>
      </c>
      <c r="C1227" s="247">
        <v>40</v>
      </c>
      <c r="D1227" s="244" t="s">
        <v>5302</v>
      </c>
      <c r="E1227" s="244" t="s">
        <v>46</v>
      </c>
      <c r="F1227" s="244" t="s">
        <v>46</v>
      </c>
      <c r="G1227" s="244" t="s">
        <v>4225</v>
      </c>
      <c r="H1227" s="4">
        <v>500</v>
      </c>
    </row>
    <row r="1228" spans="1:8">
      <c r="A1228" s="244" t="s">
        <v>1737</v>
      </c>
      <c r="B1228" s="244" t="s">
        <v>4222</v>
      </c>
      <c r="C1228" s="247">
        <v>30</v>
      </c>
      <c r="D1228" s="244" t="s">
        <v>5303</v>
      </c>
      <c r="E1228" s="244" t="s">
        <v>46</v>
      </c>
      <c r="F1228" s="244" t="s">
        <v>46</v>
      </c>
      <c r="G1228" s="244" t="s">
        <v>4225</v>
      </c>
      <c r="H1228" s="4">
        <v>500</v>
      </c>
    </row>
    <row r="1229" spans="1:8">
      <c r="A1229" s="244" t="s">
        <v>1738</v>
      </c>
      <c r="B1229" s="244" t="s">
        <v>4222</v>
      </c>
      <c r="C1229" s="247">
        <v>15</v>
      </c>
      <c r="D1229" s="244" t="s">
        <v>5304</v>
      </c>
      <c r="E1229" s="244" t="s">
        <v>46</v>
      </c>
      <c r="F1229" s="244" t="s">
        <v>46</v>
      </c>
      <c r="G1229" s="244" t="s">
        <v>4225</v>
      </c>
      <c r="H1229" s="4">
        <v>500</v>
      </c>
    </row>
    <row r="1230" spans="1:8">
      <c r="A1230" s="244" t="s">
        <v>1739</v>
      </c>
      <c r="B1230" s="244" t="s">
        <v>4222</v>
      </c>
      <c r="C1230" s="247">
        <v>35</v>
      </c>
      <c r="D1230" s="244" t="s">
        <v>5305</v>
      </c>
      <c r="E1230" s="244" t="s">
        <v>46</v>
      </c>
      <c r="F1230" s="244" t="s">
        <v>46</v>
      </c>
      <c r="G1230" s="244" t="s">
        <v>4225</v>
      </c>
      <c r="H1230" s="4">
        <v>500</v>
      </c>
    </row>
    <row r="1231" spans="1:8">
      <c r="A1231" s="244" t="s">
        <v>1740</v>
      </c>
      <c r="B1231" s="244" t="s">
        <v>4222</v>
      </c>
      <c r="C1231" s="247">
        <v>40</v>
      </c>
      <c r="D1231" s="244" t="s">
        <v>5306</v>
      </c>
      <c r="E1231" s="244" t="s">
        <v>46</v>
      </c>
      <c r="F1231" s="244" t="s">
        <v>46</v>
      </c>
      <c r="G1231" s="244" t="s">
        <v>4225</v>
      </c>
      <c r="H1231" s="4">
        <v>500</v>
      </c>
    </row>
    <row r="1232" spans="1:8">
      <c r="A1232" s="244" t="s">
        <v>1741</v>
      </c>
      <c r="B1232" s="244" t="s">
        <v>4222</v>
      </c>
      <c r="C1232" s="247">
        <v>25</v>
      </c>
      <c r="D1232" s="244" t="s">
        <v>5307</v>
      </c>
      <c r="E1232" s="244" t="s">
        <v>46</v>
      </c>
      <c r="F1232" s="244" t="s">
        <v>46</v>
      </c>
      <c r="G1232" s="244" t="s">
        <v>4225</v>
      </c>
      <c r="H1232" s="4">
        <v>500</v>
      </c>
    </row>
    <row r="1233" spans="1:8">
      <c r="A1233" s="244" t="s">
        <v>1742</v>
      </c>
      <c r="B1233" s="244" t="s">
        <v>4254</v>
      </c>
      <c r="C1233" s="247">
        <v>70</v>
      </c>
      <c r="D1233" s="244" t="s">
        <v>5308</v>
      </c>
      <c r="E1233" s="244" t="s">
        <v>46</v>
      </c>
      <c r="F1233" s="244" t="s">
        <v>46</v>
      </c>
      <c r="G1233" s="244" t="s">
        <v>4225</v>
      </c>
      <c r="H1233" s="4">
        <v>500</v>
      </c>
    </row>
    <row r="1234" spans="1:8">
      <c r="A1234" s="244" t="s">
        <v>1743</v>
      </c>
      <c r="B1234" s="244" t="s">
        <v>4254</v>
      </c>
      <c r="C1234" s="247">
        <v>15</v>
      </c>
      <c r="D1234" s="244" t="s">
        <v>5309</v>
      </c>
      <c r="E1234" s="244" t="s">
        <v>46</v>
      </c>
      <c r="F1234" s="244" t="s">
        <v>46</v>
      </c>
      <c r="G1234" s="244" t="s">
        <v>4225</v>
      </c>
      <c r="H1234" s="4">
        <v>500</v>
      </c>
    </row>
    <row r="1235" spans="1:8">
      <c r="A1235" s="244" t="s">
        <v>1744</v>
      </c>
      <c r="B1235" s="244" t="s">
        <v>4222</v>
      </c>
      <c r="C1235" s="247">
        <v>40</v>
      </c>
      <c r="D1235" s="244" t="s">
        <v>5310</v>
      </c>
      <c r="E1235" s="244" t="s">
        <v>46</v>
      </c>
      <c r="F1235" s="244" t="s">
        <v>46</v>
      </c>
      <c r="G1235" s="244" t="s">
        <v>4225</v>
      </c>
      <c r="H1235" s="4">
        <v>500</v>
      </c>
    </row>
    <row r="1236" spans="1:8">
      <c r="A1236" s="244" t="s">
        <v>1745</v>
      </c>
      <c r="B1236" s="244" t="s">
        <v>4263</v>
      </c>
      <c r="C1236" s="247">
        <v>6</v>
      </c>
      <c r="D1236" s="244" t="s">
        <v>5311</v>
      </c>
      <c r="E1236" s="244" t="s">
        <v>46</v>
      </c>
      <c r="F1236" s="244" t="s">
        <v>4229</v>
      </c>
      <c r="G1236" s="244" t="s">
        <v>4230</v>
      </c>
      <c r="H1236" s="4">
        <v>500</v>
      </c>
    </row>
    <row r="1237" spans="1:8">
      <c r="A1237" s="244" t="s">
        <v>1746</v>
      </c>
      <c r="B1237" s="244" t="s">
        <v>4263</v>
      </c>
      <c r="C1237" s="247">
        <v>6</v>
      </c>
      <c r="D1237" s="244" t="s">
        <v>5312</v>
      </c>
      <c r="E1237" s="244" t="s">
        <v>46</v>
      </c>
      <c r="F1237" s="244" t="s">
        <v>46</v>
      </c>
      <c r="G1237" s="244" t="s">
        <v>4225</v>
      </c>
      <c r="H1237" s="4">
        <v>500</v>
      </c>
    </row>
    <row r="1238" spans="1:8">
      <c r="A1238" s="244" t="s">
        <v>1747</v>
      </c>
      <c r="B1238" s="244" t="s">
        <v>4222</v>
      </c>
      <c r="C1238" s="247">
        <v>40</v>
      </c>
      <c r="D1238" s="244" t="s">
        <v>5313</v>
      </c>
      <c r="E1238" s="244" t="s">
        <v>46</v>
      </c>
      <c r="F1238" s="244" t="s">
        <v>46</v>
      </c>
      <c r="G1238" s="244" t="s">
        <v>4225</v>
      </c>
      <c r="H1238" s="4">
        <v>500</v>
      </c>
    </row>
    <row r="1239" spans="1:8">
      <c r="A1239" s="244" t="s">
        <v>1748</v>
      </c>
      <c r="B1239" s="244" t="s">
        <v>4234</v>
      </c>
      <c r="C1239" s="247">
        <v>40</v>
      </c>
      <c r="D1239" s="244" t="s">
        <v>5314</v>
      </c>
      <c r="E1239" s="244" t="s">
        <v>46</v>
      </c>
      <c r="F1239" s="244" t="s">
        <v>46</v>
      </c>
      <c r="G1239" s="244" t="s">
        <v>4225</v>
      </c>
      <c r="H1239" s="4">
        <v>500</v>
      </c>
    </row>
    <row r="1240" spans="1:8">
      <c r="A1240" s="244" t="s">
        <v>1749</v>
      </c>
      <c r="B1240" s="244" t="s">
        <v>4222</v>
      </c>
      <c r="C1240" s="247">
        <v>40</v>
      </c>
      <c r="D1240" s="244" t="s">
        <v>5315</v>
      </c>
      <c r="E1240" s="244" t="s">
        <v>46</v>
      </c>
      <c r="F1240" s="244" t="s">
        <v>46</v>
      </c>
      <c r="G1240" s="244" t="s">
        <v>4225</v>
      </c>
      <c r="H1240" s="4">
        <v>500</v>
      </c>
    </row>
    <row r="1241" spans="1:8">
      <c r="A1241" s="244" t="s">
        <v>1750</v>
      </c>
      <c r="B1241" s="244" t="s">
        <v>4222</v>
      </c>
      <c r="C1241" s="247">
        <v>50</v>
      </c>
      <c r="D1241" s="244" t="s">
        <v>5316</v>
      </c>
      <c r="E1241" s="244" t="s">
        <v>46</v>
      </c>
      <c r="F1241" s="244" t="s">
        <v>46</v>
      </c>
      <c r="G1241" s="244" t="s">
        <v>4225</v>
      </c>
      <c r="H1241" s="4">
        <v>500</v>
      </c>
    </row>
    <row r="1242" spans="1:8">
      <c r="A1242" s="244" t="s">
        <v>1751</v>
      </c>
      <c r="B1242" s="244" t="s">
        <v>4234</v>
      </c>
      <c r="C1242" s="247">
        <v>30</v>
      </c>
      <c r="D1242" s="244" t="s">
        <v>5317</v>
      </c>
      <c r="E1242" s="238" t="s">
        <v>52</v>
      </c>
      <c r="F1242" s="238" t="s">
        <v>4236</v>
      </c>
      <c r="G1242" s="244" t="s">
        <v>4225</v>
      </c>
      <c r="H1242" s="158" t="s">
        <v>7323</v>
      </c>
    </row>
    <row r="1243" spans="1:8">
      <c r="A1243" s="244" t="s">
        <v>1752</v>
      </c>
      <c r="B1243" s="244" t="s">
        <v>4222</v>
      </c>
      <c r="C1243" s="247">
        <v>50</v>
      </c>
      <c r="D1243" s="244" t="s">
        <v>5318</v>
      </c>
      <c r="E1243" s="244" t="s">
        <v>46</v>
      </c>
      <c r="F1243" s="244" t="s">
        <v>46</v>
      </c>
      <c r="G1243" s="244" t="s">
        <v>4225</v>
      </c>
      <c r="H1243" s="4">
        <v>500</v>
      </c>
    </row>
    <row r="1244" spans="1:8">
      <c r="A1244" s="244" t="s">
        <v>1753</v>
      </c>
      <c r="B1244" s="244" t="s">
        <v>4254</v>
      </c>
      <c r="C1244" s="247">
        <v>15</v>
      </c>
      <c r="D1244" s="244" t="s">
        <v>5319</v>
      </c>
      <c r="E1244" s="244" t="s">
        <v>46</v>
      </c>
      <c r="F1244" s="244" t="s">
        <v>46</v>
      </c>
      <c r="G1244" s="244" t="s">
        <v>4225</v>
      </c>
      <c r="H1244" s="4">
        <v>500</v>
      </c>
    </row>
    <row r="1245" spans="1:8">
      <c r="A1245" s="244" t="s">
        <v>1754</v>
      </c>
      <c r="B1245" s="244" t="s">
        <v>4222</v>
      </c>
      <c r="C1245" s="247">
        <v>30</v>
      </c>
      <c r="D1245" s="244" t="s">
        <v>379</v>
      </c>
      <c r="E1245" s="238" t="s">
        <v>4236</v>
      </c>
      <c r="F1245" s="238" t="s">
        <v>4236</v>
      </c>
      <c r="G1245" s="244" t="s">
        <v>4225</v>
      </c>
      <c r="H1245" s="222">
        <v>0</v>
      </c>
    </row>
    <row r="1246" spans="1:8">
      <c r="A1246" s="244" t="s">
        <v>1755</v>
      </c>
      <c r="B1246" s="244" t="s">
        <v>4222</v>
      </c>
      <c r="C1246" s="247">
        <v>30</v>
      </c>
      <c r="D1246" s="244" t="s">
        <v>5320</v>
      </c>
      <c r="E1246" s="244" t="s">
        <v>46</v>
      </c>
      <c r="F1246" s="244" t="s">
        <v>46</v>
      </c>
      <c r="G1246" s="244" t="s">
        <v>4225</v>
      </c>
      <c r="H1246" s="4">
        <v>500</v>
      </c>
    </row>
    <row r="1247" spans="1:8">
      <c r="A1247" s="244" t="s">
        <v>1756</v>
      </c>
      <c r="B1247" s="244" t="s">
        <v>4222</v>
      </c>
      <c r="C1247" s="247">
        <v>40</v>
      </c>
      <c r="D1247" s="244" t="s">
        <v>5321</v>
      </c>
      <c r="E1247" s="244" t="s">
        <v>46</v>
      </c>
      <c r="F1247" s="244" t="s">
        <v>46</v>
      </c>
      <c r="G1247" s="244" t="s">
        <v>4225</v>
      </c>
      <c r="H1247" s="4">
        <v>500</v>
      </c>
    </row>
    <row r="1248" spans="1:8">
      <c r="A1248" s="244" t="s">
        <v>1757</v>
      </c>
      <c r="B1248" s="244" t="s">
        <v>4254</v>
      </c>
      <c r="C1248" s="247">
        <v>15</v>
      </c>
      <c r="D1248" s="244" t="s">
        <v>5322</v>
      </c>
      <c r="E1248" s="244" t="s">
        <v>46</v>
      </c>
      <c r="F1248" s="244" t="s">
        <v>46</v>
      </c>
      <c r="G1248" s="244" t="s">
        <v>4225</v>
      </c>
      <c r="H1248" s="4">
        <v>500</v>
      </c>
    </row>
    <row r="1249" spans="1:8">
      <c r="A1249" s="244" t="s">
        <v>1758</v>
      </c>
      <c r="B1249" s="244" t="s">
        <v>4234</v>
      </c>
      <c r="C1249" s="247">
        <v>25</v>
      </c>
      <c r="D1249" s="244" t="s">
        <v>5323</v>
      </c>
      <c r="E1249" s="244" t="s">
        <v>46</v>
      </c>
      <c r="F1249" s="244" t="s">
        <v>4229</v>
      </c>
      <c r="G1249" s="244" t="s">
        <v>4230</v>
      </c>
      <c r="H1249" s="4">
        <v>500</v>
      </c>
    </row>
    <row r="1250" spans="1:8">
      <c r="A1250" s="244" t="s">
        <v>1759</v>
      </c>
      <c r="B1250" s="244" t="s">
        <v>4222</v>
      </c>
      <c r="C1250" s="247">
        <v>15</v>
      </c>
      <c r="D1250" s="244" t="s">
        <v>5324</v>
      </c>
      <c r="E1250" s="244" t="s">
        <v>46</v>
      </c>
      <c r="F1250" s="244" t="s">
        <v>4229</v>
      </c>
      <c r="G1250" s="244" t="s">
        <v>4230</v>
      </c>
      <c r="H1250" s="4">
        <v>500</v>
      </c>
    </row>
    <row r="1251" spans="1:8">
      <c r="A1251" s="244" t="s">
        <v>1760</v>
      </c>
      <c r="B1251" s="244" t="s">
        <v>4222</v>
      </c>
      <c r="C1251" s="247">
        <v>30</v>
      </c>
      <c r="D1251" s="244" t="s">
        <v>5325</v>
      </c>
      <c r="E1251" s="244" t="s">
        <v>46</v>
      </c>
      <c r="F1251" s="244" t="s">
        <v>46</v>
      </c>
      <c r="G1251" s="244" t="s">
        <v>4225</v>
      </c>
      <c r="H1251" s="4">
        <v>500</v>
      </c>
    </row>
    <row r="1252" spans="1:8">
      <c r="A1252" s="244" t="s">
        <v>1761</v>
      </c>
      <c r="B1252" s="244" t="s">
        <v>4222</v>
      </c>
      <c r="C1252" s="247">
        <v>30</v>
      </c>
      <c r="D1252" s="244" t="s">
        <v>5326</v>
      </c>
      <c r="E1252" s="244" t="s">
        <v>46</v>
      </c>
      <c r="F1252" s="244" t="s">
        <v>46</v>
      </c>
      <c r="G1252" s="244" t="s">
        <v>4225</v>
      </c>
      <c r="H1252" s="4">
        <v>500</v>
      </c>
    </row>
    <row r="1253" spans="1:8">
      <c r="A1253" s="244" t="s">
        <v>1762</v>
      </c>
      <c r="B1253" s="244" t="s">
        <v>4222</v>
      </c>
      <c r="C1253" s="247">
        <v>30</v>
      </c>
      <c r="D1253" s="244" t="s">
        <v>5327</v>
      </c>
      <c r="E1253" s="244" t="s">
        <v>46</v>
      </c>
      <c r="F1253" s="244" t="s">
        <v>46</v>
      </c>
      <c r="G1253" s="244" t="s">
        <v>4225</v>
      </c>
      <c r="H1253" s="4">
        <v>500</v>
      </c>
    </row>
    <row r="1254" spans="1:8">
      <c r="A1254" s="244" t="s">
        <v>1763</v>
      </c>
      <c r="B1254" s="244" t="s">
        <v>4254</v>
      </c>
      <c r="C1254" s="247">
        <v>20</v>
      </c>
      <c r="D1254" s="244" t="s">
        <v>5328</v>
      </c>
      <c r="E1254" s="244" t="s">
        <v>46</v>
      </c>
      <c r="F1254" s="244" t="s">
        <v>46</v>
      </c>
      <c r="G1254" s="244" t="s">
        <v>4225</v>
      </c>
      <c r="H1254" s="4">
        <v>500</v>
      </c>
    </row>
    <row r="1255" spans="1:8">
      <c r="A1255" s="244" t="s">
        <v>1764</v>
      </c>
      <c r="B1255" s="244" t="s">
        <v>4234</v>
      </c>
      <c r="C1255" s="247">
        <v>30</v>
      </c>
      <c r="D1255" s="244" t="s">
        <v>5329</v>
      </c>
      <c r="E1255" s="244" t="s">
        <v>46</v>
      </c>
      <c r="F1255" s="244" t="s">
        <v>46</v>
      </c>
      <c r="G1255" s="244" t="s">
        <v>4225</v>
      </c>
      <c r="H1255" s="4">
        <v>500</v>
      </c>
    </row>
    <row r="1256" spans="1:8">
      <c r="A1256" s="244" t="s">
        <v>1765</v>
      </c>
      <c r="B1256" s="244" t="s">
        <v>4234</v>
      </c>
      <c r="C1256" s="247">
        <v>20</v>
      </c>
      <c r="D1256" s="244" t="s">
        <v>5330</v>
      </c>
      <c r="E1256" s="244" t="s">
        <v>46</v>
      </c>
      <c r="F1256" s="244" t="s">
        <v>4229</v>
      </c>
      <c r="G1256" s="244" t="s">
        <v>4230</v>
      </c>
      <c r="H1256" s="4">
        <v>500</v>
      </c>
    </row>
    <row r="1257" spans="1:8">
      <c r="A1257" s="244" t="s">
        <v>1766</v>
      </c>
      <c r="B1257" s="244" t="s">
        <v>4234</v>
      </c>
      <c r="C1257" s="247">
        <v>25</v>
      </c>
      <c r="D1257" s="244" t="s">
        <v>5331</v>
      </c>
      <c r="E1257" s="244" t="s">
        <v>46</v>
      </c>
      <c r="F1257" s="244" t="s">
        <v>46</v>
      </c>
      <c r="G1257" s="244" t="s">
        <v>4225</v>
      </c>
      <c r="H1257" s="4">
        <v>500</v>
      </c>
    </row>
    <row r="1258" spans="1:8">
      <c r="A1258" s="244" t="s">
        <v>1767</v>
      </c>
      <c r="B1258" s="238" t="s">
        <v>4234</v>
      </c>
      <c r="C1258" s="250">
        <v>35</v>
      </c>
      <c r="D1258" s="238" t="s">
        <v>379</v>
      </c>
      <c r="E1258" s="238" t="s">
        <v>4236</v>
      </c>
      <c r="F1258" s="238" t="s">
        <v>4236</v>
      </c>
      <c r="G1258" s="238" t="s">
        <v>4230</v>
      </c>
      <c r="H1258" s="222">
        <v>0</v>
      </c>
    </row>
    <row r="1259" spans="1:8">
      <c r="A1259" s="244" t="s">
        <v>1768</v>
      </c>
      <c r="B1259" s="244" t="s">
        <v>4222</v>
      </c>
      <c r="C1259" s="247">
        <v>45</v>
      </c>
      <c r="D1259" s="244" t="s">
        <v>5332</v>
      </c>
      <c r="E1259" s="244" t="s">
        <v>46</v>
      </c>
      <c r="F1259" s="244" t="s">
        <v>46</v>
      </c>
      <c r="G1259" s="244" t="s">
        <v>4225</v>
      </c>
      <c r="H1259" s="4">
        <v>500</v>
      </c>
    </row>
    <row r="1260" spans="1:8">
      <c r="A1260" s="244" t="s">
        <v>1769</v>
      </c>
      <c r="B1260" s="244" t="s">
        <v>4222</v>
      </c>
      <c r="C1260" s="247">
        <v>40</v>
      </c>
      <c r="D1260" s="244" t="s">
        <v>5333</v>
      </c>
      <c r="E1260" s="244" t="s">
        <v>46</v>
      </c>
      <c r="F1260" s="244" t="s">
        <v>4224</v>
      </c>
      <c r="G1260" s="244" t="s">
        <v>4225</v>
      </c>
      <c r="H1260" s="4">
        <v>500</v>
      </c>
    </row>
    <row r="1261" spans="1:8">
      <c r="A1261" s="244" t="s">
        <v>1770</v>
      </c>
      <c r="B1261" s="244" t="s">
        <v>4222</v>
      </c>
      <c r="C1261" s="247">
        <v>30</v>
      </c>
      <c r="D1261" s="244" t="s">
        <v>5334</v>
      </c>
      <c r="E1261" s="244" t="s">
        <v>46</v>
      </c>
      <c r="F1261" s="244" t="s">
        <v>46</v>
      </c>
      <c r="G1261" s="244" t="s">
        <v>4225</v>
      </c>
      <c r="H1261" s="4">
        <v>500</v>
      </c>
    </row>
    <row r="1262" spans="1:8">
      <c r="A1262" s="244" t="s">
        <v>1771</v>
      </c>
      <c r="B1262" s="244" t="s">
        <v>4222</v>
      </c>
      <c r="C1262" s="247">
        <v>30</v>
      </c>
      <c r="D1262" s="244" t="s">
        <v>5335</v>
      </c>
      <c r="E1262" s="244" t="s">
        <v>46</v>
      </c>
      <c r="F1262" s="244" t="s">
        <v>46</v>
      </c>
      <c r="G1262" s="244" t="s">
        <v>4225</v>
      </c>
      <c r="H1262" s="4">
        <v>500</v>
      </c>
    </row>
    <row r="1263" spans="1:8">
      <c r="A1263" s="244" t="s">
        <v>1772</v>
      </c>
      <c r="B1263" s="244" t="s">
        <v>4222</v>
      </c>
      <c r="C1263" s="247">
        <v>40</v>
      </c>
      <c r="D1263" s="244" t="s">
        <v>5336</v>
      </c>
      <c r="E1263" s="244" t="s">
        <v>46</v>
      </c>
      <c r="F1263" s="244" t="s">
        <v>46</v>
      </c>
      <c r="G1263" s="244" t="s">
        <v>4225</v>
      </c>
      <c r="H1263" s="4">
        <v>500</v>
      </c>
    </row>
    <row r="1264" spans="1:8">
      <c r="A1264" s="244" t="s">
        <v>1773</v>
      </c>
      <c r="B1264" s="244" t="s">
        <v>4222</v>
      </c>
      <c r="C1264" s="247">
        <v>45</v>
      </c>
      <c r="D1264" s="244" t="s">
        <v>5337</v>
      </c>
      <c r="E1264" s="244" t="s">
        <v>46</v>
      </c>
      <c r="F1264" s="244" t="s">
        <v>46</v>
      </c>
      <c r="G1264" s="244" t="s">
        <v>4225</v>
      </c>
      <c r="H1264" s="4">
        <v>500</v>
      </c>
    </row>
    <row r="1265" spans="1:8">
      <c r="A1265" s="244" t="s">
        <v>1774</v>
      </c>
      <c r="B1265" s="244" t="s">
        <v>4222</v>
      </c>
      <c r="C1265" s="247">
        <v>40</v>
      </c>
      <c r="D1265" s="244" t="s">
        <v>5338</v>
      </c>
      <c r="E1265" s="244" t="s">
        <v>46</v>
      </c>
      <c r="F1265" s="244" t="s">
        <v>46</v>
      </c>
      <c r="G1265" s="244" t="s">
        <v>4225</v>
      </c>
      <c r="H1265" s="4">
        <v>500</v>
      </c>
    </row>
    <row r="1266" spans="1:8">
      <c r="A1266" s="244" t="s">
        <v>1775</v>
      </c>
      <c r="B1266" s="244" t="s">
        <v>4254</v>
      </c>
      <c r="C1266" s="247">
        <v>72</v>
      </c>
      <c r="D1266" s="244" t="s">
        <v>5339</v>
      </c>
      <c r="E1266" s="244" t="s">
        <v>46</v>
      </c>
      <c r="F1266" s="244" t="s">
        <v>46</v>
      </c>
      <c r="G1266" s="244" t="s">
        <v>4225</v>
      </c>
      <c r="H1266" s="4">
        <v>500</v>
      </c>
    </row>
    <row r="1267" spans="1:8">
      <c r="A1267" s="244" t="s">
        <v>1776</v>
      </c>
      <c r="B1267" s="244" t="s">
        <v>4222</v>
      </c>
      <c r="C1267" s="247">
        <v>40</v>
      </c>
      <c r="D1267" s="244" t="s">
        <v>5340</v>
      </c>
      <c r="E1267" s="244" t="s">
        <v>51</v>
      </c>
      <c r="F1267" s="238" t="s">
        <v>4236</v>
      </c>
      <c r="G1267" s="244" t="s">
        <v>4225</v>
      </c>
      <c r="H1267" s="158" t="s">
        <v>7321</v>
      </c>
    </row>
    <row r="1268" spans="1:8">
      <c r="A1268" s="244" t="s">
        <v>1777</v>
      </c>
      <c r="B1268" s="244" t="s">
        <v>4222</v>
      </c>
      <c r="C1268" s="247">
        <v>80</v>
      </c>
      <c r="D1268" s="244" t="s">
        <v>5341</v>
      </c>
      <c r="E1268" s="244" t="s">
        <v>46</v>
      </c>
      <c r="F1268" s="244" t="s">
        <v>46</v>
      </c>
      <c r="G1268" s="244" t="s">
        <v>4225</v>
      </c>
      <c r="H1268" s="4">
        <v>500</v>
      </c>
    </row>
    <row r="1269" spans="1:8">
      <c r="A1269" s="244" t="s">
        <v>1778</v>
      </c>
      <c r="B1269" s="244" t="s">
        <v>4238</v>
      </c>
      <c r="C1269" s="247">
        <v>35</v>
      </c>
      <c r="D1269" s="244" t="s">
        <v>5342</v>
      </c>
      <c r="E1269" s="244" t="s">
        <v>46</v>
      </c>
      <c r="F1269" s="244" t="s">
        <v>46</v>
      </c>
      <c r="G1269" s="244" t="s">
        <v>4225</v>
      </c>
      <c r="H1269" s="4">
        <v>500</v>
      </c>
    </row>
    <row r="1270" spans="1:8">
      <c r="A1270" s="244" t="s">
        <v>1779</v>
      </c>
      <c r="B1270" s="244" t="s">
        <v>4263</v>
      </c>
      <c r="C1270" s="247">
        <v>6</v>
      </c>
      <c r="D1270" s="244" t="s">
        <v>5343</v>
      </c>
      <c r="E1270" s="244" t="s">
        <v>46</v>
      </c>
      <c r="F1270" s="244" t="s">
        <v>46</v>
      </c>
      <c r="G1270" s="244" t="s">
        <v>4225</v>
      </c>
      <c r="H1270" s="4">
        <v>500</v>
      </c>
    </row>
    <row r="1271" spans="1:8">
      <c r="A1271" s="244" t="s">
        <v>1780</v>
      </c>
      <c r="B1271" s="244" t="s">
        <v>4265</v>
      </c>
      <c r="C1271" s="247" t="s">
        <v>379</v>
      </c>
      <c r="D1271" s="244" t="s">
        <v>379</v>
      </c>
      <c r="E1271" s="238" t="s">
        <v>4266</v>
      </c>
      <c r="F1271" s="238" t="s">
        <v>4266</v>
      </c>
      <c r="G1271" s="244" t="s">
        <v>4230</v>
      </c>
      <c r="H1271" s="222">
        <v>0</v>
      </c>
    </row>
    <row r="1272" spans="1:8">
      <c r="A1272" s="244" t="s">
        <v>1781</v>
      </c>
      <c r="B1272" s="244" t="s">
        <v>4222</v>
      </c>
      <c r="C1272" s="247">
        <v>50</v>
      </c>
      <c r="D1272" s="244" t="s">
        <v>5344</v>
      </c>
      <c r="E1272" s="244" t="s">
        <v>46</v>
      </c>
      <c r="F1272" s="244" t="s">
        <v>4224</v>
      </c>
      <c r="G1272" s="244" t="s">
        <v>4225</v>
      </c>
      <c r="H1272" s="4">
        <v>500</v>
      </c>
    </row>
    <row r="1273" spans="1:8">
      <c r="A1273" s="244" t="s">
        <v>1782</v>
      </c>
      <c r="B1273" s="244" t="s">
        <v>4222</v>
      </c>
      <c r="C1273" s="247">
        <v>45</v>
      </c>
      <c r="D1273" s="244" t="s">
        <v>5345</v>
      </c>
      <c r="E1273" s="244" t="s">
        <v>46</v>
      </c>
      <c r="F1273" s="244" t="s">
        <v>4224</v>
      </c>
      <c r="G1273" s="244" t="s">
        <v>4225</v>
      </c>
      <c r="H1273" s="4">
        <v>500</v>
      </c>
    </row>
    <row r="1274" spans="1:8">
      <c r="A1274" s="244" t="s">
        <v>1783</v>
      </c>
      <c r="B1274" s="244" t="s">
        <v>4222</v>
      </c>
      <c r="C1274" s="247">
        <v>50</v>
      </c>
      <c r="D1274" s="244" t="s">
        <v>5346</v>
      </c>
      <c r="E1274" s="244" t="s">
        <v>46</v>
      </c>
      <c r="F1274" s="244" t="s">
        <v>46</v>
      </c>
      <c r="G1274" s="244" t="s">
        <v>4225</v>
      </c>
      <c r="H1274" s="4">
        <v>500</v>
      </c>
    </row>
    <row r="1275" spans="1:8">
      <c r="A1275" s="244" t="s">
        <v>1784</v>
      </c>
      <c r="B1275" s="244" t="s">
        <v>4222</v>
      </c>
      <c r="C1275" s="247">
        <v>45</v>
      </c>
      <c r="D1275" s="244" t="s">
        <v>5347</v>
      </c>
      <c r="E1275" s="244" t="s">
        <v>46</v>
      </c>
      <c r="F1275" s="244" t="s">
        <v>46</v>
      </c>
      <c r="G1275" s="244" t="s">
        <v>4225</v>
      </c>
      <c r="H1275" s="4">
        <v>500</v>
      </c>
    </row>
    <row r="1276" spans="1:8">
      <c r="A1276" s="244" t="s">
        <v>1785</v>
      </c>
      <c r="B1276" s="244" t="s">
        <v>4222</v>
      </c>
      <c r="C1276" s="247">
        <v>40</v>
      </c>
      <c r="D1276" s="244" t="s">
        <v>5348</v>
      </c>
      <c r="E1276" s="244" t="s">
        <v>46</v>
      </c>
      <c r="F1276" s="244" t="s">
        <v>46</v>
      </c>
      <c r="G1276" s="244" t="s">
        <v>4225</v>
      </c>
      <c r="H1276" s="4">
        <v>500</v>
      </c>
    </row>
    <row r="1277" spans="1:8">
      <c r="A1277" s="244" t="s">
        <v>1786</v>
      </c>
      <c r="B1277" s="244" t="s">
        <v>4222</v>
      </c>
      <c r="C1277" s="247">
        <v>50</v>
      </c>
      <c r="D1277" s="244" t="s">
        <v>5349</v>
      </c>
      <c r="E1277" s="244" t="s">
        <v>46</v>
      </c>
      <c r="F1277" s="244" t="s">
        <v>4224</v>
      </c>
      <c r="G1277" s="244" t="s">
        <v>4225</v>
      </c>
      <c r="H1277" s="4">
        <v>500</v>
      </c>
    </row>
    <row r="1278" spans="1:8">
      <c r="A1278" s="244" t="s">
        <v>1787</v>
      </c>
      <c r="B1278" s="244" t="s">
        <v>4222</v>
      </c>
      <c r="C1278" s="247">
        <v>60</v>
      </c>
      <c r="D1278" s="244" t="s">
        <v>5350</v>
      </c>
      <c r="E1278" s="244" t="s">
        <v>46</v>
      </c>
      <c r="F1278" s="244" t="s">
        <v>46</v>
      </c>
      <c r="G1278" s="244" t="s">
        <v>4225</v>
      </c>
      <c r="H1278" s="4">
        <v>500</v>
      </c>
    </row>
    <row r="1279" spans="1:8">
      <c r="A1279" s="244" t="s">
        <v>1788</v>
      </c>
      <c r="B1279" s="244" t="s">
        <v>4222</v>
      </c>
      <c r="C1279" s="247">
        <v>30</v>
      </c>
      <c r="D1279" s="244" t="s">
        <v>5351</v>
      </c>
      <c r="E1279" s="244" t="s">
        <v>46</v>
      </c>
      <c r="F1279" s="244" t="s">
        <v>46</v>
      </c>
      <c r="G1279" s="244" t="s">
        <v>4225</v>
      </c>
      <c r="H1279" s="4">
        <v>500</v>
      </c>
    </row>
    <row r="1280" spans="1:8">
      <c r="A1280" s="244" t="s">
        <v>1789</v>
      </c>
      <c r="B1280" s="244" t="s">
        <v>4222</v>
      </c>
      <c r="C1280" s="247">
        <v>50</v>
      </c>
      <c r="D1280" s="244" t="s">
        <v>5352</v>
      </c>
      <c r="E1280" s="244" t="s">
        <v>46</v>
      </c>
      <c r="F1280" s="244" t="s">
        <v>46</v>
      </c>
      <c r="G1280" s="244" t="s">
        <v>4225</v>
      </c>
      <c r="H1280" s="4">
        <v>500</v>
      </c>
    </row>
    <row r="1281" spans="1:8">
      <c r="A1281" s="244" t="s">
        <v>1790</v>
      </c>
      <c r="B1281" s="244" t="s">
        <v>4222</v>
      </c>
      <c r="C1281" s="247">
        <v>45</v>
      </c>
      <c r="D1281" s="244" t="s">
        <v>5353</v>
      </c>
      <c r="E1281" s="244" t="s">
        <v>46</v>
      </c>
      <c r="F1281" s="244" t="s">
        <v>46</v>
      </c>
      <c r="G1281" s="244" t="s">
        <v>4225</v>
      </c>
      <c r="H1281" s="4">
        <v>500</v>
      </c>
    </row>
    <row r="1282" spans="1:8">
      <c r="A1282" s="244" t="s">
        <v>1791</v>
      </c>
      <c r="B1282" s="244" t="s">
        <v>4234</v>
      </c>
      <c r="C1282" s="247">
        <v>30</v>
      </c>
      <c r="D1282" s="244" t="s">
        <v>5354</v>
      </c>
      <c r="E1282" s="244" t="s">
        <v>46</v>
      </c>
      <c r="F1282" s="244" t="s">
        <v>46</v>
      </c>
      <c r="G1282" s="244" t="s">
        <v>4225</v>
      </c>
      <c r="H1282" s="4">
        <v>500</v>
      </c>
    </row>
    <row r="1283" spans="1:8">
      <c r="A1283" s="244" t="s">
        <v>1792</v>
      </c>
      <c r="B1283" s="244" t="s">
        <v>4263</v>
      </c>
      <c r="C1283" s="247">
        <v>5</v>
      </c>
      <c r="D1283" s="244" t="s">
        <v>5355</v>
      </c>
      <c r="E1283" s="244" t="s">
        <v>46</v>
      </c>
      <c r="F1283" s="244" t="s">
        <v>46</v>
      </c>
      <c r="G1283" s="244" t="s">
        <v>4225</v>
      </c>
      <c r="H1283" s="4">
        <v>500</v>
      </c>
    </row>
    <row r="1284" spans="1:8">
      <c r="A1284" s="244" t="s">
        <v>1793</v>
      </c>
      <c r="B1284" s="244" t="s">
        <v>4222</v>
      </c>
      <c r="C1284" s="247">
        <v>30</v>
      </c>
      <c r="D1284" s="244" t="s">
        <v>5356</v>
      </c>
      <c r="E1284" s="244" t="s">
        <v>46</v>
      </c>
      <c r="F1284" s="244" t="s">
        <v>46</v>
      </c>
      <c r="G1284" s="244" t="s">
        <v>4225</v>
      </c>
      <c r="H1284" s="4">
        <v>500</v>
      </c>
    </row>
    <row r="1285" spans="1:8">
      <c r="A1285" s="244" t="s">
        <v>1794</v>
      </c>
      <c r="B1285" s="244" t="s">
        <v>4302</v>
      </c>
      <c r="C1285" s="247">
        <v>18</v>
      </c>
      <c r="D1285" s="244" t="s">
        <v>5357</v>
      </c>
      <c r="E1285" s="244" t="s">
        <v>46</v>
      </c>
      <c r="F1285" s="244" t="s">
        <v>46</v>
      </c>
      <c r="G1285" s="244" t="s">
        <v>4225</v>
      </c>
      <c r="H1285" s="4">
        <v>500</v>
      </c>
    </row>
    <row r="1286" spans="1:8">
      <c r="A1286" s="244" t="s">
        <v>1795</v>
      </c>
      <c r="B1286" s="244" t="s">
        <v>4302</v>
      </c>
      <c r="C1286" s="247">
        <v>20</v>
      </c>
      <c r="D1286" s="244" t="s">
        <v>5358</v>
      </c>
      <c r="E1286" s="244" t="s">
        <v>46</v>
      </c>
      <c r="F1286" s="244" t="s">
        <v>46</v>
      </c>
      <c r="G1286" s="244" t="s">
        <v>4225</v>
      </c>
      <c r="H1286" s="4">
        <v>500</v>
      </c>
    </row>
    <row r="1287" spans="1:8">
      <c r="A1287" s="244" t="s">
        <v>1796</v>
      </c>
      <c r="B1287" s="244" t="s">
        <v>4332</v>
      </c>
      <c r="C1287" s="247">
        <v>20</v>
      </c>
      <c r="D1287" s="244" t="s">
        <v>5359</v>
      </c>
      <c r="E1287" s="244" t="s">
        <v>46</v>
      </c>
      <c r="F1287" s="244" t="s">
        <v>46</v>
      </c>
      <c r="G1287" s="244" t="s">
        <v>4225</v>
      </c>
      <c r="H1287" s="4">
        <v>500</v>
      </c>
    </row>
    <row r="1288" spans="1:8">
      <c r="A1288" s="244" t="s">
        <v>1797</v>
      </c>
      <c r="B1288" s="244" t="s">
        <v>4222</v>
      </c>
      <c r="C1288" s="247">
        <v>50</v>
      </c>
      <c r="D1288" s="244" t="s">
        <v>5360</v>
      </c>
      <c r="E1288" s="244" t="s">
        <v>46</v>
      </c>
      <c r="F1288" s="244" t="s">
        <v>46</v>
      </c>
      <c r="G1288" s="244" t="s">
        <v>4225</v>
      </c>
      <c r="H1288" s="4">
        <v>500</v>
      </c>
    </row>
    <row r="1289" spans="1:8">
      <c r="A1289" s="244" t="s">
        <v>1798</v>
      </c>
      <c r="B1289" s="244" t="s">
        <v>4222</v>
      </c>
      <c r="C1289" s="247">
        <v>30</v>
      </c>
      <c r="D1289" s="244" t="s">
        <v>5361</v>
      </c>
      <c r="E1289" s="244" t="s">
        <v>46</v>
      </c>
      <c r="F1289" s="244" t="s">
        <v>46</v>
      </c>
      <c r="G1289" s="244" t="s">
        <v>4225</v>
      </c>
      <c r="H1289" s="4">
        <v>500</v>
      </c>
    </row>
    <row r="1290" spans="1:8">
      <c r="A1290" s="244" t="s">
        <v>1799</v>
      </c>
      <c r="B1290" s="244" t="s">
        <v>4234</v>
      </c>
      <c r="C1290" s="247">
        <v>35</v>
      </c>
      <c r="D1290" s="244" t="s">
        <v>5362</v>
      </c>
      <c r="E1290" s="238" t="s">
        <v>52</v>
      </c>
      <c r="F1290" s="238" t="s">
        <v>4236</v>
      </c>
      <c r="G1290" s="244" t="s">
        <v>4225</v>
      </c>
      <c r="H1290" s="158" t="s">
        <v>7323</v>
      </c>
    </row>
    <row r="1291" spans="1:8">
      <c r="A1291" s="244" t="s">
        <v>1800</v>
      </c>
      <c r="B1291" s="244" t="s">
        <v>4222</v>
      </c>
      <c r="C1291" s="247">
        <v>30</v>
      </c>
      <c r="D1291" s="244" t="s">
        <v>5363</v>
      </c>
      <c r="E1291" s="244" t="s">
        <v>46</v>
      </c>
      <c r="F1291" s="244" t="s">
        <v>46</v>
      </c>
      <c r="G1291" s="244" t="s">
        <v>4225</v>
      </c>
      <c r="H1291" s="4">
        <v>500</v>
      </c>
    </row>
    <row r="1292" spans="1:8">
      <c r="A1292" s="244" t="s">
        <v>1801</v>
      </c>
      <c r="B1292" s="244" t="s">
        <v>4222</v>
      </c>
      <c r="C1292" s="247">
        <v>20</v>
      </c>
      <c r="D1292" s="244" t="s">
        <v>5364</v>
      </c>
      <c r="E1292" s="244" t="s">
        <v>46</v>
      </c>
      <c r="F1292" s="244" t="s">
        <v>46</v>
      </c>
      <c r="G1292" s="244" t="s">
        <v>4225</v>
      </c>
      <c r="H1292" s="4">
        <v>500</v>
      </c>
    </row>
    <row r="1293" spans="1:8">
      <c r="A1293" s="244" t="s">
        <v>1802</v>
      </c>
      <c r="B1293" s="244" t="s">
        <v>4222</v>
      </c>
      <c r="C1293" s="247">
        <v>30</v>
      </c>
      <c r="D1293" s="244" t="s">
        <v>5365</v>
      </c>
      <c r="E1293" s="244" t="s">
        <v>46</v>
      </c>
      <c r="F1293" s="244" t="s">
        <v>46</v>
      </c>
      <c r="G1293" s="244" t="s">
        <v>4225</v>
      </c>
      <c r="H1293" s="4">
        <v>500</v>
      </c>
    </row>
    <row r="1294" spans="1:8">
      <c r="A1294" s="244" t="s">
        <v>1803</v>
      </c>
      <c r="B1294" s="244" t="s">
        <v>4234</v>
      </c>
      <c r="C1294" s="247">
        <v>25</v>
      </c>
      <c r="D1294" s="244" t="s">
        <v>5366</v>
      </c>
      <c r="E1294" s="244" t="s">
        <v>46</v>
      </c>
      <c r="F1294" s="244" t="s">
        <v>46</v>
      </c>
      <c r="G1294" s="244" t="s">
        <v>4225</v>
      </c>
      <c r="H1294" s="4">
        <v>500</v>
      </c>
    </row>
    <row r="1295" spans="1:8">
      <c r="A1295" s="244" t="s">
        <v>1804</v>
      </c>
      <c r="B1295" s="244" t="s">
        <v>4234</v>
      </c>
      <c r="C1295" s="247">
        <v>30</v>
      </c>
      <c r="D1295" s="244" t="s">
        <v>379</v>
      </c>
      <c r="E1295" s="238" t="s">
        <v>4292</v>
      </c>
      <c r="F1295" s="238" t="s">
        <v>4236</v>
      </c>
      <c r="G1295" s="244" t="s">
        <v>4225</v>
      </c>
      <c r="H1295" s="222">
        <v>0</v>
      </c>
    </row>
    <row r="1296" spans="1:8">
      <c r="A1296" s="244" t="s">
        <v>1805</v>
      </c>
      <c r="B1296" s="244" t="s">
        <v>4222</v>
      </c>
      <c r="C1296" s="247">
        <v>35</v>
      </c>
      <c r="D1296" s="244" t="s">
        <v>5367</v>
      </c>
      <c r="E1296" s="244" t="s">
        <v>46</v>
      </c>
      <c r="F1296" s="244" t="s">
        <v>46</v>
      </c>
      <c r="G1296" s="244" t="s">
        <v>4225</v>
      </c>
      <c r="H1296" s="4">
        <v>500</v>
      </c>
    </row>
    <row r="1297" spans="1:8">
      <c r="A1297" s="244" t="s">
        <v>1806</v>
      </c>
      <c r="B1297" s="244" t="s">
        <v>4234</v>
      </c>
      <c r="C1297" s="247">
        <v>30</v>
      </c>
      <c r="D1297" s="244" t="s">
        <v>5368</v>
      </c>
      <c r="E1297" s="244" t="s">
        <v>46</v>
      </c>
      <c r="F1297" s="244" t="s">
        <v>46</v>
      </c>
      <c r="G1297" s="244" t="s">
        <v>4225</v>
      </c>
      <c r="H1297" s="4">
        <v>500</v>
      </c>
    </row>
    <row r="1298" spans="1:8">
      <c r="A1298" s="244" t="s">
        <v>1807</v>
      </c>
      <c r="B1298" s="244" t="s">
        <v>4222</v>
      </c>
      <c r="C1298" s="247">
        <v>35</v>
      </c>
      <c r="D1298" s="244" t="s">
        <v>5369</v>
      </c>
      <c r="E1298" s="244" t="s">
        <v>46</v>
      </c>
      <c r="F1298" s="244" t="s">
        <v>46</v>
      </c>
      <c r="G1298" s="244" t="s">
        <v>4225</v>
      </c>
      <c r="H1298" s="4">
        <v>500</v>
      </c>
    </row>
    <row r="1299" spans="1:8">
      <c r="A1299" s="244" t="s">
        <v>1808</v>
      </c>
      <c r="B1299" s="244" t="s">
        <v>4222</v>
      </c>
      <c r="C1299" s="247">
        <v>30</v>
      </c>
      <c r="D1299" s="244" t="s">
        <v>5370</v>
      </c>
      <c r="E1299" s="244" t="s">
        <v>46</v>
      </c>
      <c r="F1299" s="244" t="s">
        <v>46</v>
      </c>
      <c r="G1299" s="244" t="s">
        <v>4225</v>
      </c>
      <c r="H1299" s="4">
        <v>500</v>
      </c>
    </row>
    <row r="1300" spans="1:8">
      <c r="A1300" s="244" t="s">
        <v>1809</v>
      </c>
      <c r="B1300" s="244" t="s">
        <v>4234</v>
      </c>
      <c r="C1300" s="247">
        <v>30</v>
      </c>
      <c r="D1300" s="244" t="s">
        <v>5371</v>
      </c>
      <c r="E1300" s="244" t="s">
        <v>46</v>
      </c>
      <c r="F1300" s="244" t="s">
        <v>46</v>
      </c>
      <c r="G1300" s="244" t="s">
        <v>4225</v>
      </c>
      <c r="H1300" s="4">
        <v>500</v>
      </c>
    </row>
    <row r="1301" spans="1:8">
      <c r="A1301" s="244" t="s">
        <v>1810</v>
      </c>
      <c r="B1301" s="244" t="s">
        <v>4234</v>
      </c>
      <c r="C1301" s="247">
        <v>20</v>
      </c>
      <c r="D1301" s="244" t="s">
        <v>5372</v>
      </c>
      <c r="E1301" s="244" t="s">
        <v>46</v>
      </c>
      <c r="F1301" s="244" t="s">
        <v>46</v>
      </c>
      <c r="G1301" s="244" t="s">
        <v>4225</v>
      </c>
      <c r="H1301" s="4">
        <v>500</v>
      </c>
    </row>
    <row r="1302" spans="1:8">
      <c r="A1302" s="244" t="s">
        <v>1811</v>
      </c>
      <c r="B1302" s="244" t="s">
        <v>4234</v>
      </c>
      <c r="C1302" s="247">
        <v>35</v>
      </c>
      <c r="D1302" s="244" t="s">
        <v>5373</v>
      </c>
      <c r="E1302" s="244" t="s">
        <v>46</v>
      </c>
      <c r="F1302" s="244" t="s">
        <v>4229</v>
      </c>
      <c r="G1302" s="244" t="s">
        <v>4230</v>
      </c>
      <c r="H1302" s="4">
        <v>500</v>
      </c>
    </row>
    <row r="1303" spans="1:8">
      <c r="A1303" s="244" t="s">
        <v>1812</v>
      </c>
      <c r="B1303" s="244" t="s">
        <v>4234</v>
      </c>
      <c r="C1303" s="247">
        <v>30</v>
      </c>
      <c r="D1303" s="244" t="s">
        <v>5374</v>
      </c>
      <c r="E1303" s="244" t="s">
        <v>46</v>
      </c>
      <c r="F1303" s="244" t="s">
        <v>4229</v>
      </c>
      <c r="G1303" s="244" t="s">
        <v>4230</v>
      </c>
      <c r="H1303" s="4">
        <v>500</v>
      </c>
    </row>
    <row r="1304" spans="1:8">
      <c r="A1304" s="244" t="s">
        <v>1813</v>
      </c>
      <c r="B1304" s="244" t="s">
        <v>4234</v>
      </c>
      <c r="C1304" s="247">
        <v>15</v>
      </c>
      <c r="D1304" s="244" t="s">
        <v>5375</v>
      </c>
      <c r="E1304" s="244" t="s">
        <v>46</v>
      </c>
      <c r="F1304" s="244" t="s">
        <v>4229</v>
      </c>
      <c r="G1304" s="244" t="s">
        <v>4230</v>
      </c>
      <c r="H1304" s="4">
        <v>500</v>
      </c>
    </row>
    <row r="1305" spans="1:8">
      <c r="A1305" s="244" t="s">
        <v>1814</v>
      </c>
      <c r="B1305" s="244" t="s">
        <v>4234</v>
      </c>
      <c r="C1305" s="247">
        <v>35</v>
      </c>
      <c r="D1305" s="244" t="s">
        <v>5376</v>
      </c>
      <c r="E1305" s="244" t="s">
        <v>46</v>
      </c>
      <c r="F1305" s="244" t="s">
        <v>4229</v>
      </c>
      <c r="G1305" s="244" t="s">
        <v>4230</v>
      </c>
      <c r="H1305" s="4">
        <v>500</v>
      </c>
    </row>
    <row r="1306" spans="1:8">
      <c r="A1306" s="244" t="s">
        <v>1815</v>
      </c>
      <c r="B1306" s="244" t="s">
        <v>4263</v>
      </c>
      <c r="C1306" s="247">
        <v>5</v>
      </c>
      <c r="D1306" s="244" t="s">
        <v>5377</v>
      </c>
      <c r="E1306" s="244" t="s">
        <v>46</v>
      </c>
      <c r="F1306" s="244" t="s">
        <v>46</v>
      </c>
      <c r="G1306" s="244" t="s">
        <v>4225</v>
      </c>
      <c r="H1306" s="4">
        <v>500</v>
      </c>
    </row>
    <row r="1307" spans="1:8">
      <c r="A1307" s="244" t="s">
        <v>1816</v>
      </c>
      <c r="B1307" s="238" t="s">
        <v>4234</v>
      </c>
      <c r="C1307" s="250">
        <v>32</v>
      </c>
      <c r="D1307" s="244" t="s">
        <v>5378</v>
      </c>
      <c r="E1307" s="244" t="s">
        <v>51</v>
      </c>
      <c r="F1307" s="238" t="s">
        <v>4236</v>
      </c>
      <c r="G1307" s="238" t="s">
        <v>4230</v>
      </c>
      <c r="H1307" s="158" t="s">
        <v>7320</v>
      </c>
    </row>
    <row r="1308" spans="1:8">
      <c r="A1308" s="244" t="s">
        <v>1817</v>
      </c>
      <c r="B1308" s="244" t="s">
        <v>4234</v>
      </c>
      <c r="C1308" s="247">
        <v>30</v>
      </c>
      <c r="D1308" s="244" t="s">
        <v>5379</v>
      </c>
      <c r="E1308" s="244" t="s">
        <v>46</v>
      </c>
      <c r="F1308" s="244" t="s">
        <v>4229</v>
      </c>
      <c r="G1308" s="244" t="s">
        <v>4230</v>
      </c>
      <c r="H1308" s="4">
        <v>500</v>
      </c>
    </row>
    <row r="1309" spans="1:8">
      <c r="A1309" s="244" t="s">
        <v>1818</v>
      </c>
      <c r="B1309" s="238" t="s">
        <v>4222</v>
      </c>
      <c r="C1309" s="250">
        <v>44</v>
      </c>
      <c r="D1309" s="238" t="s">
        <v>51</v>
      </c>
      <c r="E1309" s="238" t="s">
        <v>51</v>
      </c>
      <c r="F1309" s="238" t="s">
        <v>4236</v>
      </c>
      <c r="G1309" s="238" t="s">
        <v>4230</v>
      </c>
      <c r="H1309" s="158" t="s">
        <v>7321</v>
      </c>
    </row>
    <row r="1310" spans="1:8">
      <c r="A1310" s="244" t="s">
        <v>1819</v>
      </c>
      <c r="B1310" s="244" t="s">
        <v>4234</v>
      </c>
      <c r="C1310" s="247">
        <v>42</v>
      </c>
      <c r="D1310" s="244" t="s">
        <v>51</v>
      </c>
      <c r="E1310" s="244" t="s">
        <v>51</v>
      </c>
      <c r="F1310" s="238" t="s">
        <v>4236</v>
      </c>
      <c r="G1310" s="244" t="s">
        <v>4230</v>
      </c>
      <c r="H1310" s="158" t="s">
        <v>7321</v>
      </c>
    </row>
    <row r="1311" spans="1:8">
      <c r="A1311" s="244" t="s">
        <v>1820</v>
      </c>
      <c r="B1311" s="244" t="s">
        <v>4222</v>
      </c>
      <c r="C1311" s="250">
        <v>35</v>
      </c>
      <c r="D1311" s="238" t="s">
        <v>5380</v>
      </c>
      <c r="E1311" s="244" t="s">
        <v>51</v>
      </c>
      <c r="F1311" s="238" t="s">
        <v>4236</v>
      </c>
      <c r="G1311" s="238" t="s">
        <v>4230</v>
      </c>
      <c r="H1311" s="158" t="s">
        <v>7320</v>
      </c>
    </row>
    <row r="1312" spans="1:8">
      <c r="A1312" s="244" t="s">
        <v>1821</v>
      </c>
      <c r="B1312" s="238" t="s">
        <v>4222</v>
      </c>
      <c r="C1312" s="250">
        <v>35</v>
      </c>
      <c r="D1312" s="238" t="s">
        <v>5381</v>
      </c>
      <c r="E1312" s="238" t="s">
        <v>51</v>
      </c>
      <c r="F1312" s="238" t="s">
        <v>4236</v>
      </c>
      <c r="G1312" s="238" t="s">
        <v>4230</v>
      </c>
      <c r="H1312" s="158" t="s">
        <v>7320</v>
      </c>
    </row>
    <row r="1313" spans="1:8">
      <c r="A1313" s="244" t="s">
        <v>1822</v>
      </c>
      <c r="B1313" s="244" t="s">
        <v>4222</v>
      </c>
      <c r="C1313" s="247">
        <v>30</v>
      </c>
      <c r="D1313" s="244" t="s">
        <v>5382</v>
      </c>
      <c r="E1313" s="244" t="s">
        <v>51</v>
      </c>
      <c r="F1313" s="238" t="s">
        <v>4236</v>
      </c>
      <c r="G1313" s="244" t="s">
        <v>4230</v>
      </c>
      <c r="H1313" s="158" t="s">
        <v>7320</v>
      </c>
    </row>
    <row r="1314" spans="1:8">
      <c r="A1314" s="244" t="s">
        <v>1823</v>
      </c>
      <c r="B1314" s="238" t="s">
        <v>4234</v>
      </c>
      <c r="C1314" s="250">
        <v>40</v>
      </c>
      <c r="D1314" s="238" t="s">
        <v>379</v>
      </c>
      <c r="E1314" s="238" t="s">
        <v>51</v>
      </c>
      <c r="F1314" s="238" t="s">
        <v>4236</v>
      </c>
      <c r="G1314" s="238" t="s">
        <v>4230</v>
      </c>
      <c r="H1314" s="158" t="s">
        <v>7321</v>
      </c>
    </row>
    <row r="1315" spans="1:8">
      <c r="A1315" s="244" t="s">
        <v>1824</v>
      </c>
      <c r="B1315" s="244" t="s">
        <v>4222</v>
      </c>
      <c r="C1315" s="247">
        <v>45</v>
      </c>
      <c r="D1315" s="244" t="s">
        <v>379</v>
      </c>
      <c r="E1315" s="244" t="s">
        <v>51</v>
      </c>
      <c r="F1315" s="244" t="s">
        <v>4266</v>
      </c>
      <c r="G1315" s="244" t="s">
        <v>4230</v>
      </c>
      <c r="H1315" s="158" t="s">
        <v>7321</v>
      </c>
    </row>
    <row r="1316" spans="1:8">
      <c r="A1316" s="244" t="s">
        <v>1825</v>
      </c>
      <c r="B1316" s="253" t="s">
        <v>4234</v>
      </c>
      <c r="C1316" s="250">
        <v>44</v>
      </c>
      <c r="D1316" s="253" t="s">
        <v>379</v>
      </c>
      <c r="E1316" s="253" t="s">
        <v>51</v>
      </c>
      <c r="F1316" s="253" t="s">
        <v>51</v>
      </c>
      <c r="G1316" s="253" t="s">
        <v>4230</v>
      </c>
      <c r="H1316" s="158" t="s">
        <v>7321</v>
      </c>
    </row>
    <row r="1317" spans="1:8">
      <c r="A1317" s="244" t="s">
        <v>1826</v>
      </c>
      <c r="B1317" s="238" t="s">
        <v>4222</v>
      </c>
      <c r="C1317" s="250">
        <v>50</v>
      </c>
      <c r="D1317" s="238" t="s">
        <v>5383</v>
      </c>
      <c r="E1317" s="238" t="s">
        <v>4266</v>
      </c>
      <c r="F1317" s="238" t="s">
        <v>4266</v>
      </c>
      <c r="G1317" s="238" t="s">
        <v>4230</v>
      </c>
      <c r="H1317" s="222">
        <v>0</v>
      </c>
    </row>
    <row r="1318" spans="1:8">
      <c r="A1318" s="244" t="s">
        <v>1827</v>
      </c>
      <c r="B1318" s="244" t="s">
        <v>4222</v>
      </c>
      <c r="C1318" s="247">
        <v>40</v>
      </c>
      <c r="D1318" s="244" t="s">
        <v>5384</v>
      </c>
      <c r="E1318" s="244" t="s">
        <v>46</v>
      </c>
      <c r="F1318" s="244" t="s">
        <v>4224</v>
      </c>
      <c r="G1318" s="244" t="s">
        <v>4225</v>
      </c>
      <c r="H1318" s="4">
        <v>500</v>
      </c>
    </row>
    <row r="1319" spans="1:8">
      <c r="A1319" s="244" t="s">
        <v>1828</v>
      </c>
      <c r="B1319" s="244" t="s">
        <v>4222</v>
      </c>
      <c r="C1319" s="247">
        <v>45</v>
      </c>
      <c r="D1319" s="244" t="s">
        <v>5385</v>
      </c>
      <c r="E1319" s="244" t="s">
        <v>46</v>
      </c>
      <c r="F1319" s="244" t="s">
        <v>46</v>
      </c>
      <c r="G1319" s="244" t="s">
        <v>4225</v>
      </c>
      <c r="H1319" s="4">
        <v>500</v>
      </c>
    </row>
    <row r="1320" spans="1:8">
      <c r="A1320" s="244" t="s">
        <v>1829</v>
      </c>
      <c r="B1320" s="244" t="s">
        <v>4222</v>
      </c>
      <c r="C1320" s="247">
        <v>35</v>
      </c>
      <c r="D1320" s="244" t="s">
        <v>5386</v>
      </c>
      <c r="E1320" s="244" t="s">
        <v>46</v>
      </c>
      <c r="F1320" s="244" t="s">
        <v>46</v>
      </c>
      <c r="G1320" s="244" t="s">
        <v>4225</v>
      </c>
      <c r="H1320" s="4">
        <v>500</v>
      </c>
    </row>
    <row r="1321" spans="1:8">
      <c r="A1321" s="244" t="s">
        <v>1830</v>
      </c>
      <c r="B1321" s="244" t="s">
        <v>4222</v>
      </c>
      <c r="C1321" s="247">
        <v>20</v>
      </c>
      <c r="D1321" s="244" t="s">
        <v>5387</v>
      </c>
      <c r="E1321" s="244" t="s">
        <v>46</v>
      </c>
      <c r="F1321" s="244" t="s">
        <v>46</v>
      </c>
      <c r="G1321" s="244" t="s">
        <v>4225</v>
      </c>
      <c r="H1321" s="4">
        <v>500</v>
      </c>
    </row>
    <row r="1322" spans="1:8">
      <c r="A1322" s="244" t="s">
        <v>1831</v>
      </c>
      <c r="B1322" s="244" t="s">
        <v>4222</v>
      </c>
      <c r="C1322" s="247">
        <v>25</v>
      </c>
      <c r="D1322" s="244" t="s">
        <v>5388</v>
      </c>
      <c r="E1322" s="244" t="s">
        <v>46</v>
      </c>
      <c r="F1322" s="244" t="s">
        <v>4224</v>
      </c>
      <c r="G1322" s="244" t="s">
        <v>4225</v>
      </c>
      <c r="H1322" s="4">
        <v>500</v>
      </c>
    </row>
    <row r="1323" spans="1:8">
      <c r="A1323" s="244" t="s">
        <v>1832</v>
      </c>
      <c r="B1323" s="244" t="s">
        <v>4222</v>
      </c>
      <c r="C1323" s="247">
        <v>30</v>
      </c>
      <c r="D1323" s="244" t="s">
        <v>5389</v>
      </c>
      <c r="E1323" s="244" t="s">
        <v>46</v>
      </c>
      <c r="F1323" s="244" t="s">
        <v>4224</v>
      </c>
      <c r="G1323" s="244" t="s">
        <v>4225</v>
      </c>
      <c r="H1323" s="4">
        <v>500</v>
      </c>
    </row>
    <row r="1324" spans="1:8">
      <c r="A1324" s="244" t="s">
        <v>1833</v>
      </c>
      <c r="B1324" s="244" t="s">
        <v>4234</v>
      </c>
      <c r="C1324" s="247">
        <v>30</v>
      </c>
      <c r="D1324" s="244" t="s">
        <v>5390</v>
      </c>
      <c r="E1324" s="238" t="s">
        <v>52</v>
      </c>
      <c r="F1324" s="238" t="s">
        <v>4236</v>
      </c>
      <c r="G1324" s="244" t="s">
        <v>4225</v>
      </c>
      <c r="H1324" s="158" t="s">
        <v>7323</v>
      </c>
    </row>
    <row r="1325" spans="1:8">
      <c r="A1325" s="244" t="s">
        <v>1834</v>
      </c>
      <c r="B1325" s="244" t="s">
        <v>4222</v>
      </c>
      <c r="C1325" s="247">
        <v>20</v>
      </c>
      <c r="D1325" s="244" t="s">
        <v>5391</v>
      </c>
      <c r="E1325" s="238" t="s">
        <v>4266</v>
      </c>
      <c r="F1325" s="238" t="s">
        <v>4266</v>
      </c>
      <c r="G1325" s="244" t="s">
        <v>4225</v>
      </c>
      <c r="H1325" s="222">
        <v>0</v>
      </c>
    </row>
    <row r="1326" spans="1:8">
      <c r="A1326" s="244" t="s">
        <v>1835</v>
      </c>
      <c r="B1326" s="244" t="s">
        <v>4222</v>
      </c>
      <c r="C1326" s="247">
        <v>15</v>
      </c>
      <c r="D1326" s="244" t="s">
        <v>5392</v>
      </c>
      <c r="E1326" s="238" t="s">
        <v>4266</v>
      </c>
      <c r="F1326" s="238" t="s">
        <v>4266</v>
      </c>
      <c r="G1326" s="244" t="s">
        <v>4225</v>
      </c>
      <c r="H1326" s="222">
        <v>0</v>
      </c>
    </row>
    <row r="1327" spans="1:8">
      <c r="A1327" s="244" t="s">
        <v>1836</v>
      </c>
      <c r="B1327" s="244" t="s">
        <v>5203</v>
      </c>
      <c r="C1327" s="247">
        <v>20</v>
      </c>
      <c r="D1327" s="244" t="s">
        <v>5393</v>
      </c>
      <c r="E1327" s="244" t="s">
        <v>46</v>
      </c>
      <c r="F1327" s="244" t="s">
        <v>46</v>
      </c>
      <c r="G1327" s="244" t="s">
        <v>4225</v>
      </c>
      <c r="H1327" s="4">
        <v>500</v>
      </c>
    </row>
    <row r="1328" spans="1:8">
      <c r="A1328" s="244" t="s">
        <v>1837</v>
      </c>
      <c r="B1328" s="244" t="s">
        <v>4222</v>
      </c>
      <c r="C1328" s="247">
        <v>50</v>
      </c>
      <c r="D1328" s="244" t="s">
        <v>5394</v>
      </c>
      <c r="E1328" s="244" t="s">
        <v>46</v>
      </c>
      <c r="F1328" s="244" t="s">
        <v>46</v>
      </c>
      <c r="G1328" s="244" t="s">
        <v>4225</v>
      </c>
      <c r="H1328" s="4">
        <v>500</v>
      </c>
    </row>
    <row r="1329" spans="1:8">
      <c r="A1329" s="244" t="s">
        <v>1838</v>
      </c>
      <c r="B1329" s="244" t="s">
        <v>4222</v>
      </c>
      <c r="C1329" s="247">
        <v>45</v>
      </c>
      <c r="D1329" s="244" t="s">
        <v>5395</v>
      </c>
      <c r="E1329" s="244" t="s">
        <v>46</v>
      </c>
      <c r="F1329" s="244" t="s">
        <v>46</v>
      </c>
      <c r="G1329" s="244" t="s">
        <v>4225</v>
      </c>
      <c r="H1329" s="4">
        <v>500</v>
      </c>
    </row>
    <row r="1330" spans="1:8">
      <c r="A1330" s="244" t="s">
        <v>1839</v>
      </c>
      <c r="B1330" s="244" t="s">
        <v>4222</v>
      </c>
      <c r="C1330" s="247">
        <v>40</v>
      </c>
      <c r="D1330" s="244" t="s">
        <v>5396</v>
      </c>
      <c r="E1330" s="244" t="s">
        <v>46</v>
      </c>
      <c r="F1330" s="244" t="s">
        <v>46</v>
      </c>
      <c r="G1330" s="244" t="s">
        <v>4225</v>
      </c>
      <c r="H1330" s="4">
        <v>500</v>
      </c>
    </row>
    <row r="1331" spans="1:8">
      <c r="A1331" s="244" t="s">
        <v>1840</v>
      </c>
      <c r="B1331" s="244" t="s">
        <v>4222</v>
      </c>
      <c r="C1331" s="247">
        <v>80</v>
      </c>
      <c r="D1331" s="244" t="s">
        <v>379</v>
      </c>
      <c r="E1331" s="238" t="s">
        <v>4236</v>
      </c>
      <c r="F1331" s="238" t="s">
        <v>4236</v>
      </c>
      <c r="G1331" s="244" t="s">
        <v>4225</v>
      </c>
      <c r="H1331" s="222">
        <v>0</v>
      </c>
    </row>
    <row r="1332" spans="1:8">
      <c r="A1332" s="244" t="s">
        <v>1841</v>
      </c>
      <c r="B1332" s="244" t="s">
        <v>4234</v>
      </c>
      <c r="C1332" s="247">
        <v>30</v>
      </c>
      <c r="D1332" s="244" t="s">
        <v>5397</v>
      </c>
      <c r="E1332" s="238" t="s">
        <v>52</v>
      </c>
      <c r="F1332" s="238" t="s">
        <v>4236</v>
      </c>
      <c r="G1332" s="244" t="s">
        <v>4225</v>
      </c>
      <c r="H1332" s="158" t="s">
        <v>7323</v>
      </c>
    </row>
    <row r="1333" spans="1:8">
      <c r="A1333" s="244" t="s">
        <v>1842</v>
      </c>
      <c r="B1333" s="244" t="s">
        <v>4222</v>
      </c>
      <c r="C1333" s="247">
        <v>80</v>
      </c>
      <c r="D1333" s="244" t="s">
        <v>379</v>
      </c>
      <c r="E1333" s="238" t="s">
        <v>4236</v>
      </c>
      <c r="F1333" s="238" t="s">
        <v>4236</v>
      </c>
      <c r="G1333" s="244" t="s">
        <v>4225</v>
      </c>
      <c r="H1333" s="222">
        <v>0</v>
      </c>
    </row>
    <row r="1334" spans="1:8">
      <c r="A1334" s="244" t="s">
        <v>1843</v>
      </c>
      <c r="B1334" s="244" t="s">
        <v>4222</v>
      </c>
      <c r="C1334" s="247">
        <v>60</v>
      </c>
      <c r="D1334" s="244" t="s">
        <v>379</v>
      </c>
      <c r="E1334" s="238" t="s">
        <v>4236</v>
      </c>
      <c r="F1334" s="238" t="s">
        <v>4236</v>
      </c>
      <c r="G1334" s="244" t="s">
        <v>4225</v>
      </c>
      <c r="H1334" s="222">
        <v>0</v>
      </c>
    </row>
    <row r="1335" spans="1:8">
      <c r="A1335" s="244" t="s">
        <v>1844</v>
      </c>
      <c r="B1335" s="244" t="s">
        <v>4234</v>
      </c>
      <c r="C1335" s="247">
        <v>30</v>
      </c>
      <c r="D1335" s="244" t="s">
        <v>5398</v>
      </c>
      <c r="E1335" s="238" t="s">
        <v>52</v>
      </c>
      <c r="F1335" s="238" t="s">
        <v>4236</v>
      </c>
      <c r="G1335" s="244" t="s">
        <v>4225</v>
      </c>
      <c r="H1335" s="158" t="s">
        <v>7323</v>
      </c>
    </row>
    <row r="1336" spans="1:8">
      <c r="A1336" s="244" t="s">
        <v>1845</v>
      </c>
      <c r="B1336" s="244" t="s">
        <v>4254</v>
      </c>
      <c r="C1336" s="247">
        <v>100</v>
      </c>
      <c r="D1336" s="244" t="s">
        <v>379</v>
      </c>
      <c r="E1336" s="238" t="s">
        <v>4236</v>
      </c>
      <c r="F1336" s="238" t="s">
        <v>4236</v>
      </c>
      <c r="G1336" s="244" t="s">
        <v>4225</v>
      </c>
      <c r="H1336" s="222">
        <v>0</v>
      </c>
    </row>
    <row r="1337" spans="1:8">
      <c r="A1337" s="244" t="s">
        <v>1846</v>
      </c>
      <c r="B1337" s="244" t="s">
        <v>4222</v>
      </c>
      <c r="C1337" s="247">
        <v>25</v>
      </c>
      <c r="D1337" s="244" t="s">
        <v>5399</v>
      </c>
      <c r="E1337" s="244" t="s">
        <v>46</v>
      </c>
      <c r="F1337" s="244" t="s">
        <v>46</v>
      </c>
      <c r="G1337" s="244" t="s">
        <v>4225</v>
      </c>
      <c r="H1337" s="4">
        <v>500</v>
      </c>
    </row>
    <row r="1338" spans="1:8">
      <c r="A1338" s="244" t="s">
        <v>1847</v>
      </c>
      <c r="B1338" s="244" t="s">
        <v>4222</v>
      </c>
      <c r="C1338" s="247">
        <v>25</v>
      </c>
      <c r="D1338" s="244" t="s">
        <v>5400</v>
      </c>
      <c r="E1338" s="244" t="s">
        <v>46</v>
      </c>
      <c r="F1338" s="244" t="s">
        <v>46</v>
      </c>
      <c r="G1338" s="244" t="s">
        <v>4225</v>
      </c>
      <c r="H1338" s="4">
        <v>500</v>
      </c>
    </row>
    <row r="1339" spans="1:8">
      <c r="A1339" s="244" t="s">
        <v>1848</v>
      </c>
      <c r="B1339" s="244" t="s">
        <v>4234</v>
      </c>
      <c r="C1339" s="247">
        <v>35</v>
      </c>
      <c r="D1339" s="244" t="s">
        <v>5401</v>
      </c>
      <c r="E1339" s="238" t="s">
        <v>52</v>
      </c>
      <c r="F1339" s="238" t="s">
        <v>4236</v>
      </c>
      <c r="G1339" s="244" t="s">
        <v>4225</v>
      </c>
      <c r="H1339" s="158" t="s">
        <v>7323</v>
      </c>
    </row>
    <row r="1340" spans="1:8">
      <c r="A1340" s="244" t="s">
        <v>1849</v>
      </c>
      <c r="B1340" s="244" t="s">
        <v>4222</v>
      </c>
      <c r="C1340" s="247">
        <v>20</v>
      </c>
      <c r="D1340" s="244" t="s">
        <v>5402</v>
      </c>
      <c r="E1340" s="244" t="s">
        <v>46</v>
      </c>
      <c r="F1340" s="244" t="s">
        <v>46</v>
      </c>
      <c r="G1340" s="244" t="s">
        <v>4225</v>
      </c>
      <c r="H1340" s="4">
        <v>500</v>
      </c>
    </row>
    <row r="1341" spans="1:8">
      <c r="A1341" s="244" t="s">
        <v>1850</v>
      </c>
      <c r="B1341" s="244" t="s">
        <v>4222</v>
      </c>
      <c r="C1341" s="247">
        <v>25</v>
      </c>
      <c r="D1341" s="244" t="s">
        <v>5403</v>
      </c>
      <c r="E1341" s="244" t="s">
        <v>46</v>
      </c>
      <c r="F1341" s="244" t="s">
        <v>46</v>
      </c>
      <c r="G1341" s="244" t="s">
        <v>4225</v>
      </c>
      <c r="H1341" s="4">
        <v>500</v>
      </c>
    </row>
    <row r="1342" spans="1:8">
      <c r="A1342" s="244" t="s">
        <v>1851</v>
      </c>
      <c r="B1342" s="244" t="s">
        <v>4222</v>
      </c>
      <c r="C1342" s="247">
        <v>30</v>
      </c>
      <c r="D1342" s="244" t="s">
        <v>5404</v>
      </c>
      <c r="E1342" s="244" t="s">
        <v>46</v>
      </c>
      <c r="F1342" s="244" t="s">
        <v>46</v>
      </c>
      <c r="G1342" s="244" t="s">
        <v>4225</v>
      </c>
      <c r="H1342" s="4">
        <v>500</v>
      </c>
    </row>
    <row r="1343" spans="1:8">
      <c r="A1343" s="244" t="s">
        <v>1852</v>
      </c>
      <c r="B1343" s="244" t="s">
        <v>4222</v>
      </c>
      <c r="C1343" s="247">
        <v>10</v>
      </c>
      <c r="D1343" s="244" t="s">
        <v>5405</v>
      </c>
      <c r="E1343" s="244" t="s">
        <v>46</v>
      </c>
      <c r="F1343" s="244" t="s">
        <v>46</v>
      </c>
      <c r="G1343" s="244" t="s">
        <v>4225</v>
      </c>
      <c r="H1343" s="4">
        <v>500</v>
      </c>
    </row>
    <row r="1344" spans="1:8">
      <c r="A1344" s="244" t="s">
        <v>1853</v>
      </c>
      <c r="B1344" s="244" t="s">
        <v>4222</v>
      </c>
      <c r="C1344" s="247">
        <v>30</v>
      </c>
      <c r="D1344" s="244" t="s">
        <v>5406</v>
      </c>
      <c r="E1344" s="244" t="s">
        <v>46</v>
      </c>
      <c r="F1344" s="244" t="s">
        <v>46</v>
      </c>
      <c r="G1344" s="244" t="s">
        <v>4225</v>
      </c>
      <c r="H1344" s="4">
        <v>500</v>
      </c>
    </row>
    <row r="1345" spans="1:8">
      <c r="A1345" s="244" t="s">
        <v>1854</v>
      </c>
      <c r="B1345" s="244" t="s">
        <v>4222</v>
      </c>
      <c r="C1345" s="247">
        <v>25</v>
      </c>
      <c r="D1345" s="244" t="s">
        <v>5407</v>
      </c>
      <c r="E1345" s="244" t="s">
        <v>46</v>
      </c>
      <c r="F1345" s="244" t="s">
        <v>46</v>
      </c>
      <c r="G1345" s="244" t="s">
        <v>4225</v>
      </c>
      <c r="H1345" s="4">
        <v>500</v>
      </c>
    </row>
    <row r="1346" spans="1:8">
      <c r="A1346" s="244" t="s">
        <v>1855</v>
      </c>
      <c r="B1346" s="244" t="s">
        <v>4222</v>
      </c>
      <c r="C1346" s="247">
        <v>25</v>
      </c>
      <c r="D1346" s="244" t="s">
        <v>5408</v>
      </c>
      <c r="E1346" s="244" t="s">
        <v>46</v>
      </c>
      <c r="F1346" s="244" t="s">
        <v>46</v>
      </c>
      <c r="G1346" s="244" t="s">
        <v>4225</v>
      </c>
      <c r="H1346" s="4">
        <v>500</v>
      </c>
    </row>
    <row r="1347" spans="1:8">
      <c r="A1347" s="244" t="s">
        <v>1856</v>
      </c>
      <c r="B1347" s="244" t="s">
        <v>4222</v>
      </c>
      <c r="C1347" s="247">
        <v>35</v>
      </c>
      <c r="D1347" s="244" t="s">
        <v>5409</v>
      </c>
      <c r="E1347" s="244" t="s">
        <v>46</v>
      </c>
      <c r="F1347" s="244" t="s">
        <v>46</v>
      </c>
      <c r="G1347" s="244" t="s">
        <v>4225</v>
      </c>
      <c r="H1347" s="4">
        <v>500</v>
      </c>
    </row>
    <row r="1348" spans="1:8">
      <c r="A1348" s="244" t="s">
        <v>1857</v>
      </c>
      <c r="B1348" s="244" t="s">
        <v>4222</v>
      </c>
      <c r="C1348" s="247">
        <v>30</v>
      </c>
      <c r="D1348" s="244" t="s">
        <v>5410</v>
      </c>
      <c r="E1348" s="244" t="s">
        <v>46</v>
      </c>
      <c r="F1348" s="244" t="s">
        <v>46</v>
      </c>
      <c r="G1348" s="244" t="s">
        <v>4225</v>
      </c>
      <c r="H1348" s="4">
        <v>500</v>
      </c>
    </row>
    <row r="1349" spans="1:8">
      <c r="A1349" s="244" t="s">
        <v>1858</v>
      </c>
      <c r="B1349" s="244" t="s">
        <v>4234</v>
      </c>
      <c r="C1349" s="247">
        <v>25</v>
      </c>
      <c r="D1349" s="244" t="s">
        <v>5411</v>
      </c>
      <c r="E1349" s="238" t="s">
        <v>52</v>
      </c>
      <c r="F1349" s="238" t="s">
        <v>4236</v>
      </c>
      <c r="G1349" s="244" t="s">
        <v>4225</v>
      </c>
      <c r="H1349" s="158" t="s">
        <v>7323</v>
      </c>
    </row>
    <row r="1350" spans="1:8">
      <c r="A1350" s="244" t="s">
        <v>1859</v>
      </c>
      <c r="B1350" s="244" t="s">
        <v>4234</v>
      </c>
      <c r="C1350" s="247">
        <v>30</v>
      </c>
      <c r="D1350" s="244" t="s">
        <v>5412</v>
      </c>
      <c r="E1350" s="238" t="s">
        <v>52</v>
      </c>
      <c r="F1350" s="238" t="s">
        <v>4236</v>
      </c>
      <c r="G1350" s="244" t="s">
        <v>4225</v>
      </c>
      <c r="H1350" s="158" t="s">
        <v>7323</v>
      </c>
    </row>
    <row r="1351" spans="1:8">
      <c r="A1351" s="244" t="s">
        <v>1860</v>
      </c>
      <c r="B1351" s="244" t="s">
        <v>4222</v>
      </c>
      <c r="C1351" s="247">
        <v>25</v>
      </c>
      <c r="D1351" s="244" t="s">
        <v>5413</v>
      </c>
      <c r="E1351" s="244" t="s">
        <v>46</v>
      </c>
      <c r="F1351" s="244" t="s">
        <v>46</v>
      </c>
      <c r="G1351" s="244" t="s">
        <v>4225</v>
      </c>
      <c r="H1351" s="4">
        <v>500</v>
      </c>
    </row>
    <row r="1352" spans="1:8">
      <c r="A1352" s="244" t="s">
        <v>1861</v>
      </c>
      <c r="B1352" s="244" t="s">
        <v>4222</v>
      </c>
      <c r="C1352" s="247">
        <v>15</v>
      </c>
      <c r="D1352" s="244" t="s">
        <v>5414</v>
      </c>
      <c r="E1352" s="244" t="s">
        <v>46</v>
      </c>
      <c r="F1352" s="244" t="s">
        <v>46</v>
      </c>
      <c r="G1352" s="244" t="s">
        <v>4225</v>
      </c>
      <c r="H1352" s="4">
        <v>500</v>
      </c>
    </row>
    <row r="1353" spans="1:8">
      <c r="A1353" s="244" t="s">
        <v>1862</v>
      </c>
      <c r="B1353" s="244" t="s">
        <v>4222</v>
      </c>
      <c r="C1353" s="247">
        <v>25</v>
      </c>
      <c r="D1353" s="244" t="s">
        <v>5415</v>
      </c>
      <c r="E1353" s="244" t="s">
        <v>46</v>
      </c>
      <c r="F1353" s="244" t="s">
        <v>46</v>
      </c>
      <c r="G1353" s="244" t="s">
        <v>4225</v>
      </c>
      <c r="H1353" s="4">
        <v>500</v>
      </c>
    </row>
    <row r="1354" spans="1:8">
      <c r="A1354" s="244" t="s">
        <v>1863</v>
      </c>
      <c r="B1354" s="244" t="s">
        <v>4222</v>
      </c>
      <c r="C1354" s="247">
        <v>40</v>
      </c>
      <c r="D1354" s="244" t="s">
        <v>5416</v>
      </c>
      <c r="E1354" s="244" t="s">
        <v>46</v>
      </c>
      <c r="F1354" s="244" t="s">
        <v>46</v>
      </c>
      <c r="G1354" s="244" t="s">
        <v>4225</v>
      </c>
      <c r="H1354" s="4">
        <v>500</v>
      </c>
    </row>
    <row r="1355" spans="1:8">
      <c r="A1355" s="244" t="s">
        <v>1864</v>
      </c>
      <c r="B1355" s="244" t="s">
        <v>4222</v>
      </c>
      <c r="C1355" s="247">
        <v>40</v>
      </c>
      <c r="D1355" s="244" t="s">
        <v>379</v>
      </c>
      <c r="E1355" s="238" t="s">
        <v>4236</v>
      </c>
      <c r="F1355" s="238" t="s">
        <v>4236</v>
      </c>
      <c r="G1355" s="244" t="s">
        <v>4225</v>
      </c>
      <c r="H1355" s="222">
        <v>0</v>
      </c>
    </row>
    <row r="1356" spans="1:8">
      <c r="A1356" s="244" t="s">
        <v>1865</v>
      </c>
      <c r="B1356" s="244" t="s">
        <v>4254</v>
      </c>
      <c r="C1356" s="247">
        <v>15</v>
      </c>
      <c r="D1356" s="244" t="s">
        <v>379</v>
      </c>
      <c r="E1356" s="238" t="s">
        <v>4236</v>
      </c>
      <c r="F1356" s="238" t="s">
        <v>4236</v>
      </c>
      <c r="G1356" s="244" t="s">
        <v>4225</v>
      </c>
      <c r="H1356" s="222">
        <v>0</v>
      </c>
    </row>
    <row r="1357" spans="1:8">
      <c r="A1357" s="244" t="s">
        <v>1866</v>
      </c>
      <c r="B1357" s="244" t="s">
        <v>4222</v>
      </c>
      <c r="C1357" s="247">
        <v>20</v>
      </c>
      <c r="D1357" s="244" t="s">
        <v>5417</v>
      </c>
      <c r="E1357" s="244" t="s">
        <v>46</v>
      </c>
      <c r="F1357" s="244" t="s">
        <v>46</v>
      </c>
      <c r="G1357" s="244" t="s">
        <v>4225</v>
      </c>
      <c r="H1357" s="4">
        <v>500</v>
      </c>
    </row>
    <row r="1358" spans="1:8">
      <c r="A1358" s="244" t="s">
        <v>1867</v>
      </c>
      <c r="B1358" s="244" t="s">
        <v>4222</v>
      </c>
      <c r="C1358" s="247">
        <v>50</v>
      </c>
      <c r="D1358" s="244" t="s">
        <v>5418</v>
      </c>
      <c r="E1358" s="244" t="s">
        <v>46</v>
      </c>
      <c r="F1358" s="244" t="s">
        <v>46</v>
      </c>
      <c r="G1358" s="244" t="s">
        <v>4225</v>
      </c>
      <c r="H1358" s="4">
        <v>500</v>
      </c>
    </row>
    <row r="1359" spans="1:8">
      <c r="A1359" s="244" t="s">
        <v>1868</v>
      </c>
      <c r="B1359" s="244" t="s">
        <v>4222</v>
      </c>
      <c r="C1359" s="247">
        <v>45</v>
      </c>
      <c r="D1359" s="244" t="s">
        <v>5419</v>
      </c>
      <c r="E1359" s="244" t="s">
        <v>46</v>
      </c>
      <c r="F1359" s="244" t="s">
        <v>46</v>
      </c>
      <c r="G1359" s="244" t="s">
        <v>4225</v>
      </c>
      <c r="H1359" s="4">
        <v>500</v>
      </c>
    </row>
    <row r="1360" spans="1:8">
      <c r="A1360" s="244" t="s">
        <v>1869</v>
      </c>
      <c r="B1360" s="244" t="s">
        <v>4222</v>
      </c>
      <c r="C1360" s="247">
        <v>45</v>
      </c>
      <c r="D1360" s="244" t="s">
        <v>5420</v>
      </c>
      <c r="E1360" s="244" t="s">
        <v>46</v>
      </c>
      <c r="F1360" s="244" t="s">
        <v>46</v>
      </c>
      <c r="G1360" s="244" t="s">
        <v>4225</v>
      </c>
      <c r="H1360" s="4">
        <v>500</v>
      </c>
    </row>
    <row r="1361" spans="1:8">
      <c r="A1361" s="244" t="s">
        <v>1870</v>
      </c>
      <c r="B1361" s="244" t="s">
        <v>4254</v>
      </c>
      <c r="C1361" s="247">
        <v>15</v>
      </c>
      <c r="D1361" s="244" t="s">
        <v>5421</v>
      </c>
      <c r="E1361" s="244" t="s">
        <v>46</v>
      </c>
      <c r="F1361" s="244" t="s">
        <v>46</v>
      </c>
      <c r="G1361" s="244" t="s">
        <v>4225</v>
      </c>
      <c r="H1361" s="4">
        <v>500</v>
      </c>
    </row>
    <row r="1362" spans="1:8">
      <c r="A1362" s="244" t="s">
        <v>1871</v>
      </c>
      <c r="B1362" s="244" t="s">
        <v>4222</v>
      </c>
      <c r="C1362" s="247">
        <v>40</v>
      </c>
      <c r="D1362" s="244" t="s">
        <v>379</v>
      </c>
      <c r="E1362" s="238" t="s">
        <v>4236</v>
      </c>
      <c r="F1362" s="238" t="s">
        <v>4236</v>
      </c>
      <c r="G1362" s="244" t="s">
        <v>4225</v>
      </c>
      <c r="H1362" s="222">
        <v>0</v>
      </c>
    </row>
    <row r="1363" spans="1:8">
      <c r="A1363" s="244" t="s">
        <v>1872</v>
      </c>
      <c r="B1363" s="244" t="s">
        <v>4254</v>
      </c>
      <c r="C1363" s="247">
        <v>15</v>
      </c>
      <c r="D1363" s="244" t="s">
        <v>5422</v>
      </c>
      <c r="E1363" s="244" t="s">
        <v>46</v>
      </c>
      <c r="F1363" s="244" t="s">
        <v>46</v>
      </c>
      <c r="G1363" s="244" t="s">
        <v>4225</v>
      </c>
      <c r="H1363" s="4">
        <v>500</v>
      </c>
    </row>
    <row r="1364" spans="1:8">
      <c r="A1364" s="244" t="s">
        <v>1873</v>
      </c>
      <c r="B1364" s="244" t="s">
        <v>4222</v>
      </c>
      <c r="C1364" s="247">
        <v>30</v>
      </c>
      <c r="D1364" s="244" t="s">
        <v>379</v>
      </c>
      <c r="E1364" s="238" t="s">
        <v>4236</v>
      </c>
      <c r="F1364" s="238" t="s">
        <v>4236</v>
      </c>
      <c r="G1364" s="244" t="s">
        <v>4225</v>
      </c>
      <c r="H1364" s="222">
        <v>0</v>
      </c>
    </row>
    <row r="1365" spans="1:8">
      <c r="A1365" s="244" t="s">
        <v>1874</v>
      </c>
      <c r="B1365" s="244" t="s">
        <v>4263</v>
      </c>
      <c r="C1365" s="247">
        <v>6</v>
      </c>
      <c r="D1365" s="244" t="s">
        <v>5423</v>
      </c>
      <c r="E1365" s="244" t="s">
        <v>46</v>
      </c>
      <c r="F1365" s="244" t="s">
        <v>4229</v>
      </c>
      <c r="G1365" s="244" t="s">
        <v>4230</v>
      </c>
      <c r="H1365" s="4">
        <v>500</v>
      </c>
    </row>
    <row r="1366" spans="1:8">
      <c r="A1366" s="244" t="s">
        <v>1875</v>
      </c>
      <c r="B1366" s="244" t="s">
        <v>4806</v>
      </c>
      <c r="C1366" s="247">
        <v>10</v>
      </c>
      <c r="D1366" s="244" t="s">
        <v>379</v>
      </c>
      <c r="E1366" s="238" t="s">
        <v>4236</v>
      </c>
      <c r="F1366" s="238" t="s">
        <v>4236</v>
      </c>
      <c r="G1366" s="244" t="s">
        <v>4225</v>
      </c>
      <c r="H1366" s="222">
        <v>0</v>
      </c>
    </row>
    <row r="1367" spans="1:8">
      <c r="A1367" s="244" t="s">
        <v>1876</v>
      </c>
      <c r="B1367" s="244" t="s">
        <v>4263</v>
      </c>
      <c r="C1367" s="247">
        <v>6</v>
      </c>
      <c r="D1367" s="244" t="s">
        <v>379</v>
      </c>
      <c r="E1367" s="238" t="s">
        <v>4236</v>
      </c>
      <c r="F1367" s="238" t="s">
        <v>4236</v>
      </c>
      <c r="G1367" s="244" t="s">
        <v>4225</v>
      </c>
      <c r="H1367" s="222">
        <v>0</v>
      </c>
    </row>
    <row r="1368" spans="1:8">
      <c r="A1368" s="244" t="s">
        <v>1877</v>
      </c>
      <c r="B1368" s="244" t="s">
        <v>4222</v>
      </c>
      <c r="C1368" s="247">
        <v>45</v>
      </c>
      <c r="D1368" s="244" t="s">
        <v>5424</v>
      </c>
      <c r="E1368" s="244" t="s">
        <v>46</v>
      </c>
      <c r="F1368" s="244" t="s">
        <v>46</v>
      </c>
      <c r="G1368" s="244" t="s">
        <v>4225</v>
      </c>
      <c r="H1368" s="4">
        <v>500</v>
      </c>
    </row>
    <row r="1369" spans="1:8">
      <c r="A1369" s="244" t="s">
        <v>1878</v>
      </c>
      <c r="B1369" s="244" t="s">
        <v>4222</v>
      </c>
      <c r="C1369" s="247">
        <v>40</v>
      </c>
      <c r="D1369" s="244" t="s">
        <v>5425</v>
      </c>
      <c r="E1369" s="244" t="s">
        <v>46</v>
      </c>
      <c r="F1369" s="244" t="s">
        <v>46</v>
      </c>
      <c r="G1369" s="244" t="s">
        <v>4225</v>
      </c>
      <c r="H1369" s="4">
        <v>500</v>
      </c>
    </row>
    <row r="1370" spans="1:8">
      <c r="A1370" s="244" t="s">
        <v>1879</v>
      </c>
      <c r="B1370" s="244" t="s">
        <v>4222</v>
      </c>
      <c r="C1370" s="247">
        <v>40</v>
      </c>
      <c r="D1370" s="244" t="s">
        <v>5426</v>
      </c>
      <c r="E1370" s="244" t="s">
        <v>46</v>
      </c>
      <c r="F1370" s="244" t="s">
        <v>46</v>
      </c>
      <c r="G1370" s="244" t="s">
        <v>4225</v>
      </c>
      <c r="H1370" s="4">
        <v>500</v>
      </c>
    </row>
    <row r="1371" spans="1:8">
      <c r="A1371" s="244" t="s">
        <v>1880</v>
      </c>
      <c r="B1371" s="244" t="s">
        <v>4222</v>
      </c>
      <c r="C1371" s="247">
        <v>30</v>
      </c>
      <c r="D1371" s="244" t="s">
        <v>5427</v>
      </c>
      <c r="E1371" s="244" t="s">
        <v>46</v>
      </c>
      <c r="F1371" s="244" t="s">
        <v>46</v>
      </c>
      <c r="G1371" s="244" t="s">
        <v>4225</v>
      </c>
      <c r="H1371" s="4">
        <v>500</v>
      </c>
    </row>
    <row r="1372" spans="1:8">
      <c r="A1372" s="244" t="s">
        <v>1881</v>
      </c>
      <c r="B1372" s="244" t="s">
        <v>4222</v>
      </c>
      <c r="C1372" s="247">
        <v>45</v>
      </c>
      <c r="D1372" s="244" t="s">
        <v>5428</v>
      </c>
      <c r="E1372" s="244" t="s">
        <v>46</v>
      </c>
      <c r="F1372" s="244" t="s">
        <v>46</v>
      </c>
      <c r="G1372" s="244" t="s">
        <v>4225</v>
      </c>
      <c r="H1372" s="4">
        <v>500</v>
      </c>
    </row>
    <row r="1373" spans="1:8">
      <c r="A1373" s="244" t="s">
        <v>1882</v>
      </c>
      <c r="B1373" s="244" t="s">
        <v>4806</v>
      </c>
      <c r="C1373" s="247">
        <v>6</v>
      </c>
      <c r="D1373" s="244" t="s">
        <v>5429</v>
      </c>
      <c r="E1373" s="244" t="s">
        <v>46</v>
      </c>
      <c r="F1373" s="244" t="s">
        <v>4229</v>
      </c>
      <c r="G1373" s="244" t="s">
        <v>4230</v>
      </c>
      <c r="H1373" s="4">
        <v>500</v>
      </c>
    </row>
    <row r="1374" spans="1:8">
      <c r="A1374" s="244" t="s">
        <v>1883</v>
      </c>
      <c r="B1374" s="244" t="s">
        <v>4222</v>
      </c>
      <c r="C1374" s="247">
        <v>20</v>
      </c>
      <c r="D1374" s="244" t="s">
        <v>5430</v>
      </c>
      <c r="E1374" s="244" t="s">
        <v>46</v>
      </c>
      <c r="F1374" s="244" t="s">
        <v>46</v>
      </c>
      <c r="G1374" s="244" t="s">
        <v>4225</v>
      </c>
      <c r="H1374" s="4">
        <v>500</v>
      </c>
    </row>
    <row r="1375" spans="1:8">
      <c r="A1375" s="244" t="s">
        <v>1884</v>
      </c>
      <c r="B1375" s="244" t="s">
        <v>4222</v>
      </c>
      <c r="C1375" s="247">
        <v>40</v>
      </c>
      <c r="D1375" s="244" t="s">
        <v>5431</v>
      </c>
      <c r="E1375" s="244" t="s">
        <v>46</v>
      </c>
      <c r="F1375" s="244" t="s">
        <v>46</v>
      </c>
      <c r="G1375" s="244" t="s">
        <v>4225</v>
      </c>
      <c r="H1375" s="4">
        <v>500</v>
      </c>
    </row>
    <row r="1376" spans="1:8">
      <c r="A1376" s="244" t="s">
        <v>1885</v>
      </c>
      <c r="B1376" s="244" t="s">
        <v>4234</v>
      </c>
      <c r="C1376" s="247">
        <v>15</v>
      </c>
      <c r="D1376" s="244" t="s">
        <v>5432</v>
      </c>
      <c r="E1376" s="244" t="s">
        <v>46</v>
      </c>
      <c r="F1376" s="244" t="s">
        <v>46</v>
      </c>
      <c r="G1376" s="244" t="s">
        <v>4225</v>
      </c>
      <c r="H1376" s="4">
        <v>500</v>
      </c>
    </row>
    <row r="1377" spans="1:8">
      <c r="A1377" s="244" t="s">
        <v>1886</v>
      </c>
      <c r="B1377" s="244" t="s">
        <v>4263</v>
      </c>
      <c r="C1377" s="247">
        <v>6</v>
      </c>
      <c r="D1377" s="244" t="s">
        <v>379</v>
      </c>
      <c r="E1377" s="238" t="s">
        <v>4236</v>
      </c>
      <c r="F1377" s="238" t="s">
        <v>4236</v>
      </c>
      <c r="G1377" s="244" t="s">
        <v>4225</v>
      </c>
      <c r="H1377" s="222">
        <v>0</v>
      </c>
    </row>
    <row r="1378" spans="1:8">
      <c r="A1378" s="244" t="s">
        <v>1887</v>
      </c>
      <c r="B1378" s="244" t="s">
        <v>4263</v>
      </c>
      <c r="C1378" s="247">
        <v>6</v>
      </c>
      <c r="D1378" s="244" t="s">
        <v>379</v>
      </c>
      <c r="E1378" s="238" t="s">
        <v>4236</v>
      </c>
      <c r="F1378" s="238" t="s">
        <v>4236</v>
      </c>
      <c r="G1378" s="244" t="s">
        <v>4225</v>
      </c>
      <c r="H1378" s="222">
        <v>0</v>
      </c>
    </row>
    <row r="1379" spans="1:8">
      <c r="A1379" s="244" t="s">
        <v>1888</v>
      </c>
      <c r="B1379" s="244" t="s">
        <v>4222</v>
      </c>
      <c r="C1379" s="247">
        <v>30</v>
      </c>
      <c r="D1379" s="244" t="s">
        <v>379</v>
      </c>
      <c r="E1379" s="238" t="s">
        <v>4236</v>
      </c>
      <c r="F1379" s="238" t="s">
        <v>4236</v>
      </c>
      <c r="G1379" s="244" t="s">
        <v>4225</v>
      </c>
      <c r="H1379" s="222">
        <v>0</v>
      </c>
    </row>
    <row r="1380" spans="1:8">
      <c r="A1380" s="244" t="s">
        <v>1889</v>
      </c>
      <c r="B1380" s="244" t="s">
        <v>4222</v>
      </c>
      <c r="C1380" s="247">
        <v>35</v>
      </c>
      <c r="D1380" s="244" t="s">
        <v>5433</v>
      </c>
      <c r="E1380" s="244" t="s">
        <v>46</v>
      </c>
      <c r="F1380" s="244" t="s">
        <v>46</v>
      </c>
      <c r="G1380" s="244" t="s">
        <v>4225</v>
      </c>
      <c r="H1380" s="4">
        <v>500</v>
      </c>
    </row>
    <row r="1381" spans="1:8">
      <c r="A1381" s="244" t="s">
        <v>1890</v>
      </c>
      <c r="B1381" s="244" t="s">
        <v>4234</v>
      </c>
      <c r="C1381" s="247">
        <v>30</v>
      </c>
      <c r="D1381" s="244" t="s">
        <v>5434</v>
      </c>
      <c r="E1381" s="238" t="s">
        <v>52</v>
      </c>
      <c r="F1381" s="238" t="s">
        <v>4236</v>
      </c>
      <c r="G1381" s="244" t="s">
        <v>4230</v>
      </c>
      <c r="H1381" s="158" t="s">
        <v>7323</v>
      </c>
    </row>
    <row r="1382" spans="1:8">
      <c r="A1382" s="244" t="s">
        <v>1891</v>
      </c>
      <c r="B1382" s="244" t="s">
        <v>4234</v>
      </c>
      <c r="C1382" s="247">
        <v>25</v>
      </c>
      <c r="D1382" s="244" t="s">
        <v>5435</v>
      </c>
      <c r="E1382" s="244" t="s">
        <v>46</v>
      </c>
      <c r="F1382" s="244" t="s">
        <v>46</v>
      </c>
      <c r="G1382" s="244" t="s">
        <v>4225</v>
      </c>
      <c r="H1382" s="4">
        <v>500</v>
      </c>
    </row>
    <row r="1383" spans="1:8">
      <c r="A1383" s="244" t="s">
        <v>1892</v>
      </c>
      <c r="B1383" s="244" t="s">
        <v>4222</v>
      </c>
      <c r="C1383" s="247">
        <v>20</v>
      </c>
      <c r="D1383" s="244" t="s">
        <v>5436</v>
      </c>
      <c r="E1383" s="244" t="s">
        <v>46</v>
      </c>
      <c r="F1383" s="244" t="s">
        <v>46</v>
      </c>
      <c r="G1383" s="244" t="s">
        <v>4225</v>
      </c>
      <c r="H1383" s="4">
        <v>500</v>
      </c>
    </row>
    <row r="1384" spans="1:8">
      <c r="A1384" s="244" t="s">
        <v>1893</v>
      </c>
      <c r="B1384" s="244" t="s">
        <v>4222</v>
      </c>
      <c r="C1384" s="247">
        <v>30</v>
      </c>
      <c r="D1384" s="244" t="s">
        <v>5437</v>
      </c>
      <c r="E1384" s="244" t="s">
        <v>46</v>
      </c>
      <c r="F1384" s="244" t="s">
        <v>46</v>
      </c>
      <c r="G1384" s="244" t="s">
        <v>4225</v>
      </c>
      <c r="H1384" s="4">
        <v>500</v>
      </c>
    </row>
    <row r="1385" spans="1:8">
      <c r="A1385" s="244" t="s">
        <v>1894</v>
      </c>
      <c r="B1385" s="244" t="s">
        <v>4222</v>
      </c>
      <c r="C1385" s="247">
        <v>25</v>
      </c>
      <c r="D1385" s="244" t="s">
        <v>5438</v>
      </c>
      <c r="E1385" s="244" t="s">
        <v>46</v>
      </c>
      <c r="F1385" s="244" t="s">
        <v>46</v>
      </c>
      <c r="G1385" s="244" t="s">
        <v>4225</v>
      </c>
      <c r="H1385" s="4">
        <v>500</v>
      </c>
    </row>
    <row r="1386" spans="1:8">
      <c r="A1386" s="244" t="s">
        <v>1895</v>
      </c>
      <c r="B1386" s="244" t="s">
        <v>4234</v>
      </c>
      <c r="C1386" s="247">
        <v>15</v>
      </c>
      <c r="D1386" s="244" t="s">
        <v>5439</v>
      </c>
      <c r="E1386" s="244" t="s">
        <v>46</v>
      </c>
      <c r="F1386" s="244" t="s">
        <v>46</v>
      </c>
      <c r="G1386" s="244" t="s">
        <v>4225</v>
      </c>
      <c r="H1386" s="4">
        <v>500</v>
      </c>
    </row>
    <row r="1387" spans="1:8">
      <c r="A1387" s="244" t="s">
        <v>1896</v>
      </c>
      <c r="B1387" s="244" t="s">
        <v>4234</v>
      </c>
      <c r="C1387" s="247">
        <v>15</v>
      </c>
      <c r="D1387" s="244" t="s">
        <v>5440</v>
      </c>
      <c r="E1387" s="244" t="s">
        <v>46</v>
      </c>
      <c r="F1387" s="244" t="s">
        <v>46</v>
      </c>
      <c r="G1387" s="244" t="s">
        <v>4225</v>
      </c>
      <c r="H1387" s="4">
        <v>500</v>
      </c>
    </row>
    <row r="1388" spans="1:8">
      <c r="A1388" s="244" t="s">
        <v>1897</v>
      </c>
      <c r="B1388" s="244" t="s">
        <v>4234</v>
      </c>
      <c r="C1388" s="247">
        <v>25</v>
      </c>
      <c r="D1388" s="244" t="s">
        <v>5441</v>
      </c>
      <c r="E1388" s="244" t="s">
        <v>46</v>
      </c>
      <c r="F1388" s="244" t="s">
        <v>46</v>
      </c>
      <c r="G1388" s="244" t="s">
        <v>4225</v>
      </c>
      <c r="H1388" s="4">
        <v>500</v>
      </c>
    </row>
    <row r="1389" spans="1:8">
      <c r="A1389" s="244" t="s">
        <v>1898</v>
      </c>
      <c r="B1389" s="244" t="s">
        <v>4234</v>
      </c>
      <c r="C1389" s="247">
        <v>20</v>
      </c>
      <c r="D1389" s="244" t="s">
        <v>5442</v>
      </c>
      <c r="E1389" s="244" t="s">
        <v>46</v>
      </c>
      <c r="F1389" s="244" t="s">
        <v>46</v>
      </c>
      <c r="G1389" s="244" t="s">
        <v>4225</v>
      </c>
      <c r="H1389" s="4">
        <v>500</v>
      </c>
    </row>
    <row r="1390" spans="1:8">
      <c r="A1390" s="244" t="s">
        <v>1899</v>
      </c>
      <c r="B1390" s="244" t="s">
        <v>4234</v>
      </c>
      <c r="C1390" s="247">
        <v>20</v>
      </c>
      <c r="D1390" s="244" t="s">
        <v>5443</v>
      </c>
      <c r="E1390" s="244" t="s">
        <v>46</v>
      </c>
      <c r="F1390" s="244" t="s">
        <v>46</v>
      </c>
      <c r="G1390" s="244" t="s">
        <v>4225</v>
      </c>
      <c r="H1390" s="4">
        <v>500</v>
      </c>
    </row>
    <row r="1391" spans="1:8">
      <c r="A1391" s="244" t="s">
        <v>1900</v>
      </c>
      <c r="B1391" s="244" t="s">
        <v>4234</v>
      </c>
      <c r="C1391" s="247">
        <v>20</v>
      </c>
      <c r="D1391" s="244" t="s">
        <v>5444</v>
      </c>
      <c r="E1391" s="244" t="s">
        <v>46</v>
      </c>
      <c r="F1391" s="244" t="s">
        <v>46</v>
      </c>
      <c r="G1391" s="244" t="s">
        <v>4225</v>
      </c>
      <c r="H1391" s="4">
        <v>500</v>
      </c>
    </row>
    <row r="1392" spans="1:8">
      <c r="A1392" s="244" t="s">
        <v>1901</v>
      </c>
      <c r="B1392" s="244" t="s">
        <v>4222</v>
      </c>
      <c r="C1392" s="247">
        <v>15</v>
      </c>
      <c r="D1392" s="244" t="s">
        <v>5445</v>
      </c>
      <c r="E1392" s="244" t="s">
        <v>46</v>
      </c>
      <c r="F1392" s="244" t="s">
        <v>46</v>
      </c>
      <c r="G1392" s="244" t="s">
        <v>4225</v>
      </c>
      <c r="H1392" s="4">
        <v>500</v>
      </c>
    </row>
    <row r="1393" spans="1:8">
      <c r="A1393" s="244" t="s">
        <v>1902</v>
      </c>
      <c r="B1393" s="244" t="s">
        <v>4222</v>
      </c>
      <c r="C1393" s="247">
        <v>30</v>
      </c>
      <c r="D1393" s="244" t="s">
        <v>5446</v>
      </c>
      <c r="E1393" s="244" t="s">
        <v>46</v>
      </c>
      <c r="F1393" s="244" t="s">
        <v>46</v>
      </c>
      <c r="G1393" s="244" t="s">
        <v>4225</v>
      </c>
      <c r="H1393" s="4">
        <v>500</v>
      </c>
    </row>
    <row r="1394" spans="1:8">
      <c r="A1394" s="244" t="s">
        <v>1903</v>
      </c>
      <c r="B1394" s="244" t="s">
        <v>4254</v>
      </c>
      <c r="C1394" s="247">
        <v>15</v>
      </c>
      <c r="D1394" s="244" t="s">
        <v>5447</v>
      </c>
      <c r="E1394" s="244" t="s">
        <v>46</v>
      </c>
      <c r="F1394" s="244" t="s">
        <v>46</v>
      </c>
      <c r="G1394" s="244" t="s">
        <v>4225</v>
      </c>
      <c r="H1394" s="4">
        <v>500</v>
      </c>
    </row>
    <row r="1395" spans="1:8">
      <c r="A1395" s="244" t="s">
        <v>1904</v>
      </c>
      <c r="B1395" s="244" t="s">
        <v>4234</v>
      </c>
      <c r="C1395" s="247">
        <v>20</v>
      </c>
      <c r="D1395" s="244" t="s">
        <v>5448</v>
      </c>
      <c r="E1395" s="244" t="s">
        <v>46</v>
      </c>
      <c r="F1395" s="244" t="s">
        <v>4229</v>
      </c>
      <c r="G1395" s="244" t="s">
        <v>4230</v>
      </c>
      <c r="H1395" s="4">
        <v>500</v>
      </c>
    </row>
    <row r="1396" spans="1:8">
      <c r="A1396" s="244" t="s">
        <v>1905</v>
      </c>
      <c r="B1396" s="244" t="s">
        <v>4263</v>
      </c>
      <c r="C1396" s="247">
        <v>6</v>
      </c>
      <c r="D1396" s="244" t="s">
        <v>379</v>
      </c>
      <c r="E1396" s="238" t="s">
        <v>4236</v>
      </c>
      <c r="F1396" s="238" t="s">
        <v>4236</v>
      </c>
      <c r="G1396" s="244" t="s">
        <v>4225</v>
      </c>
      <c r="H1396" s="222">
        <v>0</v>
      </c>
    </row>
    <row r="1397" spans="1:8">
      <c r="A1397" s="244" t="s">
        <v>1906</v>
      </c>
      <c r="B1397" s="244" t="s">
        <v>4254</v>
      </c>
      <c r="C1397" s="247">
        <v>15</v>
      </c>
      <c r="D1397" s="244" t="s">
        <v>5449</v>
      </c>
      <c r="E1397" s="244" t="s">
        <v>46</v>
      </c>
      <c r="F1397" s="244" t="s">
        <v>46</v>
      </c>
      <c r="G1397" s="244" t="s">
        <v>4225</v>
      </c>
      <c r="H1397" s="4">
        <v>500</v>
      </c>
    </row>
    <row r="1398" spans="1:8">
      <c r="A1398" s="244" t="s">
        <v>1907</v>
      </c>
      <c r="B1398" s="244" t="s">
        <v>4263</v>
      </c>
      <c r="C1398" s="247">
        <v>6</v>
      </c>
      <c r="D1398" s="244" t="s">
        <v>379</v>
      </c>
      <c r="E1398" s="238" t="s">
        <v>4236</v>
      </c>
      <c r="F1398" s="238" t="s">
        <v>4236</v>
      </c>
      <c r="G1398" s="244" t="s">
        <v>4225</v>
      </c>
      <c r="H1398" s="222">
        <v>0</v>
      </c>
    </row>
    <row r="1399" spans="1:8">
      <c r="A1399" s="244" t="s">
        <v>1908</v>
      </c>
      <c r="B1399" s="244" t="s">
        <v>4263</v>
      </c>
      <c r="C1399" s="247">
        <v>6</v>
      </c>
      <c r="D1399" s="244" t="s">
        <v>379</v>
      </c>
      <c r="E1399" s="238" t="s">
        <v>4236</v>
      </c>
      <c r="F1399" s="238" t="s">
        <v>4236</v>
      </c>
      <c r="G1399" s="244" t="s">
        <v>4225</v>
      </c>
      <c r="H1399" s="222">
        <v>0</v>
      </c>
    </row>
    <row r="1400" spans="1:8">
      <c r="A1400" s="244" t="s">
        <v>1909</v>
      </c>
      <c r="B1400" s="244" t="s">
        <v>4254</v>
      </c>
      <c r="C1400" s="247">
        <v>15</v>
      </c>
      <c r="D1400" s="244" t="s">
        <v>5450</v>
      </c>
      <c r="E1400" s="244" t="s">
        <v>46</v>
      </c>
      <c r="F1400" s="244" t="s">
        <v>46</v>
      </c>
      <c r="G1400" s="244" t="s">
        <v>4225</v>
      </c>
      <c r="H1400" s="4">
        <v>500</v>
      </c>
    </row>
    <row r="1401" spans="1:8">
      <c r="A1401" s="244" t="s">
        <v>1910</v>
      </c>
      <c r="B1401" s="244" t="s">
        <v>4254</v>
      </c>
      <c r="C1401" s="247">
        <v>15</v>
      </c>
      <c r="D1401" s="244" t="s">
        <v>5451</v>
      </c>
      <c r="E1401" s="244" t="s">
        <v>46</v>
      </c>
      <c r="F1401" s="244" t="s">
        <v>46</v>
      </c>
      <c r="G1401" s="244" t="s">
        <v>4225</v>
      </c>
      <c r="H1401" s="4">
        <v>500</v>
      </c>
    </row>
    <row r="1402" spans="1:8">
      <c r="A1402" s="238" t="s">
        <v>1911</v>
      </c>
      <c r="B1402" s="244" t="s">
        <v>4263</v>
      </c>
      <c r="C1402" s="247">
        <v>6</v>
      </c>
      <c r="D1402" s="244" t="s">
        <v>5452</v>
      </c>
      <c r="E1402" s="244" t="s">
        <v>46</v>
      </c>
      <c r="F1402" s="244" t="s">
        <v>4229</v>
      </c>
      <c r="G1402" s="244" t="s">
        <v>4230</v>
      </c>
      <c r="H1402" s="4">
        <v>500</v>
      </c>
    </row>
    <row r="1403" spans="1:8">
      <c r="A1403" s="238" t="s">
        <v>1912</v>
      </c>
      <c r="B1403" s="244" t="s">
        <v>4265</v>
      </c>
      <c r="C1403" s="247" t="s">
        <v>379</v>
      </c>
      <c r="D1403" s="244" t="s">
        <v>379</v>
      </c>
      <c r="E1403" s="238" t="s">
        <v>4266</v>
      </c>
      <c r="F1403" s="238" t="s">
        <v>4266</v>
      </c>
      <c r="G1403" s="244" t="s">
        <v>4225</v>
      </c>
      <c r="H1403" s="222">
        <v>0</v>
      </c>
    </row>
    <row r="1404" spans="1:8">
      <c r="A1404" s="238" t="s">
        <v>1913</v>
      </c>
      <c r="B1404" s="244" t="s">
        <v>4263</v>
      </c>
      <c r="C1404" s="247">
        <v>6</v>
      </c>
      <c r="D1404" s="244" t="s">
        <v>5453</v>
      </c>
      <c r="E1404" s="244" t="s">
        <v>46</v>
      </c>
      <c r="F1404" s="244" t="s">
        <v>46</v>
      </c>
      <c r="G1404" s="244" t="s">
        <v>4225</v>
      </c>
      <c r="H1404" s="4">
        <v>500</v>
      </c>
    </row>
    <row r="1405" spans="1:8">
      <c r="A1405" s="244" t="s">
        <v>1914</v>
      </c>
      <c r="B1405" s="244" t="s">
        <v>4254</v>
      </c>
      <c r="C1405" s="247">
        <v>15</v>
      </c>
      <c r="D1405" s="244" t="s">
        <v>5454</v>
      </c>
      <c r="E1405" s="244" t="s">
        <v>46</v>
      </c>
      <c r="F1405" s="244" t="s">
        <v>46</v>
      </c>
      <c r="G1405" s="244" t="s">
        <v>4225</v>
      </c>
      <c r="H1405" s="4">
        <v>500</v>
      </c>
    </row>
    <row r="1406" spans="1:8">
      <c r="A1406" s="244" t="s">
        <v>1915</v>
      </c>
      <c r="B1406" s="238" t="s">
        <v>4222</v>
      </c>
      <c r="C1406" s="250">
        <v>50</v>
      </c>
      <c r="D1406" s="238" t="s">
        <v>5455</v>
      </c>
      <c r="E1406" s="238" t="s">
        <v>4266</v>
      </c>
      <c r="F1406" s="238" t="s">
        <v>4266</v>
      </c>
      <c r="G1406" s="238" t="s">
        <v>4225</v>
      </c>
      <c r="H1406" s="222">
        <v>0</v>
      </c>
    </row>
    <row r="1407" spans="1:8">
      <c r="A1407" s="244" t="s">
        <v>1916</v>
      </c>
      <c r="B1407" s="238" t="s">
        <v>4234</v>
      </c>
      <c r="C1407" s="250">
        <v>30</v>
      </c>
      <c r="D1407" s="244" t="s">
        <v>5456</v>
      </c>
      <c r="E1407" s="244" t="s">
        <v>46</v>
      </c>
      <c r="F1407" s="244" t="s">
        <v>4229</v>
      </c>
      <c r="G1407" s="238" t="s">
        <v>4230</v>
      </c>
      <c r="H1407" s="4">
        <v>500</v>
      </c>
    </row>
    <row r="1408" spans="1:8">
      <c r="A1408" s="244" t="s">
        <v>1917</v>
      </c>
      <c r="B1408" s="238" t="s">
        <v>4234</v>
      </c>
      <c r="C1408" s="250">
        <v>25</v>
      </c>
      <c r="D1408" s="244" t="s">
        <v>5457</v>
      </c>
      <c r="E1408" s="244" t="s">
        <v>46</v>
      </c>
      <c r="F1408" s="244" t="s">
        <v>4229</v>
      </c>
      <c r="G1408" s="238" t="s">
        <v>4230</v>
      </c>
      <c r="H1408" s="4">
        <v>500</v>
      </c>
    </row>
    <row r="1409" spans="1:8">
      <c r="A1409" s="244" t="s">
        <v>1918</v>
      </c>
      <c r="B1409" s="238" t="s">
        <v>4263</v>
      </c>
      <c r="C1409" s="250">
        <v>6</v>
      </c>
      <c r="D1409" s="244" t="s">
        <v>5458</v>
      </c>
      <c r="E1409" s="244" t="s">
        <v>46</v>
      </c>
      <c r="F1409" s="244" t="s">
        <v>4229</v>
      </c>
      <c r="G1409" s="238" t="s">
        <v>4230</v>
      </c>
      <c r="H1409" s="4">
        <v>500</v>
      </c>
    </row>
    <row r="1410" spans="1:8">
      <c r="A1410" s="244" t="s">
        <v>1919</v>
      </c>
      <c r="B1410" s="253" t="s">
        <v>4234</v>
      </c>
      <c r="C1410" s="250">
        <v>25</v>
      </c>
      <c r="D1410" s="253" t="s">
        <v>379</v>
      </c>
      <c r="E1410" s="253" t="s">
        <v>51</v>
      </c>
      <c r="F1410" s="253" t="s">
        <v>4236</v>
      </c>
      <c r="G1410" s="253" t="s">
        <v>4230</v>
      </c>
      <c r="H1410" s="158" t="s">
        <v>7320</v>
      </c>
    </row>
    <row r="1411" spans="1:8">
      <c r="A1411" s="244" t="s">
        <v>1920</v>
      </c>
      <c r="B1411" s="253" t="s">
        <v>4222</v>
      </c>
      <c r="C1411" s="250">
        <v>30</v>
      </c>
      <c r="D1411" s="253" t="s">
        <v>4266</v>
      </c>
      <c r="E1411" s="253" t="s">
        <v>4266</v>
      </c>
      <c r="F1411" s="253" t="s">
        <v>4266</v>
      </c>
      <c r="G1411" s="253" t="s">
        <v>4230</v>
      </c>
      <c r="H1411" s="222">
        <v>0</v>
      </c>
    </row>
    <row r="1412" spans="1:8">
      <c r="A1412" s="244" t="s">
        <v>1921</v>
      </c>
      <c r="B1412" s="253" t="s">
        <v>4222</v>
      </c>
      <c r="C1412" s="250">
        <v>30</v>
      </c>
      <c r="D1412" s="253" t="s">
        <v>4266</v>
      </c>
      <c r="E1412" s="253" t="s">
        <v>4236</v>
      </c>
      <c r="F1412" s="253" t="s">
        <v>4236</v>
      </c>
      <c r="G1412" s="253" t="s">
        <v>4230</v>
      </c>
      <c r="H1412" s="222">
        <v>0</v>
      </c>
    </row>
    <row r="1413" spans="1:8">
      <c r="A1413" s="244" t="s">
        <v>1922</v>
      </c>
      <c r="B1413" s="244" t="s">
        <v>4302</v>
      </c>
      <c r="C1413" s="247">
        <v>20</v>
      </c>
      <c r="D1413" s="244" t="s">
        <v>379</v>
      </c>
      <c r="E1413" s="244" t="s">
        <v>4236</v>
      </c>
      <c r="F1413" s="244" t="s">
        <v>4236</v>
      </c>
      <c r="G1413" s="244" t="s">
        <v>4230</v>
      </c>
      <c r="H1413" s="222">
        <v>0</v>
      </c>
    </row>
    <row r="1414" spans="1:8">
      <c r="A1414" s="244" t="s">
        <v>1923</v>
      </c>
      <c r="B1414" s="253" t="s">
        <v>4302</v>
      </c>
      <c r="C1414" s="250">
        <v>15</v>
      </c>
      <c r="D1414" s="253" t="s">
        <v>379</v>
      </c>
      <c r="E1414" s="253" t="s">
        <v>4236</v>
      </c>
      <c r="F1414" s="253" t="s">
        <v>4236</v>
      </c>
      <c r="G1414" s="253" t="s">
        <v>4230</v>
      </c>
      <c r="H1414" s="222">
        <v>0</v>
      </c>
    </row>
    <row r="1415" spans="1:8">
      <c r="A1415" s="244" t="s">
        <v>1924</v>
      </c>
      <c r="B1415" s="253" t="s">
        <v>4222</v>
      </c>
      <c r="C1415" s="250">
        <v>70</v>
      </c>
      <c r="D1415" s="253" t="s">
        <v>4266</v>
      </c>
      <c r="E1415" s="253" t="s">
        <v>4266</v>
      </c>
      <c r="F1415" s="253" t="s">
        <v>4266</v>
      </c>
      <c r="G1415" s="253" t="s">
        <v>4230</v>
      </c>
      <c r="H1415" s="222">
        <v>0</v>
      </c>
    </row>
    <row r="1416" spans="1:8">
      <c r="A1416" s="244" t="s">
        <v>1925</v>
      </c>
      <c r="B1416" s="244" t="s">
        <v>4806</v>
      </c>
      <c r="C1416" s="247">
        <v>10</v>
      </c>
      <c r="D1416" s="244" t="s">
        <v>379</v>
      </c>
      <c r="E1416" s="238" t="s">
        <v>4236</v>
      </c>
      <c r="F1416" s="238" t="s">
        <v>4236</v>
      </c>
      <c r="G1416" s="244" t="s">
        <v>4225</v>
      </c>
      <c r="H1416" s="222">
        <v>0</v>
      </c>
    </row>
    <row r="1417" spans="1:8">
      <c r="A1417" s="244" t="s">
        <v>1926</v>
      </c>
      <c r="B1417" s="253" t="s">
        <v>4263</v>
      </c>
      <c r="C1417" s="250">
        <v>6</v>
      </c>
      <c r="D1417" s="253" t="s">
        <v>379</v>
      </c>
      <c r="E1417" s="253" t="s">
        <v>4236</v>
      </c>
      <c r="F1417" s="253" t="s">
        <v>4236</v>
      </c>
      <c r="G1417" s="253" t="s">
        <v>4230</v>
      </c>
      <c r="H1417" s="222">
        <v>0</v>
      </c>
    </row>
    <row r="1418" spans="1:8">
      <c r="A1418" s="244" t="s">
        <v>1927</v>
      </c>
      <c r="B1418" s="244" t="s">
        <v>4263</v>
      </c>
      <c r="C1418" s="247">
        <v>6</v>
      </c>
      <c r="D1418" s="244" t="s">
        <v>379</v>
      </c>
      <c r="E1418" s="238" t="s">
        <v>4236</v>
      </c>
      <c r="F1418" s="238" t="s">
        <v>4236</v>
      </c>
      <c r="G1418" s="244" t="s">
        <v>4225</v>
      </c>
      <c r="H1418" s="222">
        <v>0</v>
      </c>
    </row>
    <row r="1419" spans="1:8">
      <c r="A1419" s="244" t="s">
        <v>1928</v>
      </c>
      <c r="B1419" s="244" t="s">
        <v>4222</v>
      </c>
      <c r="C1419" s="247">
        <v>60</v>
      </c>
      <c r="D1419" s="244" t="s">
        <v>379</v>
      </c>
      <c r="E1419" s="238" t="s">
        <v>4236</v>
      </c>
      <c r="F1419" s="238" t="s">
        <v>4236</v>
      </c>
      <c r="G1419" s="244" t="s">
        <v>4225</v>
      </c>
      <c r="H1419" s="222">
        <v>0</v>
      </c>
    </row>
    <row r="1420" spans="1:8">
      <c r="A1420" s="244" t="s">
        <v>1929</v>
      </c>
      <c r="B1420" s="244" t="s">
        <v>4254</v>
      </c>
      <c r="C1420" s="247">
        <v>20</v>
      </c>
      <c r="D1420" s="244" t="s">
        <v>379</v>
      </c>
      <c r="E1420" s="238" t="s">
        <v>4236</v>
      </c>
      <c r="F1420" s="238" t="s">
        <v>4236</v>
      </c>
      <c r="G1420" s="244" t="s">
        <v>4225</v>
      </c>
      <c r="H1420" s="222">
        <v>0</v>
      </c>
    </row>
    <row r="1421" spans="1:8">
      <c r="A1421" s="244" t="s">
        <v>1930</v>
      </c>
      <c r="B1421" s="244" t="s">
        <v>4234</v>
      </c>
      <c r="C1421" s="247">
        <v>18</v>
      </c>
      <c r="D1421" s="244" t="s">
        <v>5459</v>
      </c>
      <c r="E1421" s="244" t="s">
        <v>46</v>
      </c>
      <c r="F1421" s="244" t="s">
        <v>46</v>
      </c>
      <c r="G1421" s="244" t="s">
        <v>4225</v>
      </c>
      <c r="H1421" s="4">
        <v>500</v>
      </c>
    </row>
    <row r="1422" spans="1:8">
      <c r="A1422" s="244" t="s">
        <v>1931</v>
      </c>
      <c r="B1422" s="244" t="s">
        <v>4222</v>
      </c>
      <c r="C1422" s="247">
        <v>20</v>
      </c>
      <c r="D1422" s="244" t="s">
        <v>5460</v>
      </c>
      <c r="E1422" s="244" t="s">
        <v>46</v>
      </c>
      <c r="F1422" s="244" t="s">
        <v>46</v>
      </c>
      <c r="G1422" s="244" t="s">
        <v>4225</v>
      </c>
      <c r="H1422" s="4">
        <v>500</v>
      </c>
    </row>
    <row r="1423" spans="1:8">
      <c r="A1423" s="244" t="s">
        <v>1932</v>
      </c>
      <c r="B1423" s="244" t="s">
        <v>4222</v>
      </c>
      <c r="C1423" s="247">
        <v>36</v>
      </c>
      <c r="D1423" s="244" t="s">
        <v>5461</v>
      </c>
      <c r="E1423" s="244" t="s">
        <v>46</v>
      </c>
      <c r="F1423" s="244" t="s">
        <v>4224</v>
      </c>
      <c r="G1423" s="244" t="s">
        <v>4225</v>
      </c>
      <c r="H1423" s="4">
        <v>500</v>
      </c>
    </row>
    <row r="1424" spans="1:8">
      <c r="A1424" s="244" t="s">
        <v>1933</v>
      </c>
      <c r="B1424" s="244" t="s">
        <v>4222</v>
      </c>
      <c r="C1424" s="247">
        <v>30</v>
      </c>
      <c r="D1424" s="244" t="s">
        <v>5462</v>
      </c>
      <c r="E1424" s="244" t="s">
        <v>46</v>
      </c>
      <c r="F1424" s="244" t="s">
        <v>46</v>
      </c>
      <c r="G1424" s="244" t="s">
        <v>4225</v>
      </c>
      <c r="H1424" s="4">
        <v>500</v>
      </c>
    </row>
    <row r="1425" spans="1:8">
      <c r="A1425" s="244" t="s">
        <v>1934</v>
      </c>
      <c r="B1425" s="244" t="s">
        <v>4222</v>
      </c>
      <c r="C1425" s="247">
        <v>30</v>
      </c>
      <c r="D1425" s="244" t="s">
        <v>5463</v>
      </c>
      <c r="E1425" s="244" t="s">
        <v>46</v>
      </c>
      <c r="F1425" s="244" t="s">
        <v>46</v>
      </c>
      <c r="G1425" s="244" t="s">
        <v>4225</v>
      </c>
      <c r="H1425" s="4">
        <v>500</v>
      </c>
    </row>
    <row r="1426" spans="1:8">
      <c r="A1426" s="244" t="s">
        <v>1935</v>
      </c>
      <c r="B1426" s="244" t="s">
        <v>4222</v>
      </c>
      <c r="C1426" s="247">
        <v>20</v>
      </c>
      <c r="D1426" s="244" t="s">
        <v>5464</v>
      </c>
      <c r="E1426" s="244" t="s">
        <v>46</v>
      </c>
      <c r="F1426" s="244" t="s">
        <v>46</v>
      </c>
      <c r="G1426" s="244" t="s">
        <v>4225</v>
      </c>
      <c r="H1426" s="4">
        <v>500</v>
      </c>
    </row>
    <row r="1427" spans="1:8">
      <c r="A1427" s="244" t="s">
        <v>1936</v>
      </c>
      <c r="B1427" s="244" t="s">
        <v>4222</v>
      </c>
      <c r="C1427" s="247">
        <v>30</v>
      </c>
      <c r="D1427" s="244" t="s">
        <v>5465</v>
      </c>
      <c r="E1427" s="244" t="s">
        <v>46</v>
      </c>
      <c r="F1427" s="244" t="s">
        <v>46</v>
      </c>
      <c r="G1427" s="244" t="s">
        <v>4225</v>
      </c>
      <c r="H1427" s="4">
        <v>500</v>
      </c>
    </row>
    <row r="1428" spans="1:8">
      <c r="A1428" s="244" t="s">
        <v>1937</v>
      </c>
      <c r="B1428" s="244" t="s">
        <v>4222</v>
      </c>
      <c r="C1428" s="247">
        <v>20</v>
      </c>
      <c r="D1428" s="244" t="s">
        <v>5466</v>
      </c>
      <c r="E1428" s="244" t="s">
        <v>46</v>
      </c>
      <c r="F1428" s="244" t="s">
        <v>46</v>
      </c>
      <c r="G1428" s="244" t="s">
        <v>4225</v>
      </c>
      <c r="H1428" s="4">
        <v>500</v>
      </c>
    </row>
    <row r="1429" spans="1:8">
      <c r="A1429" s="244" t="s">
        <v>1938</v>
      </c>
      <c r="B1429" s="244" t="s">
        <v>4222</v>
      </c>
      <c r="C1429" s="247">
        <v>15</v>
      </c>
      <c r="D1429" s="244" t="s">
        <v>5467</v>
      </c>
      <c r="E1429" s="244" t="s">
        <v>46</v>
      </c>
      <c r="F1429" s="244" t="s">
        <v>46</v>
      </c>
      <c r="G1429" s="244" t="s">
        <v>4225</v>
      </c>
      <c r="H1429" s="4">
        <v>500</v>
      </c>
    </row>
    <row r="1430" spans="1:8">
      <c r="A1430" s="244" t="s">
        <v>1939</v>
      </c>
      <c r="B1430" s="244" t="s">
        <v>4222</v>
      </c>
      <c r="C1430" s="247">
        <v>50</v>
      </c>
      <c r="D1430" s="244" t="s">
        <v>5468</v>
      </c>
      <c r="E1430" s="244" t="s">
        <v>46</v>
      </c>
      <c r="F1430" s="244" t="s">
        <v>46</v>
      </c>
      <c r="G1430" s="244" t="s">
        <v>4225</v>
      </c>
      <c r="H1430" s="4">
        <v>500</v>
      </c>
    </row>
    <row r="1431" spans="1:8">
      <c r="A1431" s="244" t="s">
        <v>1940</v>
      </c>
      <c r="B1431" s="244" t="s">
        <v>4222</v>
      </c>
      <c r="C1431" s="247">
        <v>30</v>
      </c>
      <c r="D1431" s="244" t="s">
        <v>5469</v>
      </c>
      <c r="E1431" s="244" t="s">
        <v>46</v>
      </c>
      <c r="F1431" s="244" t="s">
        <v>46</v>
      </c>
      <c r="G1431" s="244" t="s">
        <v>4225</v>
      </c>
      <c r="H1431" s="4">
        <v>500</v>
      </c>
    </row>
    <row r="1432" spans="1:8">
      <c r="A1432" s="244" t="s">
        <v>1941</v>
      </c>
      <c r="B1432" s="244" t="s">
        <v>4234</v>
      </c>
      <c r="C1432" s="247">
        <v>30</v>
      </c>
      <c r="D1432" s="244" t="s">
        <v>379</v>
      </c>
      <c r="E1432" s="238" t="s">
        <v>4292</v>
      </c>
      <c r="F1432" s="238" t="s">
        <v>4236</v>
      </c>
      <c r="G1432" s="244" t="s">
        <v>4225</v>
      </c>
      <c r="H1432" s="222">
        <v>0</v>
      </c>
    </row>
    <row r="1433" spans="1:8">
      <c r="A1433" s="244" t="s">
        <v>1942</v>
      </c>
      <c r="B1433" s="244" t="s">
        <v>4234</v>
      </c>
      <c r="C1433" s="247">
        <v>35</v>
      </c>
      <c r="D1433" s="244" t="s">
        <v>379</v>
      </c>
      <c r="E1433" s="238" t="s">
        <v>4292</v>
      </c>
      <c r="F1433" s="238" t="s">
        <v>4236</v>
      </c>
      <c r="G1433" s="244" t="s">
        <v>4225</v>
      </c>
      <c r="H1433" s="222">
        <v>0</v>
      </c>
    </row>
    <row r="1434" spans="1:8">
      <c r="A1434" s="244" t="s">
        <v>1943</v>
      </c>
      <c r="B1434" s="244" t="s">
        <v>4234</v>
      </c>
      <c r="C1434" s="247">
        <v>30</v>
      </c>
      <c r="D1434" s="244" t="s">
        <v>379</v>
      </c>
      <c r="E1434" s="238" t="s">
        <v>4292</v>
      </c>
      <c r="F1434" s="238" t="s">
        <v>4236</v>
      </c>
      <c r="G1434" s="244" t="s">
        <v>4225</v>
      </c>
      <c r="H1434" s="222">
        <v>0</v>
      </c>
    </row>
    <row r="1435" spans="1:8">
      <c r="A1435" s="244" t="s">
        <v>1944</v>
      </c>
      <c r="B1435" s="244" t="s">
        <v>4222</v>
      </c>
      <c r="C1435" s="247">
        <v>30</v>
      </c>
      <c r="D1435" s="244" t="s">
        <v>5470</v>
      </c>
      <c r="E1435" s="244" t="s">
        <v>46</v>
      </c>
      <c r="F1435" s="244" t="s">
        <v>46</v>
      </c>
      <c r="G1435" s="244" t="s">
        <v>4225</v>
      </c>
      <c r="H1435" s="4">
        <v>500</v>
      </c>
    </row>
    <row r="1436" spans="1:8">
      <c r="A1436" s="244" t="s">
        <v>1945</v>
      </c>
      <c r="B1436" s="244" t="s">
        <v>4222</v>
      </c>
      <c r="C1436" s="247">
        <v>35</v>
      </c>
      <c r="D1436" s="244" t="s">
        <v>5471</v>
      </c>
      <c r="E1436" s="244" t="s">
        <v>46</v>
      </c>
      <c r="F1436" s="244" t="s">
        <v>46</v>
      </c>
      <c r="G1436" s="244" t="s">
        <v>4225</v>
      </c>
      <c r="H1436" s="4">
        <v>500</v>
      </c>
    </row>
    <row r="1437" spans="1:8">
      <c r="A1437" s="244" t="s">
        <v>1946</v>
      </c>
      <c r="B1437" s="244" t="s">
        <v>4222</v>
      </c>
      <c r="C1437" s="247">
        <v>35</v>
      </c>
      <c r="D1437" s="244" t="s">
        <v>5472</v>
      </c>
      <c r="E1437" s="244" t="s">
        <v>46</v>
      </c>
      <c r="F1437" s="244" t="s">
        <v>46</v>
      </c>
      <c r="G1437" s="244" t="s">
        <v>4225</v>
      </c>
      <c r="H1437" s="4">
        <v>500</v>
      </c>
    </row>
    <row r="1438" spans="1:8">
      <c r="A1438" s="244" t="s">
        <v>1947</v>
      </c>
      <c r="B1438" s="244" t="s">
        <v>4263</v>
      </c>
      <c r="C1438" s="247">
        <v>5</v>
      </c>
      <c r="D1438" s="244" t="s">
        <v>5473</v>
      </c>
      <c r="E1438" s="244" t="s">
        <v>46</v>
      </c>
      <c r="F1438" s="244" t="s">
        <v>46</v>
      </c>
      <c r="G1438" s="244" t="s">
        <v>4225</v>
      </c>
      <c r="H1438" s="4">
        <v>500</v>
      </c>
    </row>
    <row r="1439" spans="1:8">
      <c r="A1439" s="244" t="s">
        <v>1948</v>
      </c>
      <c r="B1439" s="244" t="s">
        <v>4222</v>
      </c>
      <c r="C1439" s="247">
        <v>35</v>
      </c>
      <c r="D1439" s="244" t="s">
        <v>5474</v>
      </c>
      <c r="E1439" s="244" t="s">
        <v>46</v>
      </c>
      <c r="F1439" s="244" t="s">
        <v>46</v>
      </c>
      <c r="G1439" s="244" t="s">
        <v>4225</v>
      </c>
      <c r="H1439" s="4">
        <v>500</v>
      </c>
    </row>
    <row r="1440" spans="1:8">
      <c r="A1440" s="244" t="s">
        <v>1949</v>
      </c>
      <c r="B1440" s="244" t="s">
        <v>4222</v>
      </c>
      <c r="C1440" s="247">
        <v>20</v>
      </c>
      <c r="D1440" s="244" t="s">
        <v>5475</v>
      </c>
      <c r="E1440" s="244" t="s">
        <v>46</v>
      </c>
      <c r="F1440" s="244" t="s">
        <v>46</v>
      </c>
      <c r="G1440" s="244" t="s">
        <v>4225</v>
      </c>
      <c r="H1440" s="4">
        <v>500</v>
      </c>
    </row>
    <row r="1441" spans="1:8">
      <c r="A1441" s="244" t="s">
        <v>1950</v>
      </c>
      <c r="B1441" s="244" t="s">
        <v>4222</v>
      </c>
      <c r="C1441" s="247">
        <v>30</v>
      </c>
      <c r="D1441" s="244" t="s">
        <v>5476</v>
      </c>
      <c r="E1441" s="244" t="s">
        <v>46</v>
      </c>
      <c r="F1441" s="244" t="s">
        <v>46</v>
      </c>
      <c r="G1441" s="244" t="s">
        <v>4225</v>
      </c>
      <c r="H1441" s="4">
        <v>500</v>
      </c>
    </row>
    <row r="1442" spans="1:8">
      <c r="A1442" s="244" t="s">
        <v>1951</v>
      </c>
      <c r="B1442" s="244" t="s">
        <v>4222</v>
      </c>
      <c r="C1442" s="247">
        <v>25</v>
      </c>
      <c r="D1442" s="244" t="s">
        <v>5477</v>
      </c>
      <c r="E1442" s="244" t="s">
        <v>46</v>
      </c>
      <c r="F1442" s="244" t="s">
        <v>46</v>
      </c>
      <c r="G1442" s="244" t="s">
        <v>4225</v>
      </c>
      <c r="H1442" s="4">
        <v>500</v>
      </c>
    </row>
    <row r="1443" spans="1:8">
      <c r="A1443" s="244" t="s">
        <v>1952</v>
      </c>
      <c r="B1443" s="244" t="s">
        <v>4265</v>
      </c>
      <c r="C1443" s="247" t="s">
        <v>379</v>
      </c>
      <c r="D1443" s="244" t="s">
        <v>379</v>
      </c>
      <c r="E1443" s="238" t="s">
        <v>4266</v>
      </c>
      <c r="F1443" s="238" t="s">
        <v>4266</v>
      </c>
      <c r="G1443" s="244" t="s">
        <v>4230</v>
      </c>
      <c r="H1443" s="222">
        <v>0</v>
      </c>
    </row>
    <row r="1444" spans="1:8">
      <c r="A1444" s="17" t="s">
        <v>1953</v>
      </c>
      <c r="B1444" s="244" t="s">
        <v>4302</v>
      </c>
      <c r="C1444" s="247">
        <v>20</v>
      </c>
      <c r="D1444" s="244" t="s">
        <v>5478</v>
      </c>
      <c r="E1444" s="244" t="s">
        <v>46</v>
      </c>
      <c r="F1444" s="244" t="s">
        <v>46</v>
      </c>
      <c r="G1444" s="244" t="s">
        <v>4225</v>
      </c>
      <c r="H1444" s="4">
        <v>500</v>
      </c>
    </row>
    <row r="1445" spans="1:8">
      <c r="A1445" s="244" t="s">
        <v>1954</v>
      </c>
      <c r="B1445" s="244" t="s">
        <v>4234</v>
      </c>
      <c r="C1445" s="247">
        <v>20</v>
      </c>
      <c r="D1445" s="244" t="s">
        <v>5479</v>
      </c>
      <c r="E1445" s="244" t="s">
        <v>46</v>
      </c>
      <c r="F1445" s="244" t="s">
        <v>46</v>
      </c>
      <c r="G1445" s="244" t="s">
        <v>4225</v>
      </c>
      <c r="H1445" s="4">
        <v>500</v>
      </c>
    </row>
    <row r="1446" spans="1:8">
      <c r="A1446" s="244" t="s">
        <v>1955</v>
      </c>
      <c r="B1446" s="244" t="s">
        <v>4234</v>
      </c>
      <c r="C1446" s="247">
        <v>40</v>
      </c>
      <c r="D1446" s="244" t="s">
        <v>379</v>
      </c>
      <c r="E1446" s="238" t="s">
        <v>4236</v>
      </c>
      <c r="F1446" s="238" t="s">
        <v>4236</v>
      </c>
      <c r="G1446" s="244" t="s">
        <v>4225</v>
      </c>
      <c r="H1446" s="222">
        <v>0</v>
      </c>
    </row>
    <row r="1447" spans="1:8">
      <c r="A1447" s="244" t="s">
        <v>1956</v>
      </c>
      <c r="B1447" s="244" t="s">
        <v>4263</v>
      </c>
      <c r="C1447" s="247">
        <v>4</v>
      </c>
      <c r="D1447" s="244" t="s">
        <v>5480</v>
      </c>
      <c r="E1447" s="244" t="s">
        <v>46</v>
      </c>
      <c r="F1447" s="244" t="s">
        <v>46</v>
      </c>
      <c r="G1447" s="244" t="s">
        <v>4225</v>
      </c>
      <c r="H1447" s="4">
        <v>500</v>
      </c>
    </row>
    <row r="1448" spans="1:8">
      <c r="A1448" s="244" t="s">
        <v>1957</v>
      </c>
      <c r="B1448" s="244" t="s">
        <v>4263</v>
      </c>
      <c r="C1448" s="247">
        <v>4</v>
      </c>
      <c r="D1448" s="244" t="s">
        <v>5481</v>
      </c>
      <c r="E1448" s="244" t="s">
        <v>46</v>
      </c>
      <c r="F1448" s="244" t="s">
        <v>46</v>
      </c>
      <c r="G1448" s="244" t="s">
        <v>4225</v>
      </c>
      <c r="H1448" s="4">
        <v>500</v>
      </c>
    </row>
    <row r="1449" spans="1:8">
      <c r="A1449" s="244" t="s">
        <v>1958</v>
      </c>
      <c r="B1449" s="244" t="s">
        <v>4234</v>
      </c>
      <c r="C1449" s="247">
        <v>30</v>
      </c>
      <c r="D1449" s="244" t="s">
        <v>5482</v>
      </c>
      <c r="E1449" s="244" t="s">
        <v>46</v>
      </c>
      <c r="F1449" s="244" t="s">
        <v>46</v>
      </c>
      <c r="G1449" s="244" t="s">
        <v>4225</v>
      </c>
      <c r="H1449" s="4">
        <v>500</v>
      </c>
    </row>
    <row r="1450" spans="1:8">
      <c r="A1450" s="244" t="s">
        <v>1959</v>
      </c>
      <c r="B1450" s="244" t="s">
        <v>4234</v>
      </c>
      <c r="C1450" s="247">
        <v>30</v>
      </c>
      <c r="D1450" s="244" t="s">
        <v>5483</v>
      </c>
      <c r="E1450" s="244" t="s">
        <v>46</v>
      </c>
      <c r="F1450" s="244" t="s">
        <v>46</v>
      </c>
      <c r="G1450" s="244" t="s">
        <v>4225</v>
      </c>
      <c r="H1450" s="4">
        <v>500</v>
      </c>
    </row>
    <row r="1451" spans="1:8">
      <c r="A1451" s="244" t="s">
        <v>1960</v>
      </c>
      <c r="B1451" s="244" t="s">
        <v>4234</v>
      </c>
      <c r="C1451" s="247">
        <v>20</v>
      </c>
      <c r="D1451" s="244" t="s">
        <v>5484</v>
      </c>
      <c r="E1451" s="244" t="s">
        <v>46</v>
      </c>
      <c r="F1451" s="244" t="s">
        <v>46</v>
      </c>
      <c r="G1451" s="244" t="s">
        <v>4225</v>
      </c>
      <c r="H1451" s="4">
        <v>500</v>
      </c>
    </row>
    <row r="1452" spans="1:8">
      <c r="A1452" s="244" t="s">
        <v>1961</v>
      </c>
      <c r="B1452" s="244" t="s">
        <v>4254</v>
      </c>
      <c r="C1452" s="247">
        <v>30</v>
      </c>
      <c r="D1452" s="244" t="s">
        <v>5485</v>
      </c>
      <c r="E1452" s="244" t="s">
        <v>46</v>
      </c>
      <c r="F1452" s="244" t="s">
        <v>46</v>
      </c>
      <c r="G1452" s="244" t="s">
        <v>4225</v>
      </c>
      <c r="H1452" s="4">
        <v>500</v>
      </c>
    </row>
    <row r="1453" spans="1:8">
      <c r="A1453" s="244" t="s">
        <v>1962</v>
      </c>
      <c r="B1453" s="244" t="s">
        <v>4234</v>
      </c>
      <c r="C1453" s="247">
        <v>42</v>
      </c>
      <c r="D1453" s="244" t="s">
        <v>5486</v>
      </c>
      <c r="E1453" s="238" t="s">
        <v>52</v>
      </c>
      <c r="F1453" s="238" t="s">
        <v>4236</v>
      </c>
      <c r="G1453" s="244" t="s">
        <v>4225</v>
      </c>
      <c r="H1453" s="158" t="s">
        <v>7323</v>
      </c>
    </row>
    <row r="1454" spans="1:8">
      <c r="A1454" s="244" t="s">
        <v>1963</v>
      </c>
      <c r="B1454" s="244" t="s">
        <v>4234</v>
      </c>
      <c r="C1454" s="247">
        <v>25</v>
      </c>
      <c r="D1454" s="244" t="s">
        <v>5487</v>
      </c>
      <c r="E1454" s="244" t="s">
        <v>46</v>
      </c>
      <c r="F1454" s="244" t="s">
        <v>46</v>
      </c>
      <c r="G1454" s="244" t="s">
        <v>4225</v>
      </c>
      <c r="H1454" s="4">
        <v>500</v>
      </c>
    </row>
    <row r="1455" spans="1:8">
      <c r="A1455" s="244" t="s">
        <v>1964</v>
      </c>
      <c r="B1455" s="244" t="s">
        <v>4234</v>
      </c>
      <c r="C1455" s="247">
        <v>30</v>
      </c>
      <c r="D1455" s="244" t="s">
        <v>5488</v>
      </c>
      <c r="E1455" s="244" t="s">
        <v>46</v>
      </c>
      <c r="F1455" s="244" t="s">
        <v>46</v>
      </c>
      <c r="G1455" s="244" t="s">
        <v>4225</v>
      </c>
      <c r="H1455" s="4">
        <v>500</v>
      </c>
    </row>
    <row r="1456" spans="1:8">
      <c r="A1456" s="244" t="s">
        <v>1965</v>
      </c>
      <c r="B1456" s="244" t="s">
        <v>4234</v>
      </c>
      <c r="C1456" s="247">
        <v>30</v>
      </c>
      <c r="D1456" s="244" t="s">
        <v>5489</v>
      </c>
      <c r="E1456" s="244" t="s">
        <v>46</v>
      </c>
      <c r="F1456" s="244" t="s">
        <v>4229</v>
      </c>
      <c r="G1456" s="244" t="s">
        <v>4230</v>
      </c>
      <c r="H1456" s="4">
        <v>500</v>
      </c>
    </row>
    <row r="1457" spans="1:8">
      <c r="A1457" s="244" t="s">
        <v>1966</v>
      </c>
      <c r="B1457" s="244" t="s">
        <v>4222</v>
      </c>
      <c r="C1457" s="247">
        <v>50</v>
      </c>
      <c r="D1457" s="244" t="s">
        <v>5490</v>
      </c>
      <c r="E1457" s="244" t="s">
        <v>46</v>
      </c>
      <c r="F1457" s="244" t="s">
        <v>46</v>
      </c>
      <c r="G1457" s="244" t="s">
        <v>4225</v>
      </c>
      <c r="H1457" s="4">
        <v>500</v>
      </c>
    </row>
    <row r="1458" spans="1:8">
      <c r="A1458" s="244" t="s">
        <v>1967</v>
      </c>
      <c r="B1458" s="244" t="s">
        <v>4222</v>
      </c>
      <c r="C1458" s="247">
        <v>37</v>
      </c>
      <c r="D1458" s="244" t="s">
        <v>379</v>
      </c>
      <c r="E1458" s="238" t="s">
        <v>4236</v>
      </c>
      <c r="F1458" s="238" t="s">
        <v>4236</v>
      </c>
      <c r="G1458" s="244" t="s">
        <v>4230</v>
      </c>
      <c r="H1458" s="222">
        <v>0</v>
      </c>
    </row>
    <row r="1459" spans="1:8">
      <c r="A1459" s="244" t="s">
        <v>1968</v>
      </c>
      <c r="B1459" s="253" t="s">
        <v>4234</v>
      </c>
      <c r="C1459" s="250">
        <v>42</v>
      </c>
      <c r="D1459" s="253" t="s">
        <v>5491</v>
      </c>
      <c r="E1459" s="253" t="s">
        <v>51</v>
      </c>
      <c r="F1459" s="253" t="s">
        <v>4236</v>
      </c>
      <c r="G1459" s="253" t="s">
        <v>4230</v>
      </c>
      <c r="H1459" s="158" t="s">
        <v>7321</v>
      </c>
    </row>
    <row r="1460" spans="1:8">
      <c r="A1460" s="244" t="s">
        <v>1969</v>
      </c>
      <c r="B1460" s="238" t="s">
        <v>4222</v>
      </c>
      <c r="C1460" s="250">
        <v>35</v>
      </c>
      <c r="D1460" s="238" t="s">
        <v>5492</v>
      </c>
      <c r="E1460" s="238" t="s">
        <v>51</v>
      </c>
      <c r="F1460" s="238" t="s">
        <v>4236</v>
      </c>
      <c r="G1460" s="238" t="s">
        <v>4230</v>
      </c>
      <c r="H1460" s="158" t="s">
        <v>7320</v>
      </c>
    </row>
    <row r="1461" spans="1:8">
      <c r="A1461" s="244" t="s">
        <v>1970</v>
      </c>
      <c r="B1461" s="253" t="s">
        <v>4234</v>
      </c>
      <c r="C1461" s="250">
        <v>40</v>
      </c>
      <c r="D1461" s="253" t="s">
        <v>5493</v>
      </c>
      <c r="E1461" s="253" t="s">
        <v>51</v>
      </c>
      <c r="F1461" s="253" t="s">
        <v>4236</v>
      </c>
      <c r="G1461" s="253" t="s">
        <v>4230</v>
      </c>
      <c r="H1461" s="158" t="s">
        <v>7321</v>
      </c>
    </row>
    <row r="1462" spans="1:8">
      <c r="A1462" s="244" t="s">
        <v>1971</v>
      </c>
      <c r="B1462" s="244" t="s">
        <v>4222</v>
      </c>
      <c r="C1462" s="247">
        <v>40</v>
      </c>
      <c r="D1462" s="244" t="s">
        <v>5494</v>
      </c>
      <c r="E1462" s="244" t="s">
        <v>51</v>
      </c>
      <c r="F1462" s="238" t="s">
        <v>4236</v>
      </c>
      <c r="G1462" s="244" t="s">
        <v>4230</v>
      </c>
      <c r="H1462" s="158" t="s">
        <v>7321</v>
      </c>
    </row>
    <row r="1463" spans="1:8">
      <c r="A1463" s="244" t="s">
        <v>1972</v>
      </c>
      <c r="B1463" s="244" t="s">
        <v>4222</v>
      </c>
      <c r="C1463" s="247">
        <v>35</v>
      </c>
      <c r="D1463" s="244" t="s">
        <v>5495</v>
      </c>
      <c r="E1463" s="244" t="s">
        <v>46</v>
      </c>
      <c r="F1463" s="244" t="s">
        <v>46</v>
      </c>
      <c r="G1463" s="244" t="s">
        <v>4225</v>
      </c>
      <c r="H1463" s="4">
        <v>500</v>
      </c>
    </row>
    <row r="1464" spans="1:8">
      <c r="A1464" s="244" t="s">
        <v>1973</v>
      </c>
      <c r="B1464" s="244" t="s">
        <v>4222</v>
      </c>
      <c r="C1464" s="247">
        <v>25</v>
      </c>
      <c r="D1464" s="244" t="s">
        <v>5496</v>
      </c>
      <c r="E1464" s="244" t="s">
        <v>46</v>
      </c>
      <c r="F1464" s="244" t="s">
        <v>4224</v>
      </c>
      <c r="G1464" s="244" t="s">
        <v>4225</v>
      </c>
      <c r="H1464" s="4">
        <v>500</v>
      </c>
    </row>
    <row r="1465" spans="1:8">
      <c r="A1465" s="244" t="s">
        <v>1974</v>
      </c>
      <c r="B1465" s="244" t="s">
        <v>4222</v>
      </c>
      <c r="C1465" s="247">
        <v>30</v>
      </c>
      <c r="D1465" s="244" t="s">
        <v>5497</v>
      </c>
      <c r="E1465" s="244" t="s">
        <v>46</v>
      </c>
      <c r="F1465" s="244" t="s">
        <v>4224</v>
      </c>
      <c r="G1465" s="244" t="s">
        <v>4225</v>
      </c>
      <c r="H1465" s="4">
        <v>500</v>
      </c>
    </row>
    <row r="1466" spans="1:8">
      <c r="A1466" s="244" t="s">
        <v>1975</v>
      </c>
      <c r="B1466" s="244" t="s">
        <v>4222</v>
      </c>
      <c r="C1466" s="247">
        <v>30</v>
      </c>
      <c r="D1466" s="244" t="s">
        <v>5498</v>
      </c>
      <c r="E1466" s="244" t="s">
        <v>46</v>
      </c>
      <c r="F1466" s="244" t="s">
        <v>46</v>
      </c>
      <c r="G1466" s="244" t="s">
        <v>4225</v>
      </c>
      <c r="H1466" s="4">
        <v>500</v>
      </c>
    </row>
    <row r="1467" spans="1:8">
      <c r="A1467" s="244" t="s">
        <v>1976</v>
      </c>
      <c r="B1467" s="244" t="s">
        <v>4222</v>
      </c>
      <c r="C1467" s="247">
        <v>30</v>
      </c>
      <c r="D1467" s="244" t="s">
        <v>5499</v>
      </c>
      <c r="E1467" s="244" t="s">
        <v>46</v>
      </c>
      <c r="F1467" s="244" t="s">
        <v>4224</v>
      </c>
      <c r="G1467" s="244" t="s">
        <v>4225</v>
      </c>
      <c r="H1467" s="4">
        <v>500</v>
      </c>
    </row>
    <row r="1468" spans="1:8">
      <c r="A1468" s="244" t="s">
        <v>1977</v>
      </c>
      <c r="B1468" s="244" t="s">
        <v>4222</v>
      </c>
      <c r="C1468" s="247">
        <v>40</v>
      </c>
      <c r="D1468" s="244" t="s">
        <v>5500</v>
      </c>
      <c r="E1468" s="244" t="s">
        <v>46</v>
      </c>
      <c r="F1468" s="244" t="s">
        <v>4224</v>
      </c>
      <c r="G1468" s="244" t="s">
        <v>4225</v>
      </c>
      <c r="H1468" s="4">
        <v>500</v>
      </c>
    </row>
    <row r="1469" spans="1:8">
      <c r="A1469" s="244" t="s">
        <v>1978</v>
      </c>
      <c r="B1469" s="244" t="s">
        <v>4263</v>
      </c>
      <c r="C1469" s="247">
        <v>6</v>
      </c>
      <c r="D1469" s="244" t="s">
        <v>5501</v>
      </c>
      <c r="E1469" s="244" t="s">
        <v>46</v>
      </c>
      <c r="F1469" s="244" t="s">
        <v>46</v>
      </c>
      <c r="G1469" s="244" t="s">
        <v>4225</v>
      </c>
      <c r="H1469" s="4">
        <v>500</v>
      </c>
    </row>
    <row r="1470" spans="1:8">
      <c r="A1470" s="244" t="s">
        <v>1979</v>
      </c>
      <c r="B1470" s="244" t="s">
        <v>4806</v>
      </c>
      <c r="C1470" s="247">
        <v>20</v>
      </c>
      <c r="D1470" s="244" t="s">
        <v>379</v>
      </c>
      <c r="E1470" s="238" t="s">
        <v>4236</v>
      </c>
      <c r="F1470" s="238" t="s">
        <v>4236</v>
      </c>
      <c r="G1470" s="244" t="s">
        <v>4225</v>
      </c>
      <c r="H1470" s="222">
        <v>0</v>
      </c>
    </row>
    <row r="1471" spans="1:8">
      <c r="A1471" s="244" t="s">
        <v>1980</v>
      </c>
      <c r="B1471" s="244" t="s">
        <v>4222</v>
      </c>
      <c r="C1471" s="247">
        <v>30</v>
      </c>
      <c r="D1471" s="244" t="s">
        <v>5502</v>
      </c>
      <c r="E1471" s="244" t="s">
        <v>46</v>
      </c>
      <c r="F1471" s="244" t="s">
        <v>46</v>
      </c>
      <c r="G1471" s="244" t="s">
        <v>4225</v>
      </c>
      <c r="H1471" s="4">
        <v>500</v>
      </c>
    </row>
    <row r="1472" spans="1:8">
      <c r="A1472" s="244" t="s">
        <v>1981</v>
      </c>
      <c r="B1472" s="244" t="s">
        <v>4222</v>
      </c>
      <c r="C1472" s="247">
        <v>30</v>
      </c>
      <c r="D1472" s="244" t="s">
        <v>5503</v>
      </c>
      <c r="E1472" s="244" t="s">
        <v>46</v>
      </c>
      <c r="F1472" s="244" t="s">
        <v>46</v>
      </c>
      <c r="G1472" s="244" t="s">
        <v>4225</v>
      </c>
      <c r="H1472" s="4">
        <v>500</v>
      </c>
    </row>
    <row r="1473" spans="1:8">
      <c r="A1473" s="244" t="s">
        <v>1982</v>
      </c>
      <c r="B1473" s="244" t="s">
        <v>4254</v>
      </c>
      <c r="C1473" s="247">
        <v>15</v>
      </c>
      <c r="D1473" s="244" t="s">
        <v>5504</v>
      </c>
      <c r="E1473" s="244" t="s">
        <v>46</v>
      </c>
      <c r="F1473" s="244" t="s">
        <v>46</v>
      </c>
      <c r="G1473" s="244" t="s">
        <v>4225</v>
      </c>
      <c r="H1473" s="4">
        <v>500</v>
      </c>
    </row>
    <row r="1474" spans="1:8">
      <c r="A1474" s="244" t="s">
        <v>1983</v>
      </c>
      <c r="B1474" s="244" t="s">
        <v>4263</v>
      </c>
      <c r="C1474" s="247">
        <v>6</v>
      </c>
      <c r="D1474" s="244" t="s">
        <v>5505</v>
      </c>
      <c r="E1474" s="244" t="s">
        <v>46</v>
      </c>
      <c r="F1474" s="244" t="s">
        <v>46</v>
      </c>
      <c r="G1474" s="244" t="s">
        <v>4225</v>
      </c>
      <c r="H1474" s="4">
        <v>500</v>
      </c>
    </row>
    <row r="1475" spans="1:8">
      <c r="A1475" s="244" t="s">
        <v>1984</v>
      </c>
      <c r="B1475" s="244" t="s">
        <v>4234</v>
      </c>
      <c r="C1475" s="247">
        <v>30</v>
      </c>
      <c r="D1475" s="244" t="s">
        <v>5506</v>
      </c>
      <c r="E1475" s="238" t="s">
        <v>52</v>
      </c>
      <c r="F1475" s="238" t="s">
        <v>4236</v>
      </c>
      <c r="G1475" s="244" t="s">
        <v>4225</v>
      </c>
      <c r="H1475" s="158" t="s">
        <v>7323</v>
      </c>
    </row>
    <row r="1476" spans="1:8">
      <c r="A1476" s="244" t="s">
        <v>1985</v>
      </c>
      <c r="B1476" s="244" t="s">
        <v>4222</v>
      </c>
      <c r="C1476" s="247">
        <v>20</v>
      </c>
      <c r="D1476" s="244" t="s">
        <v>5507</v>
      </c>
      <c r="E1476" s="244" t="s">
        <v>46</v>
      </c>
      <c r="F1476" s="244" t="s">
        <v>46</v>
      </c>
      <c r="G1476" s="244" t="s">
        <v>4225</v>
      </c>
      <c r="H1476" s="4">
        <v>500</v>
      </c>
    </row>
    <row r="1477" spans="1:8">
      <c r="A1477" s="244" t="s">
        <v>1986</v>
      </c>
      <c r="B1477" s="244" t="s">
        <v>4222</v>
      </c>
      <c r="C1477" s="247">
        <v>30</v>
      </c>
      <c r="D1477" s="244" t="s">
        <v>5508</v>
      </c>
      <c r="E1477" s="244" t="s">
        <v>46</v>
      </c>
      <c r="F1477" s="244" t="s">
        <v>46</v>
      </c>
      <c r="G1477" s="244" t="s">
        <v>4225</v>
      </c>
      <c r="H1477" s="4">
        <v>500</v>
      </c>
    </row>
    <row r="1478" spans="1:8">
      <c r="A1478" s="244" t="s">
        <v>1987</v>
      </c>
      <c r="B1478" s="244" t="s">
        <v>4222</v>
      </c>
      <c r="C1478" s="247">
        <v>25</v>
      </c>
      <c r="D1478" s="244" t="s">
        <v>5509</v>
      </c>
      <c r="E1478" s="244" t="s">
        <v>46</v>
      </c>
      <c r="F1478" s="244" t="s">
        <v>46</v>
      </c>
      <c r="G1478" s="244" t="s">
        <v>4225</v>
      </c>
      <c r="H1478" s="4">
        <v>500</v>
      </c>
    </row>
    <row r="1479" spans="1:8">
      <c r="A1479" s="244" t="s">
        <v>1988</v>
      </c>
      <c r="B1479" s="244" t="s">
        <v>4222</v>
      </c>
      <c r="C1479" s="247">
        <v>15</v>
      </c>
      <c r="D1479" s="244" t="s">
        <v>5510</v>
      </c>
      <c r="E1479" s="244" t="s">
        <v>46</v>
      </c>
      <c r="F1479" s="244" t="s">
        <v>46</v>
      </c>
      <c r="G1479" s="244" t="s">
        <v>4225</v>
      </c>
      <c r="H1479" s="4">
        <v>500</v>
      </c>
    </row>
    <row r="1480" spans="1:8">
      <c r="A1480" s="244" t="s">
        <v>1989</v>
      </c>
      <c r="B1480" s="244" t="s">
        <v>4222</v>
      </c>
      <c r="C1480" s="247">
        <v>30</v>
      </c>
      <c r="D1480" s="244" t="s">
        <v>5511</v>
      </c>
      <c r="E1480" s="244" t="s">
        <v>46</v>
      </c>
      <c r="F1480" s="244" t="s">
        <v>46</v>
      </c>
      <c r="G1480" s="244" t="s">
        <v>4225</v>
      </c>
      <c r="H1480" s="4">
        <v>500</v>
      </c>
    </row>
    <row r="1481" spans="1:8">
      <c r="A1481" s="244" t="s">
        <v>1990</v>
      </c>
      <c r="B1481" s="244" t="s">
        <v>4222</v>
      </c>
      <c r="C1481" s="247">
        <v>40</v>
      </c>
      <c r="D1481" s="244" t="s">
        <v>5512</v>
      </c>
      <c r="E1481" s="244" t="s">
        <v>46</v>
      </c>
      <c r="F1481" s="244" t="s">
        <v>46</v>
      </c>
      <c r="G1481" s="244" t="s">
        <v>4225</v>
      </c>
      <c r="H1481" s="4">
        <v>500</v>
      </c>
    </row>
    <row r="1482" spans="1:8">
      <c r="A1482" s="244" t="s">
        <v>1991</v>
      </c>
      <c r="B1482" s="244" t="s">
        <v>4222</v>
      </c>
      <c r="C1482" s="247">
        <v>30</v>
      </c>
      <c r="D1482" s="244" t="s">
        <v>5513</v>
      </c>
      <c r="E1482" s="244" t="s">
        <v>46</v>
      </c>
      <c r="F1482" s="244" t="s">
        <v>46</v>
      </c>
      <c r="G1482" s="244" t="s">
        <v>4225</v>
      </c>
      <c r="H1482" s="4">
        <v>500</v>
      </c>
    </row>
    <row r="1483" spans="1:8">
      <c r="A1483" s="244" t="s">
        <v>1992</v>
      </c>
      <c r="B1483" s="244" t="s">
        <v>4222</v>
      </c>
      <c r="C1483" s="247">
        <v>30</v>
      </c>
      <c r="D1483" s="244" t="s">
        <v>5514</v>
      </c>
      <c r="E1483" s="244" t="s">
        <v>46</v>
      </c>
      <c r="F1483" s="244" t="s">
        <v>46</v>
      </c>
      <c r="G1483" s="244" t="s">
        <v>4225</v>
      </c>
      <c r="H1483" s="4">
        <v>500</v>
      </c>
    </row>
    <row r="1484" spans="1:8">
      <c r="A1484" s="244" t="s">
        <v>1993</v>
      </c>
      <c r="B1484" s="244" t="s">
        <v>4222</v>
      </c>
      <c r="C1484" s="247">
        <v>25</v>
      </c>
      <c r="D1484" s="244" t="s">
        <v>5515</v>
      </c>
      <c r="E1484" s="244" t="s">
        <v>46</v>
      </c>
      <c r="F1484" s="244" t="s">
        <v>46</v>
      </c>
      <c r="G1484" s="244" t="s">
        <v>4225</v>
      </c>
      <c r="H1484" s="4">
        <v>500</v>
      </c>
    </row>
    <row r="1485" spans="1:8">
      <c r="A1485" s="244" t="s">
        <v>1994</v>
      </c>
      <c r="B1485" s="244" t="s">
        <v>4234</v>
      </c>
      <c r="C1485" s="247">
        <v>20</v>
      </c>
      <c r="D1485" s="244" t="s">
        <v>5516</v>
      </c>
      <c r="E1485" s="244" t="s">
        <v>46</v>
      </c>
      <c r="F1485" s="244" t="s">
        <v>46</v>
      </c>
      <c r="G1485" s="244" t="s">
        <v>4225</v>
      </c>
      <c r="H1485" s="4">
        <v>500</v>
      </c>
    </row>
    <row r="1486" spans="1:8">
      <c r="A1486" s="244" t="s">
        <v>1995</v>
      </c>
      <c r="B1486" s="244" t="s">
        <v>4222</v>
      </c>
      <c r="C1486" s="247">
        <v>25</v>
      </c>
      <c r="D1486" s="244" t="s">
        <v>5517</v>
      </c>
      <c r="E1486" s="244" t="s">
        <v>46</v>
      </c>
      <c r="F1486" s="244" t="s">
        <v>46</v>
      </c>
      <c r="G1486" s="244" t="s">
        <v>4225</v>
      </c>
      <c r="H1486" s="4">
        <v>500</v>
      </c>
    </row>
    <row r="1487" spans="1:8">
      <c r="A1487" s="244" t="s">
        <v>1996</v>
      </c>
      <c r="B1487" s="238" t="s">
        <v>4234</v>
      </c>
      <c r="C1487" s="250">
        <v>25</v>
      </c>
      <c r="D1487" s="238" t="s">
        <v>5518</v>
      </c>
      <c r="E1487" s="238" t="s">
        <v>52</v>
      </c>
      <c r="F1487" s="238" t="s">
        <v>4236</v>
      </c>
      <c r="G1487" s="238" t="s">
        <v>4230</v>
      </c>
      <c r="H1487" s="158" t="s">
        <v>7323</v>
      </c>
    </row>
    <row r="1488" spans="1:8">
      <c r="A1488" s="244" t="s">
        <v>1997</v>
      </c>
      <c r="B1488" s="244" t="s">
        <v>4234</v>
      </c>
      <c r="C1488" s="247">
        <v>25</v>
      </c>
      <c r="D1488" s="244" t="s">
        <v>5519</v>
      </c>
      <c r="E1488" s="244" t="s">
        <v>46</v>
      </c>
      <c r="F1488" s="244" t="s">
        <v>46</v>
      </c>
      <c r="G1488" s="244" t="s">
        <v>4225</v>
      </c>
      <c r="H1488" s="4">
        <v>500</v>
      </c>
    </row>
    <row r="1489" spans="1:8">
      <c r="A1489" s="244" t="s">
        <v>1998</v>
      </c>
      <c r="B1489" s="244" t="s">
        <v>4222</v>
      </c>
      <c r="C1489" s="247">
        <v>25</v>
      </c>
      <c r="D1489" s="244" t="s">
        <v>5520</v>
      </c>
      <c r="E1489" s="244" t="s">
        <v>46</v>
      </c>
      <c r="F1489" s="244" t="s">
        <v>46</v>
      </c>
      <c r="G1489" s="244" t="s">
        <v>4225</v>
      </c>
      <c r="H1489" s="4">
        <v>500</v>
      </c>
    </row>
    <row r="1490" spans="1:8">
      <c r="A1490" s="244" t="s">
        <v>1999</v>
      </c>
      <c r="B1490" s="244" t="s">
        <v>4222</v>
      </c>
      <c r="C1490" s="247">
        <v>25</v>
      </c>
      <c r="D1490" s="244" t="s">
        <v>5521</v>
      </c>
      <c r="E1490" s="244" t="s">
        <v>46</v>
      </c>
      <c r="F1490" s="244" t="s">
        <v>46</v>
      </c>
      <c r="G1490" s="244" t="s">
        <v>4225</v>
      </c>
      <c r="H1490" s="4">
        <v>500</v>
      </c>
    </row>
    <row r="1491" spans="1:8">
      <c r="A1491" s="244" t="s">
        <v>2000</v>
      </c>
      <c r="B1491" s="244" t="s">
        <v>4234</v>
      </c>
      <c r="C1491" s="247">
        <v>15</v>
      </c>
      <c r="D1491" s="244" t="s">
        <v>5522</v>
      </c>
      <c r="E1491" s="244" t="s">
        <v>46</v>
      </c>
      <c r="F1491" s="244" t="s">
        <v>46</v>
      </c>
      <c r="G1491" s="244" t="s">
        <v>4225</v>
      </c>
      <c r="H1491" s="4">
        <v>500</v>
      </c>
    </row>
    <row r="1492" spans="1:8">
      <c r="A1492" s="244" t="s">
        <v>2001</v>
      </c>
      <c r="B1492" s="244" t="s">
        <v>4234</v>
      </c>
      <c r="C1492" s="247">
        <v>30</v>
      </c>
      <c r="D1492" s="244" t="s">
        <v>5523</v>
      </c>
      <c r="E1492" s="244" t="s">
        <v>46</v>
      </c>
      <c r="F1492" s="244" t="s">
        <v>46</v>
      </c>
      <c r="G1492" s="244" t="s">
        <v>4225</v>
      </c>
      <c r="H1492" s="4">
        <v>500</v>
      </c>
    </row>
    <row r="1493" spans="1:8">
      <c r="A1493" s="244" t="s">
        <v>2002</v>
      </c>
      <c r="B1493" s="244" t="s">
        <v>379</v>
      </c>
      <c r="C1493" s="247" t="s">
        <v>379</v>
      </c>
      <c r="D1493" s="244" t="s">
        <v>379</v>
      </c>
      <c r="E1493" s="238" t="s">
        <v>4236</v>
      </c>
      <c r="F1493" s="238" t="s">
        <v>4236</v>
      </c>
      <c r="G1493" s="244" t="s">
        <v>4225</v>
      </c>
      <c r="H1493" s="222">
        <v>0</v>
      </c>
    </row>
    <row r="1494" spans="1:8">
      <c r="A1494" s="244" t="s">
        <v>2003</v>
      </c>
      <c r="B1494" s="238" t="s">
        <v>4222</v>
      </c>
      <c r="C1494" s="250">
        <v>40</v>
      </c>
      <c r="D1494" s="238" t="s">
        <v>379</v>
      </c>
      <c r="E1494" s="238" t="s">
        <v>51</v>
      </c>
      <c r="F1494" s="238" t="s">
        <v>4236</v>
      </c>
      <c r="G1494" s="238" t="s">
        <v>4230</v>
      </c>
      <c r="H1494" s="158" t="s">
        <v>7321</v>
      </c>
    </row>
    <row r="1495" spans="1:8">
      <c r="A1495" s="244" t="s">
        <v>2004</v>
      </c>
      <c r="B1495" s="238" t="s">
        <v>4222</v>
      </c>
      <c r="C1495" s="250">
        <v>40</v>
      </c>
      <c r="D1495" s="238" t="s">
        <v>379</v>
      </c>
      <c r="E1495" s="238" t="s">
        <v>51</v>
      </c>
      <c r="F1495" s="238" t="s">
        <v>4236</v>
      </c>
      <c r="G1495" s="238" t="s">
        <v>4230</v>
      </c>
      <c r="H1495" s="158" t="s">
        <v>7321</v>
      </c>
    </row>
    <row r="1496" spans="1:8">
      <c r="A1496" s="244" t="s">
        <v>2005</v>
      </c>
      <c r="B1496" s="253" t="s">
        <v>4222</v>
      </c>
      <c r="C1496" s="250">
        <v>30</v>
      </c>
      <c r="D1496" s="253" t="s">
        <v>5524</v>
      </c>
      <c r="E1496" s="253" t="s">
        <v>51</v>
      </c>
      <c r="F1496" s="238" t="s">
        <v>4236</v>
      </c>
      <c r="G1496" s="253" t="s">
        <v>4230</v>
      </c>
      <c r="H1496" s="158" t="s">
        <v>7320</v>
      </c>
    </row>
    <row r="1497" spans="1:8">
      <c r="A1497" s="244" t="s">
        <v>2006</v>
      </c>
      <c r="B1497" s="244" t="s">
        <v>4222</v>
      </c>
      <c r="C1497" s="247">
        <v>32</v>
      </c>
      <c r="D1497" s="244" t="s">
        <v>5525</v>
      </c>
      <c r="E1497" s="244" t="s">
        <v>46</v>
      </c>
      <c r="F1497" s="244" t="s">
        <v>4224</v>
      </c>
      <c r="G1497" s="244" t="s">
        <v>4225</v>
      </c>
      <c r="H1497" s="4">
        <v>500</v>
      </c>
    </row>
    <row r="1498" spans="1:8">
      <c r="A1498" s="244" t="s">
        <v>2007</v>
      </c>
      <c r="B1498" s="244" t="s">
        <v>4222</v>
      </c>
      <c r="C1498" s="247">
        <v>25</v>
      </c>
      <c r="D1498" s="244" t="s">
        <v>5526</v>
      </c>
      <c r="E1498" s="244" t="s">
        <v>46</v>
      </c>
      <c r="F1498" s="244" t="s">
        <v>4224</v>
      </c>
      <c r="G1498" s="244" t="s">
        <v>4225</v>
      </c>
      <c r="H1498" s="4">
        <v>500</v>
      </c>
    </row>
    <row r="1499" spans="1:8">
      <c r="A1499" s="244" t="s">
        <v>2008</v>
      </c>
      <c r="B1499" s="244" t="s">
        <v>4222</v>
      </c>
      <c r="C1499" s="247">
        <v>75</v>
      </c>
      <c r="D1499" s="244" t="s">
        <v>5527</v>
      </c>
      <c r="E1499" s="244" t="s">
        <v>46</v>
      </c>
      <c r="F1499" s="244" t="s">
        <v>46</v>
      </c>
      <c r="G1499" s="244" t="s">
        <v>4225</v>
      </c>
      <c r="H1499" s="4">
        <v>500</v>
      </c>
    </row>
    <row r="1500" spans="1:8">
      <c r="A1500" s="244" t="s">
        <v>2009</v>
      </c>
      <c r="B1500" s="244" t="s">
        <v>4222</v>
      </c>
      <c r="C1500" s="247">
        <v>40</v>
      </c>
      <c r="D1500" s="244" t="s">
        <v>5528</v>
      </c>
      <c r="E1500" s="244" t="s">
        <v>46</v>
      </c>
      <c r="F1500" s="244" t="s">
        <v>46</v>
      </c>
      <c r="G1500" s="244" t="s">
        <v>4225</v>
      </c>
      <c r="H1500" s="4">
        <v>500</v>
      </c>
    </row>
    <row r="1501" spans="1:8">
      <c r="A1501" s="244" t="s">
        <v>2010</v>
      </c>
      <c r="B1501" s="244" t="s">
        <v>4222</v>
      </c>
      <c r="C1501" s="247">
        <v>30</v>
      </c>
      <c r="D1501" s="244" t="s">
        <v>5529</v>
      </c>
      <c r="E1501" s="244" t="s">
        <v>46</v>
      </c>
      <c r="F1501" s="244" t="s">
        <v>46</v>
      </c>
      <c r="G1501" s="244" t="s">
        <v>4225</v>
      </c>
      <c r="H1501" s="4">
        <v>500</v>
      </c>
    </row>
    <row r="1502" spans="1:8">
      <c r="A1502" s="244" t="s">
        <v>2011</v>
      </c>
      <c r="B1502" s="244" t="s">
        <v>4234</v>
      </c>
      <c r="C1502" s="247">
        <v>30</v>
      </c>
      <c r="D1502" s="244" t="s">
        <v>379</v>
      </c>
      <c r="E1502" s="238" t="s">
        <v>4292</v>
      </c>
      <c r="F1502" s="238" t="s">
        <v>4236</v>
      </c>
      <c r="G1502" s="244" t="s">
        <v>4225</v>
      </c>
      <c r="H1502" s="222">
        <v>0</v>
      </c>
    </row>
    <row r="1503" spans="1:8">
      <c r="A1503" s="244" t="s">
        <v>2012</v>
      </c>
      <c r="B1503" s="244" t="s">
        <v>4222</v>
      </c>
      <c r="C1503" s="247">
        <v>60</v>
      </c>
      <c r="D1503" s="244" t="s">
        <v>379</v>
      </c>
      <c r="E1503" s="238" t="s">
        <v>4236</v>
      </c>
      <c r="F1503" s="238" t="s">
        <v>4236</v>
      </c>
      <c r="G1503" s="244" t="s">
        <v>4225</v>
      </c>
      <c r="H1503" s="222">
        <v>0</v>
      </c>
    </row>
    <row r="1504" spans="1:8">
      <c r="A1504" s="244" t="s">
        <v>2013</v>
      </c>
      <c r="B1504" s="244" t="s">
        <v>4302</v>
      </c>
      <c r="C1504" s="247">
        <v>30</v>
      </c>
      <c r="D1504" s="244" t="s">
        <v>5530</v>
      </c>
      <c r="E1504" s="244" t="s">
        <v>46</v>
      </c>
      <c r="F1504" s="244" t="s">
        <v>46</v>
      </c>
      <c r="G1504" s="244" t="s">
        <v>4225</v>
      </c>
      <c r="H1504" s="4">
        <v>500</v>
      </c>
    </row>
    <row r="1505" spans="1:8">
      <c r="A1505" s="244" t="s">
        <v>2014</v>
      </c>
      <c r="B1505" s="244" t="s">
        <v>4222</v>
      </c>
      <c r="C1505" s="247">
        <v>50</v>
      </c>
      <c r="D1505" s="244" t="s">
        <v>5531</v>
      </c>
      <c r="E1505" s="244" t="s">
        <v>46</v>
      </c>
      <c r="F1505" s="244" t="s">
        <v>46</v>
      </c>
      <c r="G1505" s="244" t="s">
        <v>4225</v>
      </c>
      <c r="H1505" s="4">
        <v>500</v>
      </c>
    </row>
    <row r="1506" spans="1:8">
      <c r="A1506" s="244" t="s">
        <v>2015</v>
      </c>
      <c r="B1506" s="244" t="s">
        <v>4222</v>
      </c>
      <c r="C1506" s="247">
        <v>48</v>
      </c>
      <c r="D1506" s="244" t="s">
        <v>5532</v>
      </c>
      <c r="E1506" s="244" t="s">
        <v>46</v>
      </c>
      <c r="F1506" s="244" t="s">
        <v>46</v>
      </c>
      <c r="G1506" s="244" t="s">
        <v>4225</v>
      </c>
      <c r="H1506" s="4">
        <v>500</v>
      </c>
    </row>
    <row r="1507" spans="1:8">
      <c r="A1507" s="244" t="s">
        <v>2016</v>
      </c>
      <c r="B1507" s="244" t="s">
        <v>4222</v>
      </c>
      <c r="C1507" s="247">
        <v>30</v>
      </c>
      <c r="D1507" s="244" t="s">
        <v>5533</v>
      </c>
      <c r="E1507" s="244" t="s">
        <v>46</v>
      </c>
      <c r="F1507" s="244" t="s">
        <v>46</v>
      </c>
      <c r="G1507" s="244" t="s">
        <v>4225</v>
      </c>
      <c r="H1507" s="4">
        <v>500</v>
      </c>
    </row>
    <row r="1508" spans="1:8">
      <c r="A1508" s="244" t="s">
        <v>2017</v>
      </c>
      <c r="B1508" s="244" t="s">
        <v>4222</v>
      </c>
      <c r="C1508" s="247">
        <v>35</v>
      </c>
      <c r="D1508" s="244" t="s">
        <v>5534</v>
      </c>
      <c r="E1508" s="244" t="s">
        <v>46</v>
      </c>
      <c r="F1508" s="244" t="s">
        <v>46</v>
      </c>
      <c r="G1508" s="244" t="s">
        <v>4225</v>
      </c>
      <c r="H1508" s="4">
        <v>500</v>
      </c>
    </row>
    <row r="1509" spans="1:8">
      <c r="A1509" s="244" t="s">
        <v>2018</v>
      </c>
      <c r="B1509" s="244" t="s">
        <v>4222</v>
      </c>
      <c r="C1509" s="247">
        <v>30</v>
      </c>
      <c r="D1509" s="244" t="s">
        <v>5535</v>
      </c>
      <c r="E1509" s="244" t="s">
        <v>46</v>
      </c>
      <c r="F1509" s="244" t="s">
        <v>46</v>
      </c>
      <c r="G1509" s="244" t="s">
        <v>4225</v>
      </c>
      <c r="H1509" s="4">
        <v>500</v>
      </c>
    </row>
    <row r="1510" spans="1:8">
      <c r="A1510" s="244" t="s">
        <v>2019</v>
      </c>
      <c r="B1510" s="244" t="s">
        <v>4222</v>
      </c>
      <c r="C1510" s="247">
        <v>30</v>
      </c>
      <c r="D1510" s="244" t="s">
        <v>5536</v>
      </c>
      <c r="E1510" s="244" t="s">
        <v>46</v>
      </c>
      <c r="F1510" s="244" t="s">
        <v>46</v>
      </c>
      <c r="G1510" s="244" t="s">
        <v>4225</v>
      </c>
      <c r="H1510" s="4">
        <v>500</v>
      </c>
    </row>
    <row r="1511" spans="1:8">
      <c r="A1511" s="244" t="s">
        <v>2020</v>
      </c>
      <c r="B1511" s="244" t="s">
        <v>4222</v>
      </c>
      <c r="C1511" s="247">
        <v>35</v>
      </c>
      <c r="D1511" s="244" t="s">
        <v>5537</v>
      </c>
      <c r="E1511" s="244" t="s">
        <v>46</v>
      </c>
      <c r="F1511" s="244" t="s">
        <v>46</v>
      </c>
      <c r="G1511" s="244" t="s">
        <v>4225</v>
      </c>
      <c r="H1511" s="4">
        <v>500</v>
      </c>
    </row>
    <row r="1512" spans="1:8">
      <c r="A1512" s="244" t="s">
        <v>2021</v>
      </c>
      <c r="B1512" s="244" t="s">
        <v>5263</v>
      </c>
      <c r="C1512" s="247">
        <v>5</v>
      </c>
      <c r="D1512" s="244" t="s">
        <v>5538</v>
      </c>
      <c r="E1512" s="244" t="s">
        <v>46</v>
      </c>
      <c r="F1512" s="244" t="s">
        <v>46</v>
      </c>
      <c r="G1512" s="244" t="s">
        <v>4225</v>
      </c>
      <c r="H1512" s="4">
        <v>500</v>
      </c>
    </row>
    <row r="1513" spans="1:8">
      <c r="A1513" s="244" t="s">
        <v>2022</v>
      </c>
      <c r="B1513" s="244" t="s">
        <v>4222</v>
      </c>
      <c r="C1513" s="247">
        <v>50</v>
      </c>
      <c r="D1513" s="244" t="s">
        <v>5539</v>
      </c>
      <c r="E1513" s="244" t="s">
        <v>46</v>
      </c>
      <c r="F1513" s="244" t="s">
        <v>46</v>
      </c>
      <c r="G1513" s="244" t="s">
        <v>4225</v>
      </c>
      <c r="H1513" s="4">
        <v>500</v>
      </c>
    </row>
    <row r="1514" spans="1:8">
      <c r="A1514" s="244" t="s">
        <v>2023</v>
      </c>
      <c r="B1514" s="244" t="s">
        <v>4222</v>
      </c>
      <c r="C1514" s="247">
        <v>35</v>
      </c>
      <c r="D1514" s="244" t="s">
        <v>5540</v>
      </c>
      <c r="E1514" s="244" t="s">
        <v>46</v>
      </c>
      <c r="F1514" s="244" t="s">
        <v>46</v>
      </c>
      <c r="G1514" s="244" t="s">
        <v>4225</v>
      </c>
      <c r="H1514" s="4">
        <v>500</v>
      </c>
    </row>
    <row r="1515" spans="1:8">
      <c r="A1515" s="244" t="s">
        <v>2024</v>
      </c>
      <c r="B1515" s="244" t="s">
        <v>4222</v>
      </c>
      <c r="C1515" s="247">
        <v>40</v>
      </c>
      <c r="D1515" s="244" t="s">
        <v>5541</v>
      </c>
      <c r="E1515" s="244" t="s">
        <v>46</v>
      </c>
      <c r="F1515" s="244" t="s">
        <v>46</v>
      </c>
      <c r="G1515" s="244" t="s">
        <v>4225</v>
      </c>
      <c r="H1515" s="4">
        <v>500</v>
      </c>
    </row>
    <row r="1516" spans="1:8">
      <c r="A1516" s="244" t="s">
        <v>2025</v>
      </c>
      <c r="B1516" s="244" t="s">
        <v>4302</v>
      </c>
      <c r="C1516" s="247">
        <v>20</v>
      </c>
      <c r="D1516" s="244" t="s">
        <v>5542</v>
      </c>
      <c r="E1516" s="244" t="s">
        <v>46</v>
      </c>
      <c r="F1516" s="244" t="s">
        <v>46</v>
      </c>
      <c r="G1516" s="244" t="s">
        <v>4225</v>
      </c>
      <c r="H1516" s="4">
        <v>500</v>
      </c>
    </row>
    <row r="1517" spans="1:8">
      <c r="A1517" s="244" t="s">
        <v>2026</v>
      </c>
      <c r="B1517" s="244" t="s">
        <v>4238</v>
      </c>
      <c r="C1517" s="247">
        <v>30</v>
      </c>
      <c r="D1517" s="244" t="s">
        <v>5543</v>
      </c>
      <c r="E1517" s="244" t="s">
        <v>46</v>
      </c>
      <c r="F1517" s="244" t="s">
        <v>46</v>
      </c>
      <c r="G1517" s="244" t="s">
        <v>4225</v>
      </c>
      <c r="H1517" s="4">
        <v>500</v>
      </c>
    </row>
    <row r="1518" spans="1:8">
      <c r="A1518" s="244" t="s">
        <v>2027</v>
      </c>
      <c r="B1518" s="244" t="s">
        <v>4234</v>
      </c>
      <c r="C1518" s="247">
        <v>20</v>
      </c>
      <c r="D1518" s="244" t="s">
        <v>5544</v>
      </c>
      <c r="E1518" s="244" t="s">
        <v>46</v>
      </c>
      <c r="F1518" s="244" t="s">
        <v>46</v>
      </c>
      <c r="G1518" s="244" t="s">
        <v>4225</v>
      </c>
      <c r="H1518" s="4">
        <v>500</v>
      </c>
    </row>
    <row r="1519" spans="1:8">
      <c r="A1519" s="244" t="s">
        <v>2028</v>
      </c>
      <c r="B1519" s="244" t="s">
        <v>4222</v>
      </c>
      <c r="C1519" s="247">
        <v>45</v>
      </c>
      <c r="D1519" s="244" t="s">
        <v>5545</v>
      </c>
      <c r="E1519" s="244" t="s">
        <v>46</v>
      </c>
      <c r="F1519" s="244" t="s">
        <v>46</v>
      </c>
      <c r="G1519" s="244" t="s">
        <v>4225</v>
      </c>
      <c r="H1519" s="4">
        <v>500</v>
      </c>
    </row>
    <row r="1520" spans="1:8">
      <c r="A1520" s="244" t="s">
        <v>2029</v>
      </c>
      <c r="B1520" s="244" t="s">
        <v>4222</v>
      </c>
      <c r="C1520" s="247">
        <v>60</v>
      </c>
      <c r="D1520" s="244" t="s">
        <v>5546</v>
      </c>
      <c r="E1520" s="244" t="s">
        <v>46</v>
      </c>
      <c r="F1520" s="244" t="s">
        <v>46</v>
      </c>
      <c r="G1520" s="244" t="s">
        <v>4225</v>
      </c>
      <c r="H1520" s="4">
        <v>500</v>
      </c>
    </row>
    <row r="1521" spans="1:8">
      <c r="A1521" s="244" t="s">
        <v>2030</v>
      </c>
      <c r="B1521" s="244" t="s">
        <v>4222</v>
      </c>
      <c r="C1521" s="247">
        <v>30</v>
      </c>
      <c r="D1521" s="244" t="s">
        <v>5547</v>
      </c>
      <c r="E1521" s="244" t="s">
        <v>46</v>
      </c>
      <c r="F1521" s="244" t="s">
        <v>46</v>
      </c>
      <c r="G1521" s="244" t="s">
        <v>4225</v>
      </c>
      <c r="H1521" s="4">
        <v>500</v>
      </c>
    </row>
    <row r="1522" spans="1:8">
      <c r="A1522" s="244" t="s">
        <v>2031</v>
      </c>
      <c r="B1522" s="244" t="s">
        <v>4222</v>
      </c>
      <c r="C1522" s="247">
        <v>65</v>
      </c>
      <c r="D1522" s="244" t="s">
        <v>5548</v>
      </c>
      <c r="E1522" s="244" t="s">
        <v>46</v>
      </c>
      <c r="F1522" s="244" t="s">
        <v>46</v>
      </c>
      <c r="G1522" s="244" t="s">
        <v>4225</v>
      </c>
      <c r="H1522" s="4">
        <v>500</v>
      </c>
    </row>
    <row r="1523" spans="1:8">
      <c r="A1523" s="244" t="s">
        <v>2032</v>
      </c>
      <c r="B1523" s="244" t="s">
        <v>4222</v>
      </c>
      <c r="C1523" s="247">
        <v>50</v>
      </c>
      <c r="D1523" s="244" t="s">
        <v>5549</v>
      </c>
      <c r="E1523" s="244" t="s">
        <v>46</v>
      </c>
      <c r="F1523" s="244" t="s">
        <v>46</v>
      </c>
      <c r="G1523" s="244" t="s">
        <v>4225</v>
      </c>
      <c r="H1523" s="4">
        <v>500</v>
      </c>
    </row>
    <row r="1524" spans="1:8">
      <c r="A1524" s="244" t="s">
        <v>2033</v>
      </c>
      <c r="B1524" s="244" t="s">
        <v>4222</v>
      </c>
      <c r="C1524" s="247">
        <v>45</v>
      </c>
      <c r="D1524" s="244" t="s">
        <v>5550</v>
      </c>
      <c r="E1524" s="244" t="s">
        <v>46</v>
      </c>
      <c r="F1524" s="244" t="s">
        <v>46</v>
      </c>
      <c r="G1524" s="244" t="s">
        <v>4225</v>
      </c>
      <c r="H1524" s="4">
        <v>500</v>
      </c>
    </row>
    <row r="1525" spans="1:8">
      <c r="A1525" s="244" t="s">
        <v>2034</v>
      </c>
      <c r="B1525" s="244" t="s">
        <v>4222</v>
      </c>
      <c r="C1525" s="247">
        <v>45</v>
      </c>
      <c r="D1525" s="244" t="s">
        <v>5551</v>
      </c>
      <c r="E1525" s="244" t="s">
        <v>46</v>
      </c>
      <c r="F1525" s="244" t="s">
        <v>46</v>
      </c>
      <c r="G1525" s="244" t="s">
        <v>4225</v>
      </c>
      <c r="H1525" s="4">
        <v>500</v>
      </c>
    </row>
    <row r="1526" spans="1:8">
      <c r="A1526" s="244" t="s">
        <v>2035</v>
      </c>
      <c r="B1526" s="244" t="s">
        <v>4222</v>
      </c>
      <c r="C1526" s="247">
        <v>65</v>
      </c>
      <c r="D1526" s="244" t="s">
        <v>5552</v>
      </c>
      <c r="E1526" s="244" t="s">
        <v>46</v>
      </c>
      <c r="F1526" s="244" t="s">
        <v>46</v>
      </c>
      <c r="G1526" s="244" t="s">
        <v>4225</v>
      </c>
      <c r="H1526" s="4">
        <v>500</v>
      </c>
    </row>
    <row r="1527" spans="1:8">
      <c r="A1527" s="244" t="s">
        <v>2036</v>
      </c>
      <c r="B1527" s="244" t="s">
        <v>4263</v>
      </c>
      <c r="C1527" s="247">
        <v>3</v>
      </c>
      <c r="D1527" s="244" t="s">
        <v>5553</v>
      </c>
      <c r="E1527" s="244" t="s">
        <v>46</v>
      </c>
      <c r="F1527" s="244" t="s">
        <v>4229</v>
      </c>
      <c r="G1527" s="244" t="s">
        <v>4230</v>
      </c>
      <c r="H1527" s="4">
        <v>500</v>
      </c>
    </row>
    <row r="1528" spans="1:8">
      <c r="A1528" s="244" t="s">
        <v>2037</v>
      </c>
      <c r="B1528" s="244" t="s">
        <v>4263</v>
      </c>
      <c r="C1528" s="247">
        <v>5</v>
      </c>
      <c r="D1528" s="244" t="s">
        <v>5554</v>
      </c>
      <c r="E1528" s="244" t="s">
        <v>46</v>
      </c>
      <c r="F1528" s="244" t="s">
        <v>46</v>
      </c>
      <c r="G1528" s="244" t="s">
        <v>4225</v>
      </c>
      <c r="H1528" s="4">
        <v>500</v>
      </c>
    </row>
    <row r="1529" spans="1:8">
      <c r="A1529" s="244" t="s">
        <v>2038</v>
      </c>
      <c r="B1529" s="244" t="s">
        <v>4234</v>
      </c>
      <c r="C1529" s="247">
        <v>30</v>
      </c>
      <c r="D1529" s="244" t="s">
        <v>5555</v>
      </c>
      <c r="E1529" s="244" t="s">
        <v>46</v>
      </c>
      <c r="F1529" s="244" t="s">
        <v>46</v>
      </c>
      <c r="G1529" s="244" t="s">
        <v>4225</v>
      </c>
      <c r="H1529" s="4">
        <v>500</v>
      </c>
    </row>
    <row r="1530" spans="1:8">
      <c r="A1530" s="244" t="s">
        <v>2039</v>
      </c>
      <c r="B1530" s="244" t="s">
        <v>4234</v>
      </c>
      <c r="C1530" s="247">
        <v>40</v>
      </c>
      <c r="D1530" s="244" t="s">
        <v>5556</v>
      </c>
      <c r="E1530" s="244" t="s">
        <v>46</v>
      </c>
      <c r="F1530" s="244" t="s">
        <v>46</v>
      </c>
      <c r="G1530" s="244" t="s">
        <v>4225</v>
      </c>
      <c r="H1530" s="4">
        <v>500</v>
      </c>
    </row>
    <row r="1531" spans="1:8">
      <c r="A1531" s="244" t="s">
        <v>2040</v>
      </c>
      <c r="B1531" s="244" t="s">
        <v>4234</v>
      </c>
      <c r="C1531" s="247">
        <v>35</v>
      </c>
      <c r="D1531" s="244" t="s">
        <v>5557</v>
      </c>
      <c r="E1531" s="244" t="s">
        <v>46</v>
      </c>
      <c r="F1531" s="244" t="s">
        <v>4229</v>
      </c>
      <c r="G1531" s="244" t="s">
        <v>4230</v>
      </c>
      <c r="H1531" s="4">
        <v>500</v>
      </c>
    </row>
    <row r="1532" spans="1:8">
      <c r="A1532" s="244" t="s">
        <v>2041</v>
      </c>
      <c r="B1532" s="238" t="s">
        <v>4263</v>
      </c>
      <c r="C1532" s="250">
        <v>6</v>
      </c>
      <c r="D1532" s="244" t="s">
        <v>5558</v>
      </c>
      <c r="E1532" s="244" t="s">
        <v>46</v>
      </c>
      <c r="F1532" s="244" t="s">
        <v>4229</v>
      </c>
      <c r="G1532" s="238" t="s">
        <v>4230</v>
      </c>
      <c r="H1532" s="4">
        <v>500</v>
      </c>
    </row>
    <row r="1533" spans="1:8">
      <c r="A1533" s="244" t="s">
        <v>2042</v>
      </c>
      <c r="B1533" s="253" t="s">
        <v>4238</v>
      </c>
      <c r="C1533" s="250">
        <v>35</v>
      </c>
      <c r="D1533" s="253" t="s">
        <v>5559</v>
      </c>
      <c r="E1533" s="253" t="s">
        <v>51</v>
      </c>
      <c r="F1533" s="238" t="s">
        <v>4236</v>
      </c>
      <c r="G1533" s="253" t="s">
        <v>4230</v>
      </c>
      <c r="H1533" s="158" t="s">
        <v>7320</v>
      </c>
    </row>
    <row r="1534" spans="1:8">
      <c r="A1534" s="244" t="s">
        <v>2043</v>
      </c>
      <c r="B1534" s="244" t="s">
        <v>4222</v>
      </c>
      <c r="C1534" s="247">
        <v>45</v>
      </c>
      <c r="D1534" s="244" t="s">
        <v>4266</v>
      </c>
      <c r="E1534" s="238" t="s">
        <v>4266</v>
      </c>
      <c r="F1534" s="238" t="s">
        <v>4266</v>
      </c>
      <c r="G1534" s="244" t="s">
        <v>4230</v>
      </c>
      <c r="H1534" s="222">
        <v>0</v>
      </c>
    </row>
    <row r="1535" spans="1:8">
      <c r="A1535" s="17" t="s">
        <v>2044</v>
      </c>
      <c r="B1535" s="244" t="s">
        <v>4238</v>
      </c>
      <c r="C1535" s="247">
        <v>35</v>
      </c>
      <c r="D1535" s="244" t="s">
        <v>379</v>
      </c>
      <c r="E1535" s="238" t="s">
        <v>4266</v>
      </c>
      <c r="F1535" s="238" t="s">
        <v>4266</v>
      </c>
      <c r="G1535" s="244" t="s">
        <v>4230</v>
      </c>
      <c r="H1535" s="222">
        <v>0</v>
      </c>
    </row>
    <row r="1536" spans="1:8">
      <c r="A1536" s="244" t="s">
        <v>2045</v>
      </c>
      <c r="B1536" s="244" t="s">
        <v>4222</v>
      </c>
      <c r="C1536" s="247">
        <v>40</v>
      </c>
      <c r="D1536" s="244" t="s">
        <v>5560</v>
      </c>
      <c r="E1536" s="238" t="s">
        <v>4266</v>
      </c>
      <c r="F1536" s="238" t="s">
        <v>4266</v>
      </c>
      <c r="G1536" s="244" t="s">
        <v>4230</v>
      </c>
      <c r="H1536" s="222">
        <v>0</v>
      </c>
    </row>
    <row r="1537" spans="1:8">
      <c r="A1537" s="244" t="s">
        <v>2046</v>
      </c>
      <c r="B1537" s="253" t="s">
        <v>4222</v>
      </c>
      <c r="C1537" s="250">
        <v>30</v>
      </c>
      <c r="D1537" s="253" t="s">
        <v>5561</v>
      </c>
      <c r="E1537" s="253" t="s">
        <v>51</v>
      </c>
      <c r="F1537" s="253" t="s">
        <v>4236</v>
      </c>
      <c r="G1537" s="253" t="s">
        <v>4230</v>
      </c>
      <c r="H1537" s="158" t="s">
        <v>7320</v>
      </c>
    </row>
    <row r="1538" spans="1:8">
      <c r="A1538" s="244" t="s">
        <v>2047</v>
      </c>
      <c r="B1538" s="238" t="s">
        <v>4222</v>
      </c>
      <c r="C1538" s="250">
        <v>44</v>
      </c>
      <c r="D1538" s="238" t="s">
        <v>5562</v>
      </c>
      <c r="E1538" s="238" t="s">
        <v>51</v>
      </c>
      <c r="F1538" s="238" t="s">
        <v>4236</v>
      </c>
      <c r="G1538" s="238" t="s">
        <v>4230</v>
      </c>
      <c r="H1538" s="158" t="s">
        <v>7321</v>
      </c>
    </row>
    <row r="1539" spans="1:8">
      <c r="A1539" s="244" t="s">
        <v>2048</v>
      </c>
      <c r="B1539" s="253" t="s">
        <v>4222</v>
      </c>
      <c r="C1539" s="250">
        <v>20</v>
      </c>
      <c r="D1539" s="253" t="s">
        <v>4266</v>
      </c>
      <c r="E1539" s="238" t="s">
        <v>4266</v>
      </c>
      <c r="F1539" s="238" t="s">
        <v>4266</v>
      </c>
      <c r="G1539" s="253" t="s">
        <v>4230</v>
      </c>
      <c r="H1539" s="222">
        <v>0</v>
      </c>
    </row>
    <row r="1540" spans="1:8">
      <c r="A1540" s="244" t="s">
        <v>2049</v>
      </c>
      <c r="B1540" s="244" t="s">
        <v>4265</v>
      </c>
      <c r="C1540" s="247" t="s">
        <v>379</v>
      </c>
      <c r="D1540" s="244" t="s">
        <v>379</v>
      </c>
      <c r="E1540" s="238" t="s">
        <v>4266</v>
      </c>
      <c r="F1540" s="238" t="s">
        <v>4266</v>
      </c>
      <c r="G1540" s="244" t="s">
        <v>4225</v>
      </c>
      <c r="H1540" s="222">
        <v>0</v>
      </c>
    </row>
    <row r="1541" spans="1:8">
      <c r="A1541" s="244" t="s">
        <v>2050</v>
      </c>
      <c r="B1541" s="244" t="s">
        <v>4222</v>
      </c>
      <c r="C1541" s="247">
        <v>50</v>
      </c>
      <c r="D1541" s="244" t="s">
        <v>5563</v>
      </c>
      <c r="E1541" s="244" t="s">
        <v>46</v>
      </c>
      <c r="F1541" s="244" t="s">
        <v>4224</v>
      </c>
      <c r="G1541" s="244" t="s">
        <v>4225</v>
      </c>
      <c r="H1541" s="4">
        <v>500</v>
      </c>
    </row>
    <row r="1542" spans="1:8">
      <c r="A1542" s="244" t="s">
        <v>2051</v>
      </c>
      <c r="B1542" s="244" t="s">
        <v>4222</v>
      </c>
      <c r="C1542" s="247">
        <v>45</v>
      </c>
      <c r="D1542" s="244" t="s">
        <v>5564</v>
      </c>
      <c r="E1542" s="244" t="s">
        <v>46</v>
      </c>
      <c r="F1542" s="244" t="s">
        <v>46</v>
      </c>
      <c r="G1542" s="244" t="s">
        <v>4225</v>
      </c>
      <c r="H1542" s="4">
        <v>500</v>
      </c>
    </row>
    <row r="1543" spans="1:8">
      <c r="A1543" s="244" t="s">
        <v>2052</v>
      </c>
      <c r="B1543" s="244" t="s">
        <v>4263</v>
      </c>
      <c r="C1543" s="247">
        <v>6</v>
      </c>
      <c r="D1543" s="244" t="s">
        <v>5565</v>
      </c>
      <c r="E1543" s="244" t="s">
        <v>46</v>
      </c>
      <c r="F1543" s="244" t="s">
        <v>4229</v>
      </c>
      <c r="G1543" s="244" t="s">
        <v>4230</v>
      </c>
      <c r="H1543" s="4">
        <v>500</v>
      </c>
    </row>
    <row r="1544" spans="1:8">
      <c r="A1544" s="244" t="s">
        <v>2053</v>
      </c>
      <c r="B1544" s="244" t="s">
        <v>4263</v>
      </c>
      <c r="C1544" s="247">
        <v>6</v>
      </c>
      <c r="D1544" s="244" t="s">
        <v>5566</v>
      </c>
      <c r="E1544" s="244" t="s">
        <v>46</v>
      </c>
      <c r="F1544" s="244" t="s">
        <v>4229</v>
      </c>
      <c r="G1544" s="244" t="s">
        <v>4230</v>
      </c>
      <c r="H1544" s="4">
        <v>500</v>
      </c>
    </row>
    <row r="1545" spans="1:8">
      <c r="A1545" s="244" t="s">
        <v>2054</v>
      </c>
      <c r="B1545" s="244" t="s">
        <v>4222</v>
      </c>
      <c r="C1545" s="247">
        <v>45</v>
      </c>
      <c r="D1545" s="244" t="s">
        <v>5567</v>
      </c>
      <c r="E1545" s="244" t="s">
        <v>46</v>
      </c>
      <c r="F1545" s="244" t="s">
        <v>46</v>
      </c>
      <c r="G1545" s="244" t="s">
        <v>4225</v>
      </c>
      <c r="H1545" s="4">
        <v>500</v>
      </c>
    </row>
    <row r="1546" spans="1:8">
      <c r="A1546" s="244" t="s">
        <v>2055</v>
      </c>
      <c r="B1546" s="244" t="s">
        <v>4263</v>
      </c>
      <c r="C1546" s="247">
        <v>6</v>
      </c>
      <c r="D1546" s="244" t="s">
        <v>5568</v>
      </c>
      <c r="E1546" s="244" t="s">
        <v>46</v>
      </c>
      <c r="F1546" s="244" t="s">
        <v>46</v>
      </c>
      <c r="G1546" s="244" t="s">
        <v>4225</v>
      </c>
      <c r="H1546" s="4">
        <v>500</v>
      </c>
    </row>
    <row r="1547" spans="1:8">
      <c r="A1547" s="244" t="s">
        <v>2056</v>
      </c>
      <c r="B1547" s="244" t="s">
        <v>4234</v>
      </c>
      <c r="C1547" s="247">
        <v>45</v>
      </c>
      <c r="D1547" s="244" t="s">
        <v>5569</v>
      </c>
      <c r="E1547" s="238" t="s">
        <v>52</v>
      </c>
      <c r="F1547" s="238" t="s">
        <v>4236</v>
      </c>
      <c r="G1547" s="244" t="s">
        <v>4225</v>
      </c>
      <c r="H1547" s="158" t="s">
        <v>7323</v>
      </c>
    </row>
    <row r="1548" spans="1:8">
      <c r="A1548" s="244" t="s">
        <v>2057</v>
      </c>
      <c r="B1548" s="244" t="s">
        <v>4222</v>
      </c>
      <c r="C1548" s="247">
        <v>45</v>
      </c>
      <c r="D1548" s="244" t="s">
        <v>5570</v>
      </c>
      <c r="E1548" s="244" t="s">
        <v>46</v>
      </c>
      <c r="F1548" s="244" t="s">
        <v>46</v>
      </c>
      <c r="G1548" s="244" t="s">
        <v>4225</v>
      </c>
      <c r="H1548" s="4">
        <v>500</v>
      </c>
    </row>
    <row r="1549" spans="1:8">
      <c r="A1549" s="244" t="s">
        <v>2058</v>
      </c>
      <c r="B1549" s="244" t="s">
        <v>379</v>
      </c>
      <c r="C1549" s="247" t="s">
        <v>379</v>
      </c>
      <c r="D1549" s="244" t="s">
        <v>52</v>
      </c>
      <c r="E1549" s="238" t="s">
        <v>4266</v>
      </c>
      <c r="F1549" s="238" t="s">
        <v>4266</v>
      </c>
      <c r="G1549" s="244" t="s">
        <v>4225</v>
      </c>
      <c r="H1549" s="222">
        <v>0</v>
      </c>
    </row>
    <row r="1550" spans="1:8">
      <c r="A1550" s="244" t="s">
        <v>2059</v>
      </c>
      <c r="B1550" s="244" t="s">
        <v>4263</v>
      </c>
      <c r="C1550" s="247">
        <v>6</v>
      </c>
      <c r="D1550" s="244" t="s">
        <v>5571</v>
      </c>
      <c r="E1550" s="244" t="s">
        <v>46</v>
      </c>
      <c r="F1550" s="244" t="s">
        <v>46</v>
      </c>
      <c r="G1550" s="244" t="s">
        <v>4225</v>
      </c>
      <c r="H1550" s="4">
        <v>500</v>
      </c>
    </row>
    <row r="1551" spans="1:8">
      <c r="A1551" s="244" t="s">
        <v>2060</v>
      </c>
      <c r="B1551" s="244" t="s">
        <v>379</v>
      </c>
      <c r="C1551" s="247" t="s">
        <v>379</v>
      </c>
      <c r="D1551" s="244" t="s">
        <v>379</v>
      </c>
      <c r="E1551" s="238" t="s">
        <v>4266</v>
      </c>
      <c r="F1551" s="238" t="s">
        <v>4266</v>
      </c>
      <c r="G1551" s="244" t="s">
        <v>4225</v>
      </c>
      <c r="H1551" s="222">
        <v>0</v>
      </c>
    </row>
    <row r="1552" spans="1:8">
      <c r="A1552" s="244" t="s">
        <v>2061</v>
      </c>
      <c r="B1552" s="244" t="s">
        <v>4222</v>
      </c>
      <c r="C1552" s="247">
        <v>45</v>
      </c>
      <c r="D1552" s="244" t="s">
        <v>5572</v>
      </c>
      <c r="E1552" s="244" t="s">
        <v>46</v>
      </c>
      <c r="F1552" s="244" t="s">
        <v>46</v>
      </c>
      <c r="G1552" s="244" t="s">
        <v>4225</v>
      </c>
      <c r="H1552" s="4">
        <v>500</v>
      </c>
    </row>
    <row r="1553" spans="1:8">
      <c r="A1553" s="244" t="s">
        <v>2062</v>
      </c>
      <c r="B1553" s="244" t="s">
        <v>4222</v>
      </c>
      <c r="C1553" s="247">
        <v>50</v>
      </c>
      <c r="D1553" s="244" t="s">
        <v>5573</v>
      </c>
      <c r="E1553" s="244" t="s">
        <v>46</v>
      </c>
      <c r="F1553" s="244" t="s">
        <v>4224</v>
      </c>
      <c r="G1553" s="244" t="s">
        <v>4225</v>
      </c>
      <c r="H1553" s="4">
        <v>500</v>
      </c>
    </row>
    <row r="1554" spans="1:8">
      <c r="A1554" s="244" t="s">
        <v>2063</v>
      </c>
      <c r="B1554" s="244" t="s">
        <v>4254</v>
      </c>
      <c r="C1554" s="247">
        <v>30</v>
      </c>
      <c r="D1554" s="244" t="s">
        <v>5574</v>
      </c>
      <c r="E1554" s="244" t="s">
        <v>46</v>
      </c>
      <c r="F1554" s="244" t="s">
        <v>46</v>
      </c>
      <c r="G1554" s="244" t="s">
        <v>4225</v>
      </c>
      <c r="H1554" s="4">
        <v>500</v>
      </c>
    </row>
    <row r="1555" spans="1:8">
      <c r="A1555" s="244" t="s">
        <v>2064</v>
      </c>
      <c r="B1555" s="244" t="s">
        <v>4222</v>
      </c>
      <c r="C1555" s="247">
        <v>45</v>
      </c>
      <c r="D1555" s="244" t="s">
        <v>5575</v>
      </c>
      <c r="E1555" s="244" t="s">
        <v>46</v>
      </c>
      <c r="F1555" s="244" t="s">
        <v>46</v>
      </c>
      <c r="G1555" s="244" t="s">
        <v>4225</v>
      </c>
      <c r="H1555" s="4">
        <v>500</v>
      </c>
    </row>
    <row r="1556" spans="1:8">
      <c r="A1556" s="244" t="s">
        <v>2065</v>
      </c>
      <c r="B1556" s="244" t="s">
        <v>4222</v>
      </c>
      <c r="C1556" s="247">
        <v>45</v>
      </c>
      <c r="D1556" s="244" t="s">
        <v>5576</v>
      </c>
      <c r="E1556" s="244" t="s">
        <v>46</v>
      </c>
      <c r="F1556" s="244" t="s">
        <v>46</v>
      </c>
      <c r="G1556" s="244" t="s">
        <v>4225</v>
      </c>
      <c r="H1556" s="4">
        <v>500</v>
      </c>
    </row>
    <row r="1557" spans="1:8">
      <c r="A1557" s="244" t="s">
        <v>2066</v>
      </c>
      <c r="B1557" s="244" t="s">
        <v>5577</v>
      </c>
      <c r="C1557" s="247">
        <v>30</v>
      </c>
      <c r="D1557" s="244" t="s">
        <v>5578</v>
      </c>
      <c r="E1557" s="244" t="s">
        <v>46</v>
      </c>
      <c r="F1557" s="244" t="s">
        <v>46</v>
      </c>
      <c r="G1557" s="244" t="s">
        <v>4225</v>
      </c>
      <c r="H1557" s="4">
        <v>500</v>
      </c>
    </row>
    <row r="1558" spans="1:8">
      <c r="A1558" s="244" t="s">
        <v>2067</v>
      </c>
      <c r="B1558" s="244" t="s">
        <v>5577</v>
      </c>
      <c r="C1558" s="247">
        <v>30</v>
      </c>
      <c r="D1558" s="244" t="s">
        <v>5579</v>
      </c>
      <c r="E1558" s="244" t="s">
        <v>46</v>
      </c>
      <c r="F1558" s="244" t="s">
        <v>46</v>
      </c>
      <c r="G1558" s="244" t="s">
        <v>4225</v>
      </c>
      <c r="H1558" s="4">
        <v>500</v>
      </c>
    </row>
    <row r="1559" spans="1:8">
      <c r="A1559" s="244" t="s">
        <v>2068</v>
      </c>
      <c r="B1559" s="244" t="s">
        <v>4222</v>
      </c>
      <c r="C1559" s="247">
        <v>45</v>
      </c>
      <c r="D1559" s="244" t="s">
        <v>5580</v>
      </c>
      <c r="E1559" s="244" t="s">
        <v>46</v>
      </c>
      <c r="F1559" s="244" t="s">
        <v>46</v>
      </c>
      <c r="G1559" s="244" t="s">
        <v>4225</v>
      </c>
      <c r="H1559" s="4">
        <v>500</v>
      </c>
    </row>
    <row r="1560" spans="1:8">
      <c r="A1560" s="244" t="s">
        <v>2069</v>
      </c>
      <c r="B1560" s="244" t="s">
        <v>4222</v>
      </c>
      <c r="C1560" s="247">
        <v>45</v>
      </c>
      <c r="D1560" s="244" t="s">
        <v>5581</v>
      </c>
      <c r="E1560" s="244" t="s">
        <v>46</v>
      </c>
      <c r="F1560" s="244" t="s">
        <v>46</v>
      </c>
      <c r="G1560" s="244" t="s">
        <v>4225</v>
      </c>
      <c r="H1560" s="4">
        <v>500</v>
      </c>
    </row>
    <row r="1561" spans="1:8">
      <c r="A1561" s="244" t="s">
        <v>2070</v>
      </c>
      <c r="B1561" s="244" t="s">
        <v>4254</v>
      </c>
      <c r="C1561" s="247">
        <v>30</v>
      </c>
      <c r="D1561" s="244" t="s">
        <v>5582</v>
      </c>
      <c r="E1561" s="244" t="s">
        <v>46</v>
      </c>
      <c r="F1561" s="244" t="s">
        <v>46</v>
      </c>
      <c r="G1561" s="244" t="s">
        <v>4225</v>
      </c>
      <c r="H1561" s="4">
        <v>500</v>
      </c>
    </row>
    <row r="1562" spans="1:8">
      <c r="A1562" s="244" t="s">
        <v>2071</v>
      </c>
      <c r="B1562" s="244" t="s">
        <v>5577</v>
      </c>
      <c r="C1562" s="247">
        <v>30</v>
      </c>
      <c r="D1562" s="244" t="s">
        <v>5583</v>
      </c>
      <c r="E1562" s="244" t="s">
        <v>46</v>
      </c>
      <c r="F1562" s="244" t="s">
        <v>46</v>
      </c>
      <c r="G1562" s="244" t="s">
        <v>4225</v>
      </c>
      <c r="H1562" s="4">
        <v>500</v>
      </c>
    </row>
    <row r="1563" spans="1:8">
      <c r="A1563" s="244" t="s">
        <v>2072</v>
      </c>
      <c r="B1563" s="244" t="s">
        <v>4254</v>
      </c>
      <c r="C1563" s="247">
        <v>30</v>
      </c>
      <c r="D1563" s="244" t="s">
        <v>5584</v>
      </c>
      <c r="E1563" s="244" t="s">
        <v>46</v>
      </c>
      <c r="F1563" s="244" t="s">
        <v>46</v>
      </c>
      <c r="G1563" s="244" t="s">
        <v>4225</v>
      </c>
      <c r="H1563" s="4">
        <v>500</v>
      </c>
    </row>
    <row r="1564" spans="1:8">
      <c r="A1564" s="244" t="s">
        <v>2073</v>
      </c>
      <c r="B1564" s="244" t="s">
        <v>4222</v>
      </c>
      <c r="C1564" s="247">
        <v>45</v>
      </c>
      <c r="D1564" s="244" t="s">
        <v>5585</v>
      </c>
      <c r="E1564" s="244" t="s">
        <v>46</v>
      </c>
      <c r="F1564" s="244" t="s">
        <v>46</v>
      </c>
      <c r="G1564" s="244" t="s">
        <v>4225</v>
      </c>
      <c r="H1564" s="4">
        <v>500</v>
      </c>
    </row>
    <row r="1565" spans="1:8">
      <c r="A1565" s="244" t="s">
        <v>2074</v>
      </c>
      <c r="B1565" s="244" t="s">
        <v>4263</v>
      </c>
      <c r="C1565" s="247">
        <v>6</v>
      </c>
      <c r="D1565" s="244" t="s">
        <v>379</v>
      </c>
      <c r="E1565" s="238" t="s">
        <v>4236</v>
      </c>
      <c r="F1565" s="238" t="s">
        <v>4236</v>
      </c>
      <c r="G1565" s="244" t="s">
        <v>4230</v>
      </c>
      <c r="H1565" s="222">
        <v>0</v>
      </c>
    </row>
    <row r="1566" spans="1:8">
      <c r="A1566" s="244" t="s">
        <v>2075</v>
      </c>
      <c r="B1566" s="244" t="s">
        <v>4234</v>
      </c>
      <c r="C1566" s="247">
        <v>45</v>
      </c>
      <c r="D1566" s="244" t="s">
        <v>5586</v>
      </c>
      <c r="E1566" s="238" t="s">
        <v>52</v>
      </c>
      <c r="F1566" s="238" t="s">
        <v>4236</v>
      </c>
      <c r="G1566" s="244" t="s">
        <v>4230</v>
      </c>
      <c r="H1566" s="158" t="s">
        <v>7323</v>
      </c>
    </row>
    <row r="1567" spans="1:8">
      <c r="A1567" s="244" t="s">
        <v>2076</v>
      </c>
      <c r="B1567" s="244" t="s">
        <v>379</v>
      </c>
      <c r="C1567" s="247" t="s">
        <v>379</v>
      </c>
      <c r="D1567" s="244" t="s">
        <v>379</v>
      </c>
      <c r="E1567" s="238" t="s">
        <v>4266</v>
      </c>
      <c r="F1567" s="238" t="s">
        <v>4266</v>
      </c>
      <c r="G1567" s="244" t="s">
        <v>4225</v>
      </c>
      <c r="H1567" s="222">
        <v>0</v>
      </c>
    </row>
    <row r="1568" spans="1:8">
      <c r="A1568" s="244" t="s">
        <v>2077</v>
      </c>
      <c r="B1568" s="244" t="s">
        <v>4263</v>
      </c>
      <c r="C1568" s="247">
        <v>6</v>
      </c>
      <c r="D1568" s="244" t="s">
        <v>5587</v>
      </c>
      <c r="E1568" s="244" t="s">
        <v>46</v>
      </c>
      <c r="F1568" s="244" t="s">
        <v>46</v>
      </c>
      <c r="G1568" s="244" t="s">
        <v>4225</v>
      </c>
      <c r="H1568" s="4">
        <v>500</v>
      </c>
    </row>
    <row r="1569" spans="1:8">
      <c r="A1569" s="244" t="s">
        <v>2078</v>
      </c>
      <c r="B1569" s="244" t="s">
        <v>4234</v>
      </c>
      <c r="C1569" s="247">
        <v>30</v>
      </c>
      <c r="D1569" s="244" t="s">
        <v>5588</v>
      </c>
      <c r="E1569" s="238" t="s">
        <v>52</v>
      </c>
      <c r="F1569" s="238" t="s">
        <v>4236</v>
      </c>
      <c r="G1569" s="244" t="s">
        <v>4230</v>
      </c>
      <c r="H1569" s="158" t="s">
        <v>7323</v>
      </c>
    </row>
    <row r="1570" spans="1:8">
      <c r="A1570" s="244" t="s">
        <v>2079</v>
      </c>
      <c r="B1570" s="244" t="s">
        <v>4234</v>
      </c>
      <c r="C1570" s="247">
        <v>45</v>
      </c>
      <c r="D1570" s="244" t="s">
        <v>5589</v>
      </c>
      <c r="E1570" s="238" t="s">
        <v>52</v>
      </c>
      <c r="F1570" s="238" t="s">
        <v>4236</v>
      </c>
      <c r="G1570" s="244" t="s">
        <v>4230</v>
      </c>
      <c r="H1570" s="158" t="s">
        <v>7323</v>
      </c>
    </row>
    <row r="1571" spans="1:8">
      <c r="A1571" s="244" t="s">
        <v>2080</v>
      </c>
      <c r="B1571" s="244" t="s">
        <v>4234</v>
      </c>
      <c r="C1571" s="247">
        <v>25</v>
      </c>
      <c r="D1571" s="244" t="s">
        <v>5590</v>
      </c>
      <c r="E1571" s="244" t="s">
        <v>46</v>
      </c>
      <c r="F1571" s="244" t="s">
        <v>46</v>
      </c>
      <c r="G1571" s="244" t="s">
        <v>4225</v>
      </c>
      <c r="H1571" s="4">
        <v>500</v>
      </c>
    </row>
    <row r="1572" spans="1:8">
      <c r="A1572" s="244" t="s">
        <v>2081</v>
      </c>
      <c r="B1572" s="244" t="s">
        <v>4254</v>
      </c>
      <c r="C1572" s="247">
        <v>15</v>
      </c>
      <c r="D1572" s="244" t="s">
        <v>5591</v>
      </c>
      <c r="E1572" s="244" t="s">
        <v>46</v>
      </c>
      <c r="F1572" s="244" t="s">
        <v>46</v>
      </c>
      <c r="G1572" s="244" t="s">
        <v>4225</v>
      </c>
      <c r="H1572" s="4">
        <v>500</v>
      </c>
    </row>
    <row r="1573" spans="1:8">
      <c r="A1573" s="244" t="s">
        <v>2082</v>
      </c>
      <c r="B1573" s="244" t="s">
        <v>4234</v>
      </c>
      <c r="C1573" s="247">
        <v>32</v>
      </c>
      <c r="D1573" s="244" t="s">
        <v>5592</v>
      </c>
      <c r="E1573" s="238" t="s">
        <v>52</v>
      </c>
      <c r="F1573" s="238" t="s">
        <v>4236</v>
      </c>
      <c r="G1573" s="244" t="s">
        <v>4230</v>
      </c>
      <c r="H1573" s="158" t="s">
        <v>7323</v>
      </c>
    </row>
    <row r="1574" spans="1:8">
      <c r="A1574" s="244" t="s">
        <v>2083</v>
      </c>
      <c r="B1574" s="244" t="s">
        <v>4234</v>
      </c>
      <c r="C1574" s="247">
        <v>30</v>
      </c>
      <c r="D1574" s="244" t="s">
        <v>5593</v>
      </c>
      <c r="E1574" s="238" t="s">
        <v>52</v>
      </c>
      <c r="F1574" s="238" t="s">
        <v>4236</v>
      </c>
      <c r="G1574" s="244" t="s">
        <v>4230</v>
      </c>
      <c r="H1574" s="158" t="s">
        <v>7323</v>
      </c>
    </row>
    <row r="1575" spans="1:8">
      <c r="A1575" s="244" t="s">
        <v>2084</v>
      </c>
      <c r="B1575" s="244" t="s">
        <v>4234</v>
      </c>
      <c r="C1575" s="247">
        <v>30</v>
      </c>
      <c r="D1575" s="244" t="s">
        <v>5594</v>
      </c>
      <c r="E1575" s="238" t="s">
        <v>52</v>
      </c>
      <c r="F1575" s="238" t="s">
        <v>4236</v>
      </c>
      <c r="G1575" s="244" t="s">
        <v>4230</v>
      </c>
      <c r="H1575" s="158" t="s">
        <v>7323</v>
      </c>
    </row>
    <row r="1576" spans="1:8">
      <c r="A1576" s="244" t="s">
        <v>2085</v>
      </c>
      <c r="B1576" s="244" t="s">
        <v>4234</v>
      </c>
      <c r="C1576" s="247">
        <v>30</v>
      </c>
      <c r="D1576" s="244" t="s">
        <v>5595</v>
      </c>
      <c r="E1576" s="238" t="s">
        <v>52</v>
      </c>
      <c r="F1576" s="238" t="s">
        <v>4236</v>
      </c>
      <c r="G1576" s="244" t="s">
        <v>4230</v>
      </c>
      <c r="H1576" s="158" t="s">
        <v>7323</v>
      </c>
    </row>
    <row r="1577" spans="1:8">
      <c r="A1577" s="244" t="s">
        <v>2086</v>
      </c>
      <c r="B1577" s="244" t="s">
        <v>4234</v>
      </c>
      <c r="C1577" s="247">
        <v>30</v>
      </c>
      <c r="D1577" s="244" t="s">
        <v>5596</v>
      </c>
      <c r="E1577" s="238" t="s">
        <v>52</v>
      </c>
      <c r="F1577" s="238" t="s">
        <v>4236</v>
      </c>
      <c r="G1577" s="244" t="s">
        <v>4230</v>
      </c>
      <c r="H1577" s="158" t="s">
        <v>7323</v>
      </c>
    </row>
    <row r="1578" spans="1:8">
      <c r="A1578" s="244" t="s">
        <v>2087</v>
      </c>
      <c r="B1578" s="238" t="s">
        <v>379</v>
      </c>
      <c r="C1578" s="250" t="s">
        <v>379</v>
      </c>
      <c r="D1578" s="238" t="s">
        <v>5597</v>
      </c>
      <c r="E1578" s="244" t="s">
        <v>4236</v>
      </c>
      <c r="F1578" s="244" t="s">
        <v>4236</v>
      </c>
      <c r="G1578" s="238" t="s">
        <v>4225</v>
      </c>
      <c r="H1578" s="222">
        <v>0</v>
      </c>
    </row>
    <row r="1579" spans="1:8">
      <c r="A1579" s="244" t="s">
        <v>2088</v>
      </c>
      <c r="B1579" s="238" t="s">
        <v>4234</v>
      </c>
      <c r="C1579" s="250">
        <v>30</v>
      </c>
      <c r="D1579" s="238" t="s">
        <v>5598</v>
      </c>
      <c r="E1579" s="238" t="s">
        <v>52</v>
      </c>
      <c r="F1579" s="238" t="s">
        <v>4236</v>
      </c>
      <c r="G1579" s="238" t="s">
        <v>4230</v>
      </c>
      <c r="H1579" s="158" t="s">
        <v>7323</v>
      </c>
    </row>
    <row r="1580" spans="1:8">
      <c r="A1580" s="244" t="s">
        <v>2089</v>
      </c>
      <c r="B1580" s="244" t="s">
        <v>4222</v>
      </c>
      <c r="C1580" s="247">
        <v>40</v>
      </c>
      <c r="D1580" s="244" t="s">
        <v>5599</v>
      </c>
      <c r="E1580" s="244" t="s">
        <v>51</v>
      </c>
      <c r="F1580" s="244" t="s">
        <v>4236</v>
      </c>
      <c r="G1580" s="244" t="s">
        <v>4230</v>
      </c>
      <c r="H1580" s="158" t="s">
        <v>7321</v>
      </c>
    </row>
    <row r="1581" spans="1:8">
      <c r="A1581" s="244" t="s">
        <v>2090</v>
      </c>
      <c r="B1581" s="253" t="s">
        <v>4222</v>
      </c>
      <c r="C1581" s="250">
        <v>42</v>
      </c>
      <c r="D1581" s="253" t="s">
        <v>5600</v>
      </c>
      <c r="E1581" s="253" t="s">
        <v>51</v>
      </c>
      <c r="F1581" s="253" t="s">
        <v>4236</v>
      </c>
      <c r="G1581" s="253" t="s">
        <v>4230</v>
      </c>
      <c r="H1581" s="158" t="s">
        <v>7321</v>
      </c>
    </row>
    <row r="1582" spans="1:8">
      <c r="A1582" s="244" t="s">
        <v>2091</v>
      </c>
      <c r="B1582" s="253" t="s">
        <v>4263</v>
      </c>
      <c r="C1582" s="250">
        <v>6</v>
      </c>
      <c r="D1582" s="253" t="s">
        <v>379</v>
      </c>
      <c r="E1582" s="253" t="s">
        <v>4236</v>
      </c>
      <c r="F1582" s="253" t="s">
        <v>4236</v>
      </c>
      <c r="G1582" s="253" t="s">
        <v>4230</v>
      </c>
      <c r="H1582" s="222">
        <v>0</v>
      </c>
    </row>
    <row r="1583" spans="1:8">
      <c r="A1583" s="244" t="s">
        <v>2092</v>
      </c>
      <c r="B1583" s="238" t="s">
        <v>4263</v>
      </c>
      <c r="C1583" s="250" t="s">
        <v>379</v>
      </c>
      <c r="D1583" s="238" t="s">
        <v>4266</v>
      </c>
      <c r="E1583" s="238" t="s">
        <v>4236</v>
      </c>
      <c r="F1583" s="238" t="s">
        <v>4236</v>
      </c>
      <c r="G1583" s="238" t="s">
        <v>4230</v>
      </c>
      <c r="H1583" s="222">
        <v>0</v>
      </c>
    </row>
    <row r="1584" spans="1:8">
      <c r="A1584" s="244" t="s">
        <v>2093</v>
      </c>
      <c r="B1584" s="244" t="s">
        <v>4234</v>
      </c>
      <c r="C1584" s="247">
        <v>30</v>
      </c>
      <c r="D1584" s="244" t="s">
        <v>5601</v>
      </c>
      <c r="E1584" s="244" t="s">
        <v>46</v>
      </c>
      <c r="F1584" s="244" t="s">
        <v>4229</v>
      </c>
      <c r="G1584" s="244" t="s">
        <v>4230</v>
      </c>
      <c r="H1584" s="4">
        <v>500</v>
      </c>
    </row>
    <row r="1585" spans="1:8">
      <c r="A1585" s="244" t="s">
        <v>2094</v>
      </c>
      <c r="B1585" s="244" t="s">
        <v>4254</v>
      </c>
      <c r="C1585" s="247">
        <v>20</v>
      </c>
      <c r="D1585" s="244" t="s">
        <v>51</v>
      </c>
      <c r="E1585" s="244" t="s">
        <v>51</v>
      </c>
      <c r="F1585" s="244" t="s">
        <v>4236</v>
      </c>
      <c r="G1585" s="244" t="s">
        <v>4230</v>
      </c>
      <c r="H1585" s="158" t="s">
        <v>7320</v>
      </c>
    </row>
    <row r="1586" spans="1:8">
      <c r="A1586" s="244" t="s">
        <v>2095</v>
      </c>
      <c r="B1586" s="253" t="s">
        <v>4234</v>
      </c>
      <c r="C1586" s="250">
        <v>42</v>
      </c>
      <c r="D1586" s="253" t="s">
        <v>5602</v>
      </c>
      <c r="E1586" s="253" t="s">
        <v>52</v>
      </c>
      <c r="F1586" s="253" t="s">
        <v>4236</v>
      </c>
      <c r="G1586" s="253" t="s">
        <v>4230</v>
      </c>
      <c r="H1586" s="158" t="s">
        <v>7323</v>
      </c>
    </row>
    <row r="1587" spans="1:8">
      <c r="A1587" s="244" t="s">
        <v>2096</v>
      </c>
      <c r="B1587" s="253" t="s">
        <v>4222</v>
      </c>
      <c r="C1587" s="250">
        <v>30</v>
      </c>
      <c r="D1587" s="253" t="s">
        <v>5603</v>
      </c>
      <c r="E1587" s="253" t="s">
        <v>51</v>
      </c>
      <c r="F1587" s="253" t="s">
        <v>4236</v>
      </c>
      <c r="G1587" s="253" t="s">
        <v>4230</v>
      </c>
      <c r="H1587" s="158" t="s">
        <v>7320</v>
      </c>
    </row>
    <row r="1588" spans="1:8">
      <c r="A1588" s="244" t="s">
        <v>2097</v>
      </c>
      <c r="B1588" s="244" t="s">
        <v>4222</v>
      </c>
      <c r="C1588" s="247">
        <v>20</v>
      </c>
      <c r="D1588" s="244" t="s">
        <v>5604</v>
      </c>
      <c r="E1588" s="244" t="s">
        <v>46</v>
      </c>
      <c r="F1588" s="244" t="s">
        <v>46</v>
      </c>
      <c r="G1588" s="244" t="s">
        <v>4225</v>
      </c>
      <c r="H1588" s="4">
        <v>500</v>
      </c>
    </row>
    <row r="1589" spans="1:8">
      <c r="A1589" s="244" t="s">
        <v>2098</v>
      </c>
      <c r="B1589" s="244" t="s">
        <v>4263</v>
      </c>
      <c r="C1589" s="247">
        <v>6</v>
      </c>
      <c r="D1589" s="244" t="s">
        <v>5605</v>
      </c>
      <c r="E1589" s="244" t="s">
        <v>46</v>
      </c>
      <c r="F1589" s="244" t="s">
        <v>46</v>
      </c>
      <c r="G1589" s="244" t="s">
        <v>4225</v>
      </c>
      <c r="H1589" s="4">
        <v>500</v>
      </c>
    </row>
    <row r="1590" spans="1:8">
      <c r="A1590" s="244" t="s">
        <v>2099</v>
      </c>
      <c r="B1590" s="244" t="s">
        <v>4234</v>
      </c>
      <c r="C1590" s="247">
        <v>30</v>
      </c>
      <c r="D1590" s="244" t="s">
        <v>5606</v>
      </c>
      <c r="E1590" s="238" t="s">
        <v>52</v>
      </c>
      <c r="F1590" s="238" t="s">
        <v>4236</v>
      </c>
      <c r="G1590" s="244" t="s">
        <v>4225</v>
      </c>
      <c r="H1590" s="158" t="s">
        <v>7323</v>
      </c>
    </row>
    <row r="1591" spans="1:8">
      <c r="A1591" s="244" t="s">
        <v>2100</v>
      </c>
      <c r="B1591" s="244" t="s">
        <v>4234</v>
      </c>
      <c r="C1591" s="247">
        <v>40</v>
      </c>
      <c r="D1591" s="244" t="s">
        <v>5607</v>
      </c>
      <c r="E1591" s="238" t="s">
        <v>52</v>
      </c>
      <c r="F1591" s="238" t="s">
        <v>4236</v>
      </c>
      <c r="G1591" s="244" t="s">
        <v>4225</v>
      </c>
      <c r="H1591" s="158" t="s">
        <v>7323</v>
      </c>
    </row>
    <row r="1592" spans="1:8">
      <c r="A1592" s="244" t="s">
        <v>2101</v>
      </c>
      <c r="B1592" s="244" t="s">
        <v>4263</v>
      </c>
      <c r="C1592" s="247">
        <v>6</v>
      </c>
      <c r="D1592" s="244" t="s">
        <v>5608</v>
      </c>
      <c r="E1592" s="244" t="s">
        <v>46</v>
      </c>
      <c r="F1592" s="244" t="s">
        <v>46</v>
      </c>
      <c r="G1592" s="244" t="s">
        <v>4225</v>
      </c>
      <c r="H1592" s="4">
        <v>500</v>
      </c>
    </row>
    <row r="1593" spans="1:8">
      <c r="A1593" s="244" t="s">
        <v>2102</v>
      </c>
      <c r="B1593" s="244" t="s">
        <v>4302</v>
      </c>
      <c r="C1593" s="247">
        <v>15</v>
      </c>
      <c r="D1593" s="244" t="s">
        <v>5609</v>
      </c>
      <c r="E1593" s="244" t="s">
        <v>46</v>
      </c>
      <c r="F1593" s="244" t="s">
        <v>46</v>
      </c>
      <c r="G1593" s="244" t="s">
        <v>4225</v>
      </c>
      <c r="H1593" s="4">
        <v>500</v>
      </c>
    </row>
    <row r="1594" spans="1:8">
      <c r="A1594" s="244" t="s">
        <v>2103</v>
      </c>
      <c r="B1594" s="244" t="s">
        <v>4222</v>
      </c>
      <c r="C1594" s="247">
        <v>30</v>
      </c>
      <c r="D1594" s="244" t="s">
        <v>5610</v>
      </c>
      <c r="E1594" s="244" t="s">
        <v>46</v>
      </c>
      <c r="F1594" s="244" t="s">
        <v>46</v>
      </c>
      <c r="G1594" s="244" t="s">
        <v>4225</v>
      </c>
      <c r="H1594" s="4">
        <v>500</v>
      </c>
    </row>
    <row r="1595" spans="1:8">
      <c r="A1595" s="244" t="s">
        <v>2104</v>
      </c>
      <c r="B1595" s="244" t="s">
        <v>4222</v>
      </c>
      <c r="C1595" s="247">
        <v>25</v>
      </c>
      <c r="D1595" s="244" t="s">
        <v>5611</v>
      </c>
      <c r="E1595" s="244" t="s">
        <v>46</v>
      </c>
      <c r="F1595" s="244" t="s">
        <v>46</v>
      </c>
      <c r="G1595" s="244" t="s">
        <v>4225</v>
      </c>
      <c r="H1595" s="4">
        <v>500</v>
      </c>
    </row>
    <row r="1596" spans="1:8">
      <c r="A1596" s="244" t="s">
        <v>2105</v>
      </c>
      <c r="B1596" s="244" t="s">
        <v>4302</v>
      </c>
      <c r="C1596" s="247">
        <v>15</v>
      </c>
      <c r="D1596" s="244" t="s">
        <v>5612</v>
      </c>
      <c r="E1596" s="244" t="s">
        <v>46</v>
      </c>
      <c r="F1596" s="244" t="s">
        <v>46</v>
      </c>
      <c r="G1596" s="244" t="s">
        <v>4225</v>
      </c>
      <c r="H1596" s="4">
        <v>500</v>
      </c>
    </row>
    <row r="1597" spans="1:8">
      <c r="A1597" s="244" t="s">
        <v>2106</v>
      </c>
      <c r="B1597" s="244" t="s">
        <v>4222</v>
      </c>
      <c r="C1597" s="247">
        <v>25</v>
      </c>
      <c r="D1597" s="244" t="s">
        <v>5613</v>
      </c>
      <c r="E1597" s="244" t="s">
        <v>46</v>
      </c>
      <c r="F1597" s="244" t="s">
        <v>46</v>
      </c>
      <c r="G1597" s="244" t="s">
        <v>4225</v>
      </c>
      <c r="H1597" s="4">
        <v>500</v>
      </c>
    </row>
    <row r="1598" spans="1:8">
      <c r="A1598" s="244" t="s">
        <v>2107</v>
      </c>
      <c r="B1598" s="244" t="s">
        <v>4263</v>
      </c>
      <c r="C1598" s="247">
        <v>6</v>
      </c>
      <c r="D1598" s="244" t="s">
        <v>5614</v>
      </c>
      <c r="E1598" s="244" t="s">
        <v>46</v>
      </c>
      <c r="F1598" s="244" t="s">
        <v>4229</v>
      </c>
      <c r="G1598" s="244" t="s">
        <v>4230</v>
      </c>
      <c r="H1598" s="4">
        <v>500</v>
      </c>
    </row>
    <row r="1599" spans="1:8">
      <c r="A1599" s="244" t="s">
        <v>2108</v>
      </c>
      <c r="B1599" s="244" t="s">
        <v>4263</v>
      </c>
      <c r="C1599" s="247">
        <v>6</v>
      </c>
      <c r="D1599" s="244" t="s">
        <v>5615</v>
      </c>
      <c r="E1599" s="244" t="s">
        <v>46</v>
      </c>
      <c r="F1599" s="244" t="s">
        <v>4229</v>
      </c>
      <c r="G1599" s="244" t="s">
        <v>4230</v>
      </c>
      <c r="H1599" s="4">
        <v>500</v>
      </c>
    </row>
    <row r="1600" spans="1:8">
      <c r="A1600" s="244" t="s">
        <v>2109</v>
      </c>
      <c r="B1600" s="244" t="s">
        <v>4238</v>
      </c>
      <c r="C1600" s="247">
        <v>30</v>
      </c>
      <c r="D1600" s="244" t="s">
        <v>5616</v>
      </c>
      <c r="E1600" s="244" t="s">
        <v>46</v>
      </c>
      <c r="F1600" s="244" t="s">
        <v>46</v>
      </c>
      <c r="G1600" s="244" t="s">
        <v>4225</v>
      </c>
      <c r="H1600" s="4">
        <v>500</v>
      </c>
    </row>
    <row r="1601" spans="1:8">
      <c r="A1601" s="244" t="s">
        <v>2110</v>
      </c>
      <c r="B1601" s="244" t="s">
        <v>4302</v>
      </c>
      <c r="C1601" s="247">
        <v>20</v>
      </c>
      <c r="D1601" s="244" t="s">
        <v>5617</v>
      </c>
      <c r="E1601" s="244" t="s">
        <v>46</v>
      </c>
      <c r="F1601" s="244" t="s">
        <v>46</v>
      </c>
      <c r="G1601" s="244" t="s">
        <v>4225</v>
      </c>
      <c r="H1601" s="4">
        <v>500</v>
      </c>
    </row>
    <row r="1602" spans="1:8">
      <c r="A1602" s="244" t="s">
        <v>2111</v>
      </c>
      <c r="B1602" s="244" t="s">
        <v>4263</v>
      </c>
      <c r="C1602" s="247">
        <v>6</v>
      </c>
      <c r="D1602" s="244" t="s">
        <v>5618</v>
      </c>
      <c r="E1602" s="244" t="s">
        <v>46</v>
      </c>
      <c r="F1602" s="244" t="s">
        <v>46</v>
      </c>
      <c r="G1602" s="244" t="s">
        <v>4225</v>
      </c>
      <c r="H1602" s="4">
        <v>500</v>
      </c>
    </row>
    <row r="1603" spans="1:8">
      <c r="A1603" s="244" t="s">
        <v>2112</v>
      </c>
      <c r="B1603" s="244" t="s">
        <v>4263</v>
      </c>
      <c r="C1603" s="247">
        <v>6</v>
      </c>
      <c r="D1603" s="244" t="s">
        <v>5619</v>
      </c>
      <c r="E1603" s="244" t="s">
        <v>46</v>
      </c>
      <c r="F1603" s="244" t="s">
        <v>46</v>
      </c>
      <c r="G1603" s="244" t="s">
        <v>4225</v>
      </c>
      <c r="H1603" s="4">
        <v>500</v>
      </c>
    </row>
    <row r="1604" spans="1:8">
      <c r="A1604" s="244" t="s">
        <v>2113</v>
      </c>
      <c r="B1604" s="244" t="s">
        <v>4238</v>
      </c>
      <c r="C1604" s="247">
        <v>30</v>
      </c>
      <c r="D1604" s="244" t="s">
        <v>5620</v>
      </c>
      <c r="E1604" s="244" t="s">
        <v>46</v>
      </c>
      <c r="F1604" s="244" t="s">
        <v>46</v>
      </c>
      <c r="G1604" s="244" t="s">
        <v>4225</v>
      </c>
      <c r="H1604" s="4">
        <v>500</v>
      </c>
    </row>
    <row r="1605" spans="1:8">
      <c r="A1605" s="244" t="s">
        <v>2114</v>
      </c>
      <c r="B1605" s="244" t="s">
        <v>4234</v>
      </c>
      <c r="C1605" s="247">
        <v>30</v>
      </c>
      <c r="D1605" s="244" t="s">
        <v>5621</v>
      </c>
      <c r="E1605" s="238" t="s">
        <v>52</v>
      </c>
      <c r="F1605" s="238" t="s">
        <v>4236</v>
      </c>
      <c r="G1605" s="244" t="s">
        <v>4225</v>
      </c>
      <c r="H1605" s="158" t="s">
        <v>7323</v>
      </c>
    </row>
    <row r="1606" spans="1:8">
      <c r="A1606" s="244" t="s">
        <v>2115</v>
      </c>
      <c r="B1606" s="244" t="s">
        <v>4263</v>
      </c>
      <c r="C1606" s="247">
        <v>6</v>
      </c>
      <c r="D1606" s="244" t="s">
        <v>5622</v>
      </c>
      <c r="E1606" s="244" t="s">
        <v>46</v>
      </c>
      <c r="F1606" s="244" t="s">
        <v>4229</v>
      </c>
      <c r="G1606" s="244" t="s">
        <v>4230</v>
      </c>
      <c r="H1606" s="4">
        <v>500</v>
      </c>
    </row>
    <row r="1607" spans="1:8">
      <c r="A1607" s="244" t="s">
        <v>2116</v>
      </c>
      <c r="B1607" s="244" t="s">
        <v>4263</v>
      </c>
      <c r="C1607" s="247">
        <v>6</v>
      </c>
      <c r="D1607" s="244" t="s">
        <v>379</v>
      </c>
      <c r="E1607" s="238" t="s">
        <v>4236</v>
      </c>
      <c r="F1607" s="238" t="s">
        <v>4236</v>
      </c>
      <c r="G1607" s="244" t="s">
        <v>4225</v>
      </c>
      <c r="H1607" s="222">
        <v>0</v>
      </c>
    </row>
    <row r="1608" spans="1:8">
      <c r="A1608" s="244" t="s">
        <v>2117</v>
      </c>
      <c r="B1608" s="244" t="s">
        <v>4263</v>
      </c>
      <c r="C1608" s="247">
        <v>3</v>
      </c>
      <c r="D1608" s="244" t="s">
        <v>5623</v>
      </c>
      <c r="E1608" s="244" t="s">
        <v>46</v>
      </c>
      <c r="F1608" s="244" t="s">
        <v>46</v>
      </c>
      <c r="G1608" s="244" t="s">
        <v>4225</v>
      </c>
      <c r="H1608" s="4">
        <v>500</v>
      </c>
    </row>
    <row r="1609" spans="1:8">
      <c r="A1609" s="244" t="s">
        <v>2118</v>
      </c>
      <c r="B1609" s="244" t="s">
        <v>379</v>
      </c>
      <c r="C1609" s="247" t="s">
        <v>379</v>
      </c>
      <c r="D1609" s="244" t="s">
        <v>379</v>
      </c>
      <c r="E1609" s="238" t="s">
        <v>4266</v>
      </c>
      <c r="F1609" s="238" t="s">
        <v>4266</v>
      </c>
      <c r="G1609" s="244" t="s">
        <v>4225</v>
      </c>
      <c r="H1609" s="222">
        <v>0</v>
      </c>
    </row>
    <row r="1610" spans="1:8">
      <c r="A1610" s="244" t="s">
        <v>2119</v>
      </c>
      <c r="B1610" s="244" t="s">
        <v>4222</v>
      </c>
      <c r="C1610" s="247">
        <v>20</v>
      </c>
      <c r="D1610" s="244" t="s">
        <v>5624</v>
      </c>
      <c r="E1610" s="244" t="s">
        <v>46</v>
      </c>
      <c r="F1610" s="244" t="s">
        <v>46</v>
      </c>
      <c r="G1610" s="244" t="s">
        <v>4225</v>
      </c>
      <c r="H1610" s="4">
        <v>500</v>
      </c>
    </row>
    <row r="1611" spans="1:8">
      <c r="A1611" s="244" t="s">
        <v>2120</v>
      </c>
      <c r="B1611" s="244" t="s">
        <v>4238</v>
      </c>
      <c r="C1611" s="247">
        <v>30</v>
      </c>
      <c r="D1611" s="244" t="s">
        <v>5625</v>
      </c>
      <c r="E1611" s="238" t="s">
        <v>4266</v>
      </c>
      <c r="F1611" s="238" t="s">
        <v>4266</v>
      </c>
      <c r="G1611" s="244" t="s">
        <v>4225</v>
      </c>
      <c r="H1611" s="222">
        <v>0</v>
      </c>
    </row>
    <row r="1612" spans="1:8">
      <c r="A1612" s="244" t="s">
        <v>2121</v>
      </c>
      <c r="B1612" s="244" t="s">
        <v>4238</v>
      </c>
      <c r="C1612" s="247">
        <v>30</v>
      </c>
      <c r="D1612" s="244" t="s">
        <v>5626</v>
      </c>
      <c r="E1612" s="244" t="s">
        <v>46</v>
      </c>
      <c r="F1612" s="244" t="s">
        <v>46</v>
      </c>
      <c r="G1612" s="244" t="s">
        <v>4225</v>
      </c>
      <c r="H1612" s="4">
        <v>500</v>
      </c>
    </row>
    <row r="1613" spans="1:8">
      <c r="A1613" s="244" t="s">
        <v>2122</v>
      </c>
      <c r="B1613" s="244" t="s">
        <v>4222</v>
      </c>
      <c r="C1613" s="247">
        <v>25</v>
      </c>
      <c r="D1613" s="244" t="s">
        <v>5627</v>
      </c>
      <c r="E1613" s="244" t="s">
        <v>46</v>
      </c>
      <c r="F1613" s="244" t="s">
        <v>46</v>
      </c>
      <c r="G1613" s="244" t="s">
        <v>4225</v>
      </c>
      <c r="H1613" s="4">
        <v>500</v>
      </c>
    </row>
    <row r="1614" spans="1:8">
      <c r="A1614" s="244" t="s">
        <v>2123</v>
      </c>
      <c r="B1614" s="244" t="s">
        <v>4222</v>
      </c>
      <c r="C1614" s="247">
        <v>25</v>
      </c>
      <c r="D1614" s="244" t="s">
        <v>5628</v>
      </c>
      <c r="E1614" s="244" t="s">
        <v>46</v>
      </c>
      <c r="F1614" s="244" t="s">
        <v>46</v>
      </c>
      <c r="G1614" s="244" t="s">
        <v>4225</v>
      </c>
      <c r="H1614" s="4">
        <v>500</v>
      </c>
    </row>
    <row r="1615" spans="1:8">
      <c r="A1615" s="244" t="s">
        <v>2124</v>
      </c>
      <c r="B1615" s="244" t="s">
        <v>4222</v>
      </c>
      <c r="C1615" s="247">
        <v>20</v>
      </c>
      <c r="D1615" s="244" t="s">
        <v>5629</v>
      </c>
      <c r="E1615" s="244" t="s">
        <v>46</v>
      </c>
      <c r="F1615" s="244" t="s">
        <v>46</v>
      </c>
      <c r="G1615" s="244" t="s">
        <v>4225</v>
      </c>
      <c r="H1615" s="4">
        <v>500</v>
      </c>
    </row>
    <row r="1616" spans="1:8">
      <c r="A1616" s="244" t="s">
        <v>2125</v>
      </c>
      <c r="B1616" s="244" t="s">
        <v>4263</v>
      </c>
      <c r="C1616" s="247">
        <v>6</v>
      </c>
      <c r="D1616" s="244" t="s">
        <v>5630</v>
      </c>
      <c r="E1616" s="244" t="s">
        <v>46</v>
      </c>
      <c r="F1616" s="244" t="s">
        <v>4229</v>
      </c>
      <c r="G1616" s="244" t="s">
        <v>4230</v>
      </c>
      <c r="H1616" s="4">
        <v>500</v>
      </c>
    </row>
    <row r="1617" spans="1:8">
      <c r="A1617" s="244" t="s">
        <v>2126</v>
      </c>
      <c r="B1617" s="244" t="s">
        <v>4234</v>
      </c>
      <c r="C1617" s="247">
        <v>25</v>
      </c>
      <c r="D1617" s="244" t="s">
        <v>5631</v>
      </c>
      <c r="E1617" s="238" t="s">
        <v>52</v>
      </c>
      <c r="F1617" s="238" t="s">
        <v>4236</v>
      </c>
      <c r="G1617" s="244" t="s">
        <v>4225</v>
      </c>
      <c r="H1617" s="158" t="s">
        <v>7323</v>
      </c>
    </row>
    <row r="1618" spans="1:8">
      <c r="A1618" s="244" t="s">
        <v>2127</v>
      </c>
      <c r="B1618" s="244" t="s">
        <v>4307</v>
      </c>
      <c r="C1618" s="247">
        <v>5</v>
      </c>
      <c r="D1618" s="244" t="s">
        <v>5632</v>
      </c>
      <c r="E1618" s="244" t="s">
        <v>46</v>
      </c>
      <c r="F1618" s="244" t="s">
        <v>46</v>
      </c>
      <c r="G1618" s="244" t="s">
        <v>4225</v>
      </c>
      <c r="H1618" s="4">
        <v>500</v>
      </c>
    </row>
    <row r="1619" spans="1:8">
      <c r="A1619" s="244" t="s">
        <v>2128</v>
      </c>
      <c r="B1619" s="244" t="s">
        <v>4254</v>
      </c>
      <c r="C1619" s="247">
        <v>20</v>
      </c>
      <c r="D1619" s="244" t="s">
        <v>379</v>
      </c>
      <c r="E1619" s="238" t="s">
        <v>4236</v>
      </c>
      <c r="F1619" s="238" t="s">
        <v>4236</v>
      </c>
      <c r="G1619" s="244" t="s">
        <v>4225</v>
      </c>
      <c r="H1619" s="222">
        <v>0</v>
      </c>
    </row>
    <row r="1620" spans="1:8">
      <c r="A1620" s="244" t="s">
        <v>2129</v>
      </c>
      <c r="B1620" s="244" t="s">
        <v>4263</v>
      </c>
      <c r="C1620" s="247">
        <v>6</v>
      </c>
      <c r="D1620" s="244" t="s">
        <v>5633</v>
      </c>
      <c r="E1620" s="244" t="s">
        <v>46</v>
      </c>
      <c r="F1620" s="244" t="s">
        <v>4229</v>
      </c>
      <c r="G1620" s="244" t="s">
        <v>4230</v>
      </c>
      <c r="H1620" s="4">
        <v>500</v>
      </c>
    </row>
    <row r="1621" spans="1:8">
      <c r="A1621" s="244" t="s">
        <v>2130</v>
      </c>
      <c r="B1621" s="244" t="s">
        <v>4222</v>
      </c>
      <c r="C1621" s="247">
        <v>40</v>
      </c>
      <c r="D1621" s="244" t="s">
        <v>379</v>
      </c>
      <c r="E1621" s="238" t="s">
        <v>4236</v>
      </c>
      <c r="F1621" s="238" t="s">
        <v>4236</v>
      </c>
      <c r="G1621" s="244" t="s">
        <v>4225</v>
      </c>
      <c r="H1621" s="222">
        <v>0</v>
      </c>
    </row>
    <row r="1622" spans="1:8">
      <c r="A1622" s="244" t="s">
        <v>2131</v>
      </c>
      <c r="B1622" s="244" t="s">
        <v>4222</v>
      </c>
      <c r="C1622" s="247">
        <v>30</v>
      </c>
      <c r="D1622" s="244" t="s">
        <v>5634</v>
      </c>
      <c r="E1622" s="244" t="s">
        <v>46</v>
      </c>
      <c r="F1622" s="244" t="s">
        <v>46</v>
      </c>
      <c r="G1622" s="244" t="s">
        <v>4225</v>
      </c>
      <c r="H1622" s="4">
        <v>500</v>
      </c>
    </row>
    <row r="1623" spans="1:8">
      <c r="A1623" s="244" t="s">
        <v>2132</v>
      </c>
      <c r="B1623" s="244" t="s">
        <v>4263</v>
      </c>
      <c r="C1623" s="247">
        <v>6</v>
      </c>
      <c r="D1623" s="244" t="s">
        <v>379</v>
      </c>
      <c r="E1623" s="238" t="s">
        <v>4236</v>
      </c>
      <c r="F1623" s="238" t="s">
        <v>4236</v>
      </c>
      <c r="G1623" s="244" t="s">
        <v>4230</v>
      </c>
      <c r="H1623" s="222">
        <v>0</v>
      </c>
    </row>
    <row r="1624" spans="1:8">
      <c r="A1624" s="244" t="s">
        <v>2133</v>
      </c>
      <c r="B1624" s="244" t="s">
        <v>4238</v>
      </c>
      <c r="C1624" s="247">
        <v>30</v>
      </c>
      <c r="D1624" s="244" t="s">
        <v>5635</v>
      </c>
      <c r="E1624" s="244" t="s">
        <v>46</v>
      </c>
      <c r="F1624" s="244" t="s">
        <v>46</v>
      </c>
      <c r="G1624" s="244" t="s">
        <v>4225</v>
      </c>
      <c r="H1624" s="4">
        <v>500</v>
      </c>
    </row>
    <row r="1625" spans="1:8">
      <c r="A1625" s="244" t="s">
        <v>2134</v>
      </c>
      <c r="B1625" s="244" t="s">
        <v>4234</v>
      </c>
      <c r="C1625" s="247">
        <v>25</v>
      </c>
      <c r="D1625" s="244" t="s">
        <v>5636</v>
      </c>
      <c r="E1625" s="238" t="s">
        <v>52</v>
      </c>
      <c r="F1625" s="238" t="s">
        <v>4236</v>
      </c>
      <c r="G1625" s="244" t="s">
        <v>4225</v>
      </c>
      <c r="H1625" s="158" t="s">
        <v>7323</v>
      </c>
    </row>
    <row r="1626" spans="1:8">
      <c r="A1626" s="244" t="s">
        <v>2135</v>
      </c>
      <c r="B1626" s="244" t="s">
        <v>379</v>
      </c>
      <c r="C1626" s="247" t="s">
        <v>379</v>
      </c>
      <c r="D1626" s="244" t="s">
        <v>379</v>
      </c>
      <c r="E1626" s="238" t="s">
        <v>4266</v>
      </c>
      <c r="F1626" s="238" t="s">
        <v>4266</v>
      </c>
      <c r="G1626" s="244" t="s">
        <v>4225</v>
      </c>
      <c r="H1626" s="222">
        <v>0</v>
      </c>
    </row>
    <row r="1627" spans="1:8">
      <c r="A1627" s="244" t="s">
        <v>2136</v>
      </c>
      <c r="B1627" s="244" t="s">
        <v>4263</v>
      </c>
      <c r="C1627" s="247">
        <v>5</v>
      </c>
      <c r="D1627" s="244" t="s">
        <v>5637</v>
      </c>
      <c r="E1627" s="244" t="s">
        <v>46</v>
      </c>
      <c r="F1627" s="244" t="s">
        <v>46</v>
      </c>
      <c r="G1627" s="244" t="s">
        <v>4225</v>
      </c>
      <c r="H1627" s="4">
        <v>500</v>
      </c>
    </row>
    <row r="1628" spans="1:8">
      <c r="A1628" s="244" t="s">
        <v>2136</v>
      </c>
      <c r="B1628" s="244" t="s">
        <v>4263</v>
      </c>
      <c r="C1628" s="247">
        <v>6</v>
      </c>
      <c r="D1628" s="244" t="s">
        <v>5638</v>
      </c>
      <c r="E1628" s="244" t="s">
        <v>46</v>
      </c>
      <c r="F1628" s="244" t="s">
        <v>46</v>
      </c>
      <c r="G1628" s="244" t="s">
        <v>4225</v>
      </c>
      <c r="H1628" s="4">
        <v>500</v>
      </c>
    </row>
    <row r="1629" spans="1:8">
      <c r="A1629" s="244" t="s">
        <v>2137</v>
      </c>
      <c r="B1629" s="244" t="s">
        <v>4263</v>
      </c>
      <c r="C1629" s="247">
        <v>3</v>
      </c>
      <c r="D1629" s="244" t="s">
        <v>5639</v>
      </c>
      <c r="E1629" s="244" t="s">
        <v>46</v>
      </c>
      <c r="F1629" s="244" t="s">
        <v>46</v>
      </c>
      <c r="G1629" s="244" t="s">
        <v>4225</v>
      </c>
      <c r="H1629" s="4">
        <v>500</v>
      </c>
    </row>
    <row r="1630" spans="1:8">
      <c r="A1630" s="244" t="s">
        <v>2138</v>
      </c>
      <c r="B1630" s="244" t="s">
        <v>379</v>
      </c>
      <c r="C1630" s="247" t="s">
        <v>379</v>
      </c>
      <c r="D1630" s="244" t="s">
        <v>5640</v>
      </c>
      <c r="E1630" s="238" t="s">
        <v>4266</v>
      </c>
      <c r="F1630" s="238" t="s">
        <v>4266</v>
      </c>
      <c r="G1630" s="244" t="s">
        <v>4225</v>
      </c>
      <c r="H1630" s="222">
        <v>0</v>
      </c>
    </row>
    <row r="1631" spans="1:8">
      <c r="A1631" s="244" t="s">
        <v>2139</v>
      </c>
      <c r="B1631" s="244" t="s">
        <v>4263</v>
      </c>
      <c r="C1631" s="247">
        <v>6</v>
      </c>
      <c r="D1631" s="244" t="s">
        <v>5641</v>
      </c>
      <c r="E1631" s="244" t="s">
        <v>46</v>
      </c>
      <c r="F1631" s="244" t="s">
        <v>46</v>
      </c>
      <c r="G1631" s="244" t="s">
        <v>4225</v>
      </c>
      <c r="H1631" s="4">
        <v>500</v>
      </c>
    </row>
    <row r="1632" spans="1:8">
      <c r="A1632" s="244" t="s">
        <v>2140</v>
      </c>
      <c r="B1632" s="244" t="s">
        <v>379</v>
      </c>
      <c r="C1632" s="247" t="s">
        <v>379</v>
      </c>
      <c r="D1632" s="244" t="s">
        <v>379</v>
      </c>
      <c r="E1632" s="238" t="s">
        <v>4266</v>
      </c>
      <c r="F1632" s="238" t="s">
        <v>4266</v>
      </c>
      <c r="G1632" s="244" t="s">
        <v>4225</v>
      </c>
      <c r="H1632" s="222">
        <v>0</v>
      </c>
    </row>
    <row r="1633" spans="1:8">
      <c r="A1633" s="244" t="s">
        <v>2140</v>
      </c>
      <c r="B1633" s="244" t="s">
        <v>379</v>
      </c>
      <c r="C1633" s="247" t="s">
        <v>379</v>
      </c>
      <c r="D1633" s="244" t="s">
        <v>379</v>
      </c>
      <c r="E1633" s="238" t="s">
        <v>4266</v>
      </c>
      <c r="F1633" s="238" t="s">
        <v>4266</v>
      </c>
      <c r="G1633" s="244" t="s">
        <v>4225</v>
      </c>
      <c r="H1633" s="222">
        <v>0</v>
      </c>
    </row>
    <row r="1634" spans="1:8">
      <c r="A1634" s="244" t="s">
        <v>2141</v>
      </c>
      <c r="B1634" s="244" t="s">
        <v>4307</v>
      </c>
      <c r="C1634" s="247">
        <v>15</v>
      </c>
      <c r="D1634" s="244" t="s">
        <v>5642</v>
      </c>
      <c r="E1634" s="244" t="s">
        <v>46</v>
      </c>
      <c r="F1634" s="244" t="s">
        <v>46</v>
      </c>
      <c r="G1634" s="244" t="s">
        <v>4225</v>
      </c>
      <c r="H1634" s="4">
        <v>500</v>
      </c>
    </row>
    <row r="1635" spans="1:8">
      <c r="A1635" s="244" t="s">
        <v>2142</v>
      </c>
      <c r="B1635" s="244" t="s">
        <v>4265</v>
      </c>
      <c r="C1635" s="247" t="s">
        <v>379</v>
      </c>
      <c r="D1635" s="244" t="s">
        <v>379</v>
      </c>
      <c r="E1635" s="238" t="s">
        <v>4236</v>
      </c>
      <c r="F1635" s="238" t="s">
        <v>4236</v>
      </c>
      <c r="G1635" s="244" t="s">
        <v>4230</v>
      </c>
      <c r="H1635" s="222">
        <v>0</v>
      </c>
    </row>
    <row r="1636" spans="1:8">
      <c r="A1636" s="244" t="s">
        <v>2143</v>
      </c>
      <c r="B1636" s="244" t="s">
        <v>4263</v>
      </c>
      <c r="C1636" s="247">
        <v>6</v>
      </c>
      <c r="D1636" s="244" t="s">
        <v>5643</v>
      </c>
      <c r="E1636" s="244" t="s">
        <v>46</v>
      </c>
      <c r="F1636" s="244" t="s">
        <v>4229</v>
      </c>
      <c r="G1636" s="244" t="s">
        <v>4230</v>
      </c>
      <c r="H1636" s="4">
        <v>500</v>
      </c>
    </row>
    <row r="1637" spans="1:8">
      <c r="A1637" s="244" t="s">
        <v>2144</v>
      </c>
      <c r="B1637" s="244" t="s">
        <v>379</v>
      </c>
      <c r="C1637" s="247" t="s">
        <v>379</v>
      </c>
      <c r="D1637" s="244" t="s">
        <v>379</v>
      </c>
      <c r="E1637" s="238" t="s">
        <v>4266</v>
      </c>
      <c r="F1637" s="238" t="s">
        <v>4266</v>
      </c>
      <c r="G1637" s="244" t="s">
        <v>4225</v>
      </c>
      <c r="H1637" s="222">
        <v>0</v>
      </c>
    </row>
    <row r="1638" spans="1:8">
      <c r="A1638" s="244" t="s">
        <v>2145</v>
      </c>
      <c r="B1638" s="244" t="s">
        <v>4263</v>
      </c>
      <c r="C1638" s="247">
        <v>6</v>
      </c>
      <c r="D1638" s="244" t="s">
        <v>5644</v>
      </c>
      <c r="E1638" s="244" t="s">
        <v>46</v>
      </c>
      <c r="F1638" s="244" t="s">
        <v>4229</v>
      </c>
      <c r="G1638" s="244" t="s">
        <v>4230</v>
      </c>
      <c r="H1638" s="4">
        <v>500</v>
      </c>
    </row>
    <row r="1639" spans="1:8">
      <c r="A1639" s="244" t="s">
        <v>2146</v>
      </c>
      <c r="B1639" s="244" t="s">
        <v>4263</v>
      </c>
      <c r="C1639" s="247">
        <v>6</v>
      </c>
      <c r="D1639" s="244" t="s">
        <v>5645</v>
      </c>
      <c r="E1639" s="244" t="s">
        <v>46</v>
      </c>
      <c r="F1639" s="244" t="s">
        <v>4229</v>
      </c>
      <c r="G1639" s="244" t="s">
        <v>4230</v>
      </c>
      <c r="H1639" s="4">
        <v>500</v>
      </c>
    </row>
    <row r="1640" spans="1:8">
      <c r="A1640" s="244" t="s">
        <v>2147</v>
      </c>
      <c r="B1640" s="244" t="s">
        <v>4234</v>
      </c>
      <c r="C1640" s="247">
        <v>40</v>
      </c>
      <c r="D1640" s="244" t="s">
        <v>5646</v>
      </c>
      <c r="E1640" s="238" t="s">
        <v>52</v>
      </c>
      <c r="F1640" s="238" t="s">
        <v>4236</v>
      </c>
      <c r="G1640" s="244" t="s">
        <v>4230</v>
      </c>
      <c r="H1640" s="158" t="s">
        <v>7323</v>
      </c>
    </row>
    <row r="1641" spans="1:8">
      <c r="A1641" s="244" t="s">
        <v>2148</v>
      </c>
      <c r="B1641" s="244" t="s">
        <v>379</v>
      </c>
      <c r="C1641" s="247" t="s">
        <v>379</v>
      </c>
      <c r="D1641" s="244" t="s">
        <v>379</v>
      </c>
      <c r="E1641" s="238" t="s">
        <v>4266</v>
      </c>
      <c r="F1641" s="238" t="s">
        <v>4266</v>
      </c>
      <c r="G1641" s="244" t="s">
        <v>4225</v>
      </c>
      <c r="H1641" s="222">
        <v>0</v>
      </c>
    </row>
    <row r="1642" spans="1:8">
      <c r="A1642" s="244" t="s">
        <v>2149</v>
      </c>
      <c r="B1642" s="244" t="s">
        <v>4234</v>
      </c>
      <c r="C1642" s="247">
        <v>30</v>
      </c>
      <c r="D1642" s="244" t="s">
        <v>5647</v>
      </c>
      <c r="E1642" s="244" t="s">
        <v>46</v>
      </c>
      <c r="F1642" s="244" t="s">
        <v>4229</v>
      </c>
      <c r="G1642" s="244" t="s">
        <v>4230</v>
      </c>
      <c r="H1642" s="4">
        <v>500</v>
      </c>
    </row>
    <row r="1643" spans="1:8">
      <c r="A1643" s="244" t="s">
        <v>2150</v>
      </c>
      <c r="B1643" s="244" t="s">
        <v>4263</v>
      </c>
      <c r="C1643" s="247">
        <v>6</v>
      </c>
      <c r="D1643" s="244" t="s">
        <v>5648</v>
      </c>
      <c r="E1643" s="244" t="s">
        <v>46</v>
      </c>
      <c r="F1643" s="244" t="s">
        <v>46</v>
      </c>
      <c r="G1643" s="244" t="s">
        <v>4225</v>
      </c>
      <c r="H1643" s="4">
        <v>500</v>
      </c>
    </row>
    <row r="1644" spans="1:8">
      <c r="A1644" s="244" t="s">
        <v>2151</v>
      </c>
      <c r="B1644" s="244" t="s">
        <v>379</v>
      </c>
      <c r="C1644" s="247" t="s">
        <v>379</v>
      </c>
      <c r="D1644" s="244" t="s">
        <v>379</v>
      </c>
      <c r="E1644" s="238" t="s">
        <v>4266</v>
      </c>
      <c r="F1644" s="238" t="s">
        <v>4266</v>
      </c>
      <c r="G1644" s="244" t="s">
        <v>4225</v>
      </c>
      <c r="H1644" s="222">
        <v>0</v>
      </c>
    </row>
    <row r="1645" spans="1:8">
      <c r="A1645" s="244" t="s">
        <v>2152</v>
      </c>
      <c r="B1645" s="244" t="s">
        <v>379</v>
      </c>
      <c r="C1645" s="247" t="s">
        <v>379</v>
      </c>
      <c r="D1645" s="238" t="s">
        <v>4266</v>
      </c>
      <c r="E1645" s="238" t="s">
        <v>4266</v>
      </c>
      <c r="F1645" s="238" t="s">
        <v>4266</v>
      </c>
      <c r="G1645" s="244" t="s">
        <v>4225</v>
      </c>
      <c r="H1645" s="222">
        <v>0</v>
      </c>
    </row>
    <row r="1646" spans="1:8">
      <c r="A1646" s="244" t="s">
        <v>2153</v>
      </c>
      <c r="B1646" s="238" t="s">
        <v>4222</v>
      </c>
      <c r="C1646" s="250">
        <v>40</v>
      </c>
      <c r="D1646" s="238" t="s">
        <v>5649</v>
      </c>
      <c r="E1646" s="244" t="s">
        <v>51</v>
      </c>
      <c r="F1646" s="238" t="s">
        <v>4236</v>
      </c>
      <c r="G1646" s="238" t="s">
        <v>4230</v>
      </c>
      <c r="H1646" s="158" t="s">
        <v>7321</v>
      </c>
    </row>
    <row r="1647" spans="1:8">
      <c r="A1647" s="244" t="s">
        <v>2154</v>
      </c>
      <c r="B1647" s="244" t="s">
        <v>4222</v>
      </c>
      <c r="C1647" s="247">
        <v>40</v>
      </c>
      <c r="D1647" s="244" t="s">
        <v>5650</v>
      </c>
      <c r="E1647" s="244" t="s">
        <v>51</v>
      </c>
      <c r="F1647" s="238" t="s">
        <v>4236</v>
      </c>
      <c r="G1647" s="244" t="s">
        <v>4230</v>
      </c>
      <c r="H1647" s="158" t="s">
        <v>7321</v>
      </c>
    </row>
    <row r="1648" spans="1:8">
      <c r="A1648" s="244" t="s">
        <v>2155</v>
      </c>
      <c r="B1648" s="253" t="s">
        <v>4222</v>
      </c>
      <c r="C1648" s="250">
        <v>30</v>
      </c>
      <c r="D1648" s="253" t="s">
        <v>5651</v>
      </c>
      <c r="E1648" s="253" t="s">
        <v>51</v>
      </c>
      <c r="F1648" s="253" t="s">
        <v>4236</v>
      </c>
      <c r="G1648" s="253" t="s">
        <v>4230</v>
      </c>
      <c r="H1648" s="158" t="s">
        <v>7320</v>
      </c>
    </row>
    <row r="1649" spans="1:8">
      <c r="A1649" s="244" t="s">
        <v>2156</v>
      </c>
      <c r="B1649" s="244" t="s">
        <v>4234</v>
      </c>
      <c r="C1649" s="247">
        <v>45</v>
      </c>
      <c r="D1649" s="244" t="s">
        <v>5652</v>
      </c>
      <c r="E1649" s="244" t="s">
        <v>51</v>
      </c>
      <c r="F1649" s="244" t="s">
        <v>4236</v>
      </c>
      <c r="G1649" s="244" t="s">
        <v>4230</v>
      </c>
      <c r="H1649" s="158" t="s">
        <v>7321</v>
      </c>
    </row>
    <row r="1650" spans="1:8">
      <c r="A1650" s="244" t="s">
        <v>2157</v>
      </c>
      <c r="B1650" s="238" t="s">
        <v>4222</v>
      </c>
      <c r="C1650" s="250">
        <v>35</v>
      </c>
      <c r="D1650" s="238" t="s">
        <v>5653</v>
      </c>
      <c r="E1650" s="238" t="s">
        <v>51</v>
      </c>
      <c r="F1650" s="238" t="s">
        <v>4236</v>
      </c>
      <c r="G1650" s="238" t="s">
        <v>4230</v>
      </c>
      <c r="H1650" s="158" t="s">
        <v>7320</v>
      </c>
    </row>
    <row r="1651" spans="1:8">
      <c r="A1651" s="244" t="s">
        <v>2158</v>
      </c>
      <c r="B1651" s="244" t="s">
        <v>4263</v>
      </c>
      <c r="C1651" s="247">
        <v>6</v>
      </c>
      <c r="D1651" s="238" t="s">
        <v>4266</v>
      </c>
      <c r="E1651" s="238" t="s">
        <v>4266</v>
      </c>
      <c r="F1651" s="238" t="s">
        <v>4266</v>
      </c>
      <c r="G1651" s="244" t="s">
        <v>4230</v>
      </c>
      <c r="H1651" s="222">
        <v>0</v>
      </c>
    </row>
    <row r="1652" spans="1:8">
      <c r="A1652" s="244" t="s">
        <v>2159</v>
      </c>
      <c r="B1652" s="253" t="s">
        <v>4234</v>
      </c>
      <c r="C1652" s="250">
        <v>30</v>
      </c>
      <c r="D1652" s="253" t="s">
        <v>379</v>
      </c>
      <c r="E1652" s="253" t="s">
        <v>51</v>
      </c>
      <c r="F1652" s="253" t="s">
        <v>51</v>
      </c>
      <c r="G1652" s="253" t="s">
        <v>4230</v>
      </c>
      <c r="H1652" s="158" t="s">
        <v>7320</v>
      </c>
    </row>
    <row r="1653" spans="1:8">
      <c r="A1653" s="244" t="s">
        <v>2160</v>
      </c>
      <c r="B1653" s="244" t="s">
        <v>4234</v>
      </c>
      <c r="C1653" s="247">
        <v>30</v>
      </c>
      <c r="D1653" s="244" t="s">
        <v>379</v>
      </c>
      <c r="E1653" s="244" t="s">
        <v>51</v>
      </c>
      <c r="F1653" s="244" t="s">
        <v>51</v>
      </c>
      <c r="G1653" s="244" t="s">
        <v>4230</v>
      </c>
      <c r="H1653" s="158" t="s">
        <v>7320</v>
      </c>
    </row>
    <row r="1654" spans="1:8">
      <c r="A1654" s="244" t="s">
        <v>2161</v>
      </c>
      <c r="B1654" s="244" t="s">
        <v>4263</v>
      </c>
      <c r="C1654" s="247">
        <v>4</v>
      </c>
      <c r="D1654" s="244" t="s">
        <v>5654</v>
      </c>
      <c r="E1654" s="244" t="s">
        <v>46</v>
      </c>
      <c r="F1654" s="244" t="s">
        <v>4224</v>
      </c>
      <c r="G1654" s="244" t="s">
        <v>4225</v>
      </c>
      <c r="H1654" s="4">
        <v>500</v>
      </c>
    </row>
    <row r="1655" spans="1:8">
      <c r="A1655" s="244" t="s">
        <v>2162</v>
      </c>
      <c r="B1655" s="244" t="s">
        <v>4222</v>
      </c>
      <c r="C1655" s="247">
        <v>60</v>
      </c>
      <c r="D1655" s="244" t="s">
        <v>5655</v>
      </c>
      <c r="E1655" s="244" t="s">
        <v>46</v>
      </c>
      <c r="F1655" s="244" t="s">
        <v>4224</v>
      </c>
      <c r="G1655" s="244" t="s">
        <v>4225</v>
      </c>
      <c r="H1655" s="4">
        <v>500</v>
      </c>
    </row>
    <row r="1656" spans="1:8">
      <c r="A1656" s="244" t="s">
        <v>2163</v>
      </c>
      <c r="B1656" s="244" t="s">
        <v>4222</v>
      </c>
      <c r="C1656" s="247">
        <v>70</v>
      </c>
      <c r="D1656" s="244" t="s">
        <v>5656</v>
      </c>
      <c r="E1656" s="244" t="s">
        <v>46</v>
      </c>
      <c r="F1656" s="244" t="s">
        <v>4224</v>
      </c>
      <c r="G1656" s="244" t="s">
        <v>4225</v>
      </c>
      <c r="H1656" s="4">
        <v>500</v>
      </c>
    </row>
    <row r="1657" spans="1:8">
      <c r="A1657" s="244" t="s">
        <v>2164</v>
      </c>
      <c r="B1657" s="244" t="s">
        <v>4263</v>
      </c>
      <c r="C1657" s="247">
        <v>6</v>
      </c>
      <c r="D1657" s="244" t="s">
        <v>379</v>
      </c>
      <c r="E1657" s="238" t="s">
        <v>4236</v>
      </c>
      <c r="F1657" s="238" t="s">
        <v>4236</v>
      </c>
      <c r="G1657" s="244" t="s">
        <v>4225</v>
      </c>
      <c r="H1657" s="222">
        <v>0</v>
      </c>
    </row>
    <row r="1658" spans="1:8">
      <c r="A1658" s="244" t="s">
        <v>2165</v>
      </c>
      <c r="B1658" s="244" t="s">
        <v>379</v>
      </c>
      <c r="C1658" s="247" t="s">
        <v>379</v>
      </c>
      <c r="D1658" s="244" t="s">
        <v>379</v>
      </c>
      <c r="E1658" s="238" t="s">
        <v>4266</v>
      </c>
      <c r="F1658" s="238" t="s">
        <v>4266</v>
      </c>
      <c r="G1658" s="244" t="s">
        <v>4225</v>
      </c>
      <c r="H1658" s="222">
        <v>0</v>
      </c>
    </row>
    <row r="1659" spans="1:8">
      <c r="A1659" s="244" t="s">
        <v>2166</v>
      </c>
      <c r="B1659" s="244" t="s">
        <v>4332</v>
      </c>
      <c r="C1659" s="247">
        <v>20</v>
      </c>
      <c r="D1659" s="244" t="s">
        <v>379</v>
      </c>
      <c r="E1659" s="238" t="s">
        <v>4236</v>
      </c>
      <c r="F1659" s="238" t="s">
        <v>4236</v>
      </c>
      <c r="G1659" s="244" t="s">
        <v>4225</v>
      </c>
      <c r="H1659" s="222">
        <v>0</v>
      </c>
    </row>
    <row r="1660" spans="1:8">
      <c r="A1660" s="244" t="s">
        <v>2167</v>
      </c>
      <c r="B1660" s="244" t="s">
        <v>4263</v>
      </c>
      <c r="C1660" s="247">
        <v>6</v>
      </c>
      <c r="D1660" s="244" t="s">
        <v>379</v>
      </c>
      <c r="E1660" s="238" t="s">
        <v>4236</v>
      </c>
      <c r="F1660" s="238" t="s">
        <v>4236</v>
      </c>
      <c r="G1660" s="244" t="s">
        <v>4230</v>
      </c>
      <c r="H1660" s="222">
        <v>0</v>
      </c>
    </row>
    <row r="1661" spans="1:8">
      <c r="A1661" s="244" t="s">
        <v>2168</v>
      </c>
      <c r="B1661" s="244" t="s">
        <v>4302</v>
      </c>
      <c r="C1661" s="247">
        <v>15</v>
      </c>
      <c r="D1661" s="244" t="s">
        <v>379</v>
      </c>
      <c r="E1661" s="238" t="s">
        <v>4236</v>
      </c>
      <c r="F1661" s="238" t="s">
        <v>4236</v>
      </c>
      <c r="G1661" s="244" t="s">
        <v>4225</v>
      </c>
      <c r="H1661" s="222">
        <v>0</v>
      </c>
    </row>
    <row r="1662" spans="1:8">
      <c r="A1662" s="244" t="s">
        <v>2169</v>
      </c>
      <c r="B1662" s="244" t="s">
        <v>5263</v>
      </c>
      <c r="C1662" s="247">
        <v>6</v>
      </c>
      <c r="D1662" s="244" t="s">
        <v>5657</v>
      </c>
      <c r="E1662" s="244" t="s">
        <v>46</v>
      </c>
      <c r="F1662" s="244" t="s">
        <v>46</v>
      </c>
      <c r="G1662" s="244" t="s">
        <v>4225</v>
      </c>
      <c r="H1662" s="4">
        <v>500</v>
      </c>
    </row>
    <row r="1663" spans="1:8">
      <c r="A1663" s="244" t="s">
        <v>2170</v>
      </c>
      <c r="B1663" s="244" t="s">
        <v>4263</v>
      </c>
      <c r="C1663" s="247">
        <v>6</v>
      </c>
      <c r="D1663" s="244" t="s">
        <v>5658</v>
      </c>
      <c r="E1663" s="244" t="s">
        <v>46</v>
      </c>
      <c r="F1663" s="244" t="s">
        <v>46</v>
      </c>
      <c r="G1663" s="244" t="s">
        <v>4225</v>
      </c>
      <c r="H1663" s="4">
        <v>500</v>
      </c>
    </row>
    <row r="1664" spans="1:8">
      <c r="A1664" s="244" t="s">
        <v>2171</v>
      </c>
      <c r="B1664" s="244" t="s">
        <v>4910</v>
      </c>
      <c r="C1664" s="247">
        <v>25</v>
      </c>
      <c r="D1664" s="244" t="s">
        <v>5659</v>
      </c>
      <c r="E1664" s="244" t="s">
        <v>51</v>
      </c>
      <c r="F1664" s="244" t="s">
        <v>4236</v>
      </c>
      <c r="G1664" s="244" t="s">
        <v>4230</v>
      </c>
      <c r="H1664" s="158" t="s">
        <v>7320</v>
      </c>
    </row>
    <row r="1665" spans="1:8">
      <c r="A1665" s="244" t="s">
        <v>2172</v>
      </c>
      <c r="B1665" s="244" t="s">
        <v>4263</v>
      </c>
      <c r="C1665" s="247">
        <v>6</v>
      </c>
      <c r="D1665" s="244" t="s">
        <v>5660</v>
      </c>
      <c r="E1665" s="244" t="s">
        <v>46</v>
      </c>
      <c r="F1665" s="244" t="s">
        <v>46</v>
      </c>
      <c r="G1665" s="244" t="s">
        <v>4225</v>
      </c>
      <c r="H1665" s="4">
        <v>500</v>
      </c>
    </row>
    <row r="1666" spans="1:8">
      <c r="A1666" s="244" t="s">
        <v>2173</v>
      </c>
      <c r="B1666" s="244" t="s">
        <v>4222</v>
      </c>
      <c r="C1666" s="247">
        <v>30</v>
      </c>
      <c r="D1666" s="244" t="s">
        <v>5661</v>
      </c>
      <c r="E1666" s="244" t="s">
        <v>46</v>
      </c>
      <c r="F1666" s="244" t="s">
        <v>46</v>
      </c>
      <c r="G1666" s="244" t="s">
        <v>4225</v>
      </c>
      <c r="H1666" s="4">
        <v>500</v>
      </c>
    </row>
    <row r="1667" spans="1:8">
      <c r="A1667" s="244" t="s">
        <v>2174</v>
      </c>
      <c r="B1667" s="244" t="s">
        <v>4335</v>
      </c>
      <c r="C1667" s="247">
        <v>20</v>
      </c>
      <c r="D1667" s="244" t="s">
        <v>379</v>
      </c>
      <c r="E1667" s="238" t="s">
        <v>4236</v>
      </c>
      <c r="F1667" s="238" t="s">
        <v>4236</v>
      </c>
      <c r="G1667" s="244" t="s">
        <v>4225</v>
      </c>
      <c r="H1667" s="222">
        <v>0</v>
      </c>
    </row>
    <row r="1668" spans="1:8">
      <c r="A1668" s="244" t="s">
        <v>2175</v>
      </c>
      <c r="B1668" s="244" t="s">
        <v>379</v>
      </c>
      <c r="C1668" s="247" t="s">
        <v>379</v>
      </c>
      <c r="D1668" s="244" t="s">
        <v>379</v>
      </c>
      <c r="E1668" s="238" t="s">
        <v>4266</v>
      </c>
      <c r="F1668" s="238" t="s">
        <v>4266</v>
      </c>
      <c r="G1668" s="244" t="s">
        <v>4225</v>
      </c>
      <c r="H1668" s="222">
        <v>0</v>
      </c>
    </row>
    <row r="1669" spans="1:8">
      <c r="A1669" s="244" t="s">
        <v>2176</v>
      </c>
      <c r="B1669" s="244" t="s">
        <v>4238</v>
      </c>
      <c r="C1669" s="247">
        <v>30</v>
      </c>
      <c r="D1669" s="244" t="s">
        <v>5662</v>
      </c>
      <c r="E1669" s="238" t="s">
        <v>51</v>
      </c>
      <c r="F1669" s="238" t="s">
        <v>4236</v>
      </c>
      <c r="G1669" s="244" t="s">
        <v>4230</v>
      </c>
      <c r="H1669" s="158" t="s">
        <v>7320</v>
      </c>
    </row>
    <row r="1670" spans="1:8">
      <c r="A1670" s="244" t="s">
        <v>2177</v>
      </c>
      <c r="B1670" s="244" t="s">
        <v>4222</v>
      </c>
      <c r="C1670" s="247">
        <v>20</v>
      </c>
      <c r="D1670" s="244" t="s">
        <v>5663</v>
      </c>
      <c r="E1670" s="244" t="s">
        <v>46</v>
      </c>
      <c r="F1670" s="244" t="s">
        <v>46</v>
      </c>
      <c r="G1670" s="244" t="s">
        <v>4225</v>
      </c>
      <c r="H1670" s="4">
        <v>500</v>
      </c>
    </row>
    <row r="1671" spans="1:8">
      <c r="A1671" s="244" t="s">
        <v>2178</v>
      </c>
      <c r="B1671" s="244" t="s">
        <v>4238</v>
      </c>
      <c r="C1671" s="247">
        <v>30</v>
      </c>
      <c r="D1671" s="244" t="s">
        <v>5664</v>
      </c>
      <c r="E1671" s="244" t="s">
        <v>46</v>
      </c>
      <c r="F1671" s="244" t="s">
        <v>46</v>
      </c>
      <c r="G1671" s="244" t="s">
        <v>4225</v>
      </c>
      <c r="H1671" s="4">
        <v>500</v>
      </c>
    </row>
    <row r="1672" spans="1:8">
      <c r="A1672" s="244" t="s">
        <v>2179</v>
      </c>
      <c r="B1672" s="244" t="s">
        <v>4222</v>
      </c>
      <c r="C1672" s="247">
        <v>40</v>
      </c>
      <c r="D1672" s="244" t="s">
        <v>5665</v>
      </c>
      <c r="E1672" s="238" t="s">
        <v>52</v>
      </c>
      <c r="F1672" s="238" t="s">
        <v>4236</v>
      </c>
      <c r="G1672" s="244" t="s">
        <v>4230</v>
      </c>
      <c r="H1672" s="158" t="s">
        <v>7323</v>
      </c>
    </row>
    <row r="1673" spans="1:8">
      <c r="A1673" s="244" t="s">
        <v>2180</v>
      </c>
      <c r="B1673" s="244" t="s">
        <v>4910</v>
      </c>
      <c r="C1673" s="247">
        <v>30</v>
      </c>
      <c r="D1673" s="244" t="s">
        <v>379</v>
      </c>
      <c r="E1673" s="238" t="s">
        <v>4236</v>
      </c>
      <c r="F1673" s="238" t="s">
        <v>4236</v>
      </c>
      <c r="G1673" s="244" t="s">
        <v>4225</v>
      </c>
      <c r="H1673" s="222">
        <v>0</v>
      </c>
    </row>
    <row r="1674" spans="1:8">
      <c r="A1674" s="244" t="s">
        <v>2181</v>
      </c>
      <c r="B1674" s="244" t="s">
        <v>379</v>
      </c>
      <c r="C1674" s="247" t="s">
        <v>379</v>
      </c>
      <c r="D1674" s="244" t="s">
        <v>5666</v>
      </c>
      <c r="E1674" s="238" t="s">
        <v>4266</v>
      </c>
      <c r="F1674" s="238" t="s">
        <v>4266</v>
      </c>
      <c r="G1674" s="244" t="s">
        <v>4225</v>
      </c>
      <c r="H1674" s="222">
        <v>0</v>
      </c>
    </row>
    <row r="1675" spans="1:8">
      <c r="A1675" s="244" t="s">
        <v>2181</v>
      </c>
      <c r="B1675" s="244" t="s">
        <v>4309</v>
      </c>
      <c r="C1675" s="247" t="s">
        <v>379</v>
      </c>
      <c r="D1675" s="244" t="s">
        <v>5666</v>
      </c>
      <c r="E1675" s="238" t="s">
        <v>4266</v>
      </c>
      <c r="F1675" s="238" t="s">
        <v>4266</v>
      </c>
      <c r="G1675" s="244" t="s">
        <v>4225</v>
      </c>
      <c r="H1675" s="222">
        <v>0</v>
      </c>
    </row>
    <row r="1676" spans="1:8">
      <c r="A1676" s="244" t="s">
        <v>2182</v>
      </c>
      <c r="B1676" s="244" t="s">
        <v>4234</v>
      </c>
      <c r="C1676" s="247">
        <v>30</v>
      </c>
      <c r="D1676" s="244" t="s">
        <v>5667</v>
      </c>
      <c r="E1676" s="238" t="s">
        <v>52</v>
      </c>
      <c r="F1676" s="238" t="s">
        <v>4236</v>
      </c>
      <c r="G1676" s="244" t="s">
        <v>4225</v>
      </c>
      <c r="H1676" s="158" t="s">
        <v>7323</v>
      </c>
    </row>
    <row r="1677" spans="1:8">
      <c r="A1677" s="244" t="s">
        <v>2183</v>
      </c>
      <c r="B1677" s="244" t="s">
        <v>4263</v>
      </c>
      <c r="C1677" s="247">
        <v>6</v>
      </c>
      <c r="D1677" s="244" t="s">
        <v>5668</v>
      </c>
      <c r="E1677" s="244" t="s">
        <v>46</v>
      </c>
      <c r="F1677" s="244" t="s">
        <v>46</v>
      </c>
      <c r="G1677" s="244" t="s">
        <v>4225</v>
      </c>
      <c r="H1677" s="4">
        <v>500</v>
      </c>
    </row>
    <row r="1678" spans="1:8">
      <c r="A1678" s="244" t="s">
        <v>2184</v>
      </c>
      <c r="B1678" s="244" t="s">
        <v>4238</v>
      </c>
      <c r="C1678" s="247">
        <v>30</v>
      </c>
      <c r="D1678" s="244" t="s">
        <v>5669</v>
      </c>
      <c r="E1678" s="244" t="s">
        <v>46</v>
      </c>
      <c r="F1678" s="244" t="s">
        <v>46</v>
      </c>
      <c r="G1678" s="244" t="s">
        <v>4225</v>
      </c>
      <c r="H1678" s="4">
        <v>500</v>
      </c>
    </row>
    <row r="1679" spans="1:8">
      <c r="A1679" s="244" t="s">
        <v>2185</v>
      </c>
      <c r="B1679" s="244" t="s">
        <v>4263</v>
      </c>
      <c r="C1679" s="247">
        <v>6</v>
      </c>
      <c r="D1679" s="244" t="s">
        <v>5670</v>
      </c>
      <c r="E1679" s="244" t="s">
        <v>46</v>
      </c>
      <c r="F1679" s="244" t="s">
        <v>46</v>
      </c>
      <c r="G1679" s="244" t="s">
        <v>4225</v>
      </c>
      <c r="H1679" s="4">
        <v>500</v>
      </c>
    </row>
    <row r="1680" spans="1:8">
      <c r="A1680" s="244" t="s">
        <v>2186</v>
      </c>
      <c r="B1680" s="244" t="s">
        <v>4263</v>
      </c>
      <c r="C1680" s="247">
        <v>6</v>
      </c>
      <c r="D1680" s="244" t="s">
        <v>5671</v>
      </c>
      <c r="E1680" s="244" t="s">
        <v>46</v>
      </c>
      <c r="F1680" s="244" t="s">
        <v>46</v>
      </c>
      <c r="G1680" s="244" t="s">
        <v>4225</v>
      </c>
      <c r="H1680" s="4">
        <v>500</v>
      </c>
    </row>
    <row r="1681" spans="1:8">
      <c r="A1681" s="244" t="s">
        <v>2187</v>
      </c>
      <c r="B1681" s="244" t="s">
        <v>379</v>
      </c>
      <c r="C1681" s="247" t="s">
        <v>379</v>
      </c>
      <c r="D1681" s="244" t="s">
        <v>5672</v>
      </c>
      <c r="E1681" s="238" t="s">
        <v>4266</v>
      </c>
      <c r="F1681" s="238" t="s">
        <v>4266</v>
      </c>
      <c r="G1681" s="244" t="s">
        <v>4225</v>
      </c>
      <c r="H1681" s="222">
        <v>0</v>
      </c>
    </row>
    <row r="1682" spans="1:8">
      <c r="A1682" s="244" t="s">
        <v>2188</v>
      </c>
      <c r="B1682" s="244" t="s">
        <v>379</v>
      </c>
      <c r="C1682" s="247" t="s">
        <v>379</v>
      </c>
      <c r="D1682" s="244" t="s">
        <v>5673</v>
      </c>
      <c r="E1682" s="238" t="s">
        <v>4266</v>
      </c>
      <c r="F1682" s="238" t="s">
        <v>4266</v>
      </c>
      <c r="G1682" s="244" t="s">
        <v>4225</v>
      </c>
      <c r="H1682" s="222">
        <v>0</v>
      </c>
    </row>
    <row r="1683" spans="1:8">
      <c r="A1683" s="244" t="s">
        <v>2189</v>
      </c>
      <c r="B1683" s="244" t="s">
        <v>4263</v>
      </c>
      <c r="C1683" s="247">
        <v>6</v>
      </c>
      <c r="D1683" s="244" t="s">
        <v>5674</v>
      </c>
      <c r="E1683" s="244" t="s">
        <v>46</v>
      </c>
      <c r="F1683" s="244" t="s">
        <v>46</v>
      </c>
      <c r="G1683" s="244" t="s">
        <v>4225</v>
      </c>
      <c r="H1683" s="4">
        <v>500</v>
      </c>
    </row>
    <row r="1684" spans="1:8">
      <c r="A1684" s="244" t="s">
        <v>2190</v>
      </c>
      <c r="B1684" s="244" t="s">
        <v>4263</v>
      </c>
      <c r="C1684" s="247">
        <v>6</v>
      </c>
      <c r="D1684" s="244" t="s">
        <v>5675</v>
      </c>
      <c r="E1684" s="244" t="s">
        <v>46</v>
      </c>
      <c r="F1684" s="244" t="s">
        <v>46</v>
      </c>
      <c r="G1684" s="244" t="s">
        <v>4225</v>
      </c>
      <c r="H1684" s="4">
        <v>500</v>
      </c>
    </row>
    <row r="1685" spans="1:8">
      <c r="A1685" s="244" t="s">
        <v>2191</v>
      </c>
      <c r="B1685" s="244" t="s">
        <v>4263</v>
      </c>
      <c r="C1685" s="247">
        <v>6</v>
      </c>
      <c r="D1685" s="244" t="s">
        <v>5676</v>
      </c>
      <c r="E1685" s="238" t="s">
        <v>4266</v>
      </c>
      <c r="F1685" s="238" t="s">
        <v>4266</v>
      </c>
      <c r="G1685" s="244" t="s">
        <v>4225</v>
      </c>
      <c r="H1685" s="222">
        <v>0</v>
      </c>
    </row>
    <row r="1686" spans="1:8">
      <c r="A1686" s="244" t="s">
        <v>2192</v>
      </c>
      <c r="B1686" s="244" t="s">
        <v>4222</v>
      </c>
      <c r="C1686" s="247">
        <v>50</v>
      </c>
      <c r="D1686" s="244" t="s">
        <v>5677</v>
      </c>
      <c r="E1686" s="244" t="s">
        <v>46</v>
      </c>
      <c r="F1686" s="244" t="s">
        <v>46</v>
      </c>
      <c r="G1686" s="244" t="s">
        <v>4225</v>
      </c>
      <c r="H1686" s="4">
        <v>500</v>
      </c>
    </row>
    <row r="1687" spans="1:8">
      <c r="A1687" s="244" t="s">
        <v>2193</v>
      </c>
      <c r="B1687" s="244" t="s">
        <v>4263</v>
      </c>
      <c r="C1687" s="247">
        <v>6</v>
      </c>
      <c r="D1687" s="244" t="s">
        <v>5678</v>
      </c>
      <c r="E1687" s="244" t="s">
        <v>46</v>
      </c>
      <c r="F1687" s="244" t="s">
        <v>46</v>
      </c>
      <c r="G1687" s="244" t="s">
        <v>4225</v>
      </c>
      <c r="H1687" s="4">
        <v>500</v>
      </c>
    </row>
    <row r="1688" spans="1:8">
      <c r="A1688" s="244" t="s">
        <v>2194</v>
      </c>
      <c r="B1688" s="244" t="s">
        <v>379</v>
      </c>
      <c r="C1688" s="247" t="s">
        <v>379</v>
      </c>
      <c r="D1688" s="244" t="s">
        <v>379</v>
      </c>
      <c r="E1688" s="238" t="s">
        <v>4266</v>
      </c>
      <c r="F1688" s="238" t="s">
        <v>4266</v>
      </c>
      <c r="G1688" s="244" t="s">
        <v>4225</v>
      </c>
      <c r="H1688" s="222">
        <v>0</v>
      </c>
    </row>
    <row r="1689" spans="1:8">
      <c r="A1689" s="244" t="s">
        <v>2195</v>
      </c>
      <c r="B1689" s="244" t="s">
        <v>4263</v>
      </c>
      <c r="C1689" s="247">
        <v>6</v>
      </c>
      <c r="D1689" s="244" t="s">
        <v>5679</v>
      </c>
      <c r="E1689" s="244" t="s">
        <v>46</v>
      </c>
      <c r="F1689" s="244" t="s">
        <v>4229</v>
      </c>
      <c r="G1689" s="244" t="s">
        <v>4230</v>
      </c>
      <c r="H1689" s="4">
        <v>500</v>
      </c>
    </row>
    <row r="1690" spans="1:8">
      <c r="A1690" s="244" t="s">
        <v>2196</v>
      </c>
      <c r="B1690" s="244" t="s">
        <v>4263</v>
      </c>
      <c r="C1690" s="247">
        <v>6</v>
      </c>
      <c r="D1690" s="244" t="s">
        <v>5680</v>
      </c>
      <c r="E1690" s="244" t="s">
        <v>46</v>
      </c>
      <c r="F1690" s="244" t="s">
        <v>46</v>
      </c>
      <c r="G1690" s="244" t="s">
        <v>4225</v>
      </c>
      <c r="H1690" s="4">
        <v>500</v>
      </c>
    </row>
    <row r="1691" spans="1:8">
      <c r="A1691" s="244" t="s">
        <v>2197</v>
      </c>
      <c r="B1691" s="244" t="s">
        <v>4254</v>
      </c>
      <c r="C1691" s="247">
        <v>13</v>
      </c>
      <c r="D1691" s="244" t="s">
        <v>379</v>
      </c>
      <c r="E1691" s="238" t="s">
        <v>4236</v>
      </c>
      <c r="F1691" s="238" t="s">
        <v>4236</v>
      </c>
      <c r="G1691" s="244" t="s">
        <v>4225</v>
      </c>
      <c r="H1691" s="222">
        <v>0</v>
      </c>
    </row>
    <row r="1692" spans="1:8">
      <c r="A1692" s="244" t="s">
        <v>2198</v>
      </c>
      <c r="B1692" s="244" t="s">
        <v>4263</v>
      </c>
      <c r="C1692" s="247">
        <v>6</v>
      </c>
      <c r="D1692" s="244" t="s">
        <v>5681</v>
      </c>
      <c r="E1692" s="244" t="s">
        <v>46</v>
      </c>
      <c r="F1692" s="244" t="s">
        <v>46</v>
      </c>
      <c r="G1692" s="244" t="s">
        <v>4225</v>
      </c>
      <c r="H1692" s="4">
        <v>500</v>
      </c>
    </row>
    <row r="1693" spans="1:8">
      <c r="A1693" s="244" t="s">
        <v>2199</v>
      </c>
      <c r="B1693" s="244" t="s">
        <v>4234</v>
      </c>
      <c r="C1693" s="247">
        <v>60</v>
      </c>
      <c r="D1693" s="244" t="s">
        <v>5682</v>
      </c>
      <c r="E1693" s="238" t="s">
        <v>52</v>
      </c>
      <c r="F1693" s="238" t="s">
        <v>4236</v>
      </c>
      <c r="G1693" s="244" t="s">
        <v>4225</v>
      </c>
      <c r="H1693" s="158" t="s">
        <v>7323</v>
      </c>
    </row>
    <row r="1694" spans="1:8">
      <c r="A1694" s="244" t="s">
        <v>2200</v>
      </c>
      <c r="B1694" s="244" t="s">
        <v>4263</v>
      </c>
      <c r="C1694" s="247">
        <v>6</v>
      </c>
      <c r="D1694" s="244" t="s">
        <v>5683</v>
      </c>
      <c r="E1694" s="244" t="s">
        <v>46</v>
      </c>
      <c r="F1694" s="244" t="s">
        <v>46</v>
      </c>
      <c r="G1694" s="244" t="s">
        <v>4225</v>
      </c>
      <c r="H1694" s="4">
        <v>500</v>
      </c>
    </row>
    <row r="1695" spans="1:8">
      <c r="A1695" s="244" t="s">
        <v>2201</v>
      </c>
      <c r="B1695" s="244" t="s">
        <v>4263</v>
      </c>
      <c r="C1695" s="247">
        <v>3</v>
      </c>
      <c r="D1695" s="244" t="s">
        <v>5684</v>
      </c>
      <c r="E1695" s="244" t="s">
        <v>46</v>
      </c>
      <c r="F1695" s="244" t="s">
        <v>46</v>
      </c>
      <c r="G1695" s="244" t="s">
        <v>4225</v>
      </c>
      <c r="H1695" s="4">
        <v>500</v>
      </c>
    </row>
    <row r="1696" spans="1:8">
      <c r="A1696" s="244" t="s">
        <v>2202</v>
      </c>
      <c r="B1696" s="244" t="s">
        <v>4263</v>
      </c>
      <c r="C1696" s="247">
        <v>6</v>
      </c>
      <c r="D1696" s="244" t="s">
        <v>5685</v>
      </c>
      <c r="E1696" s="244" t="s">
        <v>46</v>
      </c>
      <c r="F1696" s="244" t="s">
        <v>46</v>
      </c>
      <c r="G1696" s="244" t="s">
        <v>4225</v>
      </c>
      <c r="H1696" s="4">
        <v>500</v>
      </c>
    </row>
    <row r="1697" spans="1:8">
      <c r="A1697" s="244" t="s">
        <v>2203</v>
      </c>
      <c r="B1697" s="244" t="s">
        <v>4254</v>
      </c>
      <c r="C1697" s="247">
        <v>15</v>
      </c>
      <c r="D1697" s="244" t="s">
        <v>5686</v>
      </c>
      <c r="E1697" s="244" t="s">
        <v>46</v>
      </c>
      <c r="F1697" s="244" t="s">
        <v>46</v>
      </c>
      <c r="G1697" s="244" t="s">
        <v>4225</v>
      </c>
      <c r="H1697" s="4">
        <v>500</v>
      </c>
    </row>
    <row r="1698" spans="1:8">
      <c r="A1698" s="244" t="s">
        <v>2204</v>
      </c>
      <c r="B1698" s="244" t="s">
        <v>4263</v>
      </c>
      <c r="C1698" s="247">
        <v>6</v>
      </c>
      <c r="D1698" s="244" t="s">
        <v>5687</v>
      </c>
      <c r="E1698" s="244" t="s">
        <v>46</v>
      </c>
      <c r="F1698" s="244" t="s">
        <v>46</v>
      </c>
      <c r="G1698" s="244" t="s">
        <v>4225</v>
      </c>
      <c r="H1698" s="4">
        <v>500</v>
      </c>
    </row>
    <row r="1699" spans="1:8">
      <c r="A1699" s="244" t="s">
        <v>2205</v>
      </c>
      <c r="B1699" s="244" t="s">
        <v>5263</v>
      </c>
      <c r="C1699" s="247">
        <v>6</v>
      </c>
      <c r="D1699" s="244" t="s">
        <v>379</v>
      </c>
      <c r="E1699" s="238" t="s">
        <v>4236</v>
      </c>
      <c r="F1699" s="238" t="s">
        <v>4236</v>
      </c>
      <c r="G1699" s="244" t="s">
        <v>4225</v>
      </c>
      <c r="H1699" s="222">
        <v>0</v>
      </c>
    </row>
    <row r="1700" spans="1:8">
      <c r="A1700" s="244" t="s">
        <v>2206</v>
      </c>
      <c r="B1700" s="244" t="s">
        <v>4263</v>
      </c>
      <c r="C1700" s="247">
        <v>6</v>
      </c>
      <c r="D1700" s="244" t="s">
        <v>5688</v>
      </c>
      <c r="E1700" s="244" t="s">
        <v>46</v>
      </c>
      <c r="F1700" s="244" t="s">
        <v>46</v>
      </c>
      <c r="G1700" s="244" t="s">
        <v>4225</v>
      </c>
      <c r="H1700" s="4">
        <v>500</v>
      </c>
    </row>
    <row r="1701" spans="1:8">
      <c r="A1701" s="244" t="s">
        <v>2207</v>
      </c>
      <c r="B1701" s="244" t="s">
        <v>4309</v>
      </c>
      <c r="C1701" s="247">
        <v>4</v>
      </c>
      <c r="D1701" s="244" t="s">
        <v>5689</v>
      </c>
      <c r="E1701" s="238" t="s">
        <v>4266</v>
      </c>
      <c r="F1701" s="238" t="s">
        <v>4266</v>
      </c>
      <c r="G1701" s="244" t="s">
        <v>4225</v>
      </c>
      <c r="H1701" s="222">
        <v>0</v>
      </c>
    </row>
    <row r="1702" spans="1:8">
      <c r="A1702" s="244" t="s">
        <v>2208</v>
      </c>
      <c r="B1702" s="244" t="s">
        <v>379</v>
      </c>
      <c r="C1702" s="247" t="s">
        <v>379</v>
      </c>
      <c r="D1702" s="244" t="s">
        <v>5690</v>
      </c>
      <c r="E1702" s="238" t="s">
        <v>4266</v>
      </c>
      <c r="F1702" s="238" t="s">
        <v>4266</v>
      </c>
      <c r="G1702" s="244" t="s">
        <v>4225</v>
      </c>
      <c r="H1702" s="222">
        <v>0</v>
      </c>
    </row>
    <row r="1703" spans="1:8">
      <c r="A1703" s="244" t="s">
        <v>2209</v>
      </c>
      <c r="B1703" s="244" t="s">
        <v>4263</v>
      </c>
      <c r="C1703" s="247">
        <v>6</v>
      </c>
      <c r="D1703" s="244" t="s">
        <v>5691</v>
      </c>
      <c r="E1703" s="244" t="s">
        <v>46</v>
      </c>
      <c r="F1703" s="244" t="s">
        <v>46</v>
      </c>
      <c r="G1703" s="244" t="s">
        <v>4225</v>
      </c>
      <c r="H1703" s="4">
        <v>500</v>
      </c>
    </row>
    <row r="1704" spans="1:8">
      <c r="A1704" s="244" t="s">
        <v>2210</v>
      </c>
      <c r="B1704" s="244" t="s">
        <v>4263</v>
      </c>
      <c r="C1704" s="247">
        <v>4</v>
      </c>
      <c r="D1704" s="244" t="s">
        <v>5692</v>
      </c>
      <c r="E1704" s="244" t="s">
        <v>46</v>
      </c>
      <c r="F1704" s="244" t="s">
        <v>46</v>
      </c>
      <c r="G1704" s="244" t="s">
        <v>4225</v>
      </c>
      <c r="H1704" s="4">
        <v>500</v>
      </c>
    </row>
    <row r="1705" spans="1:8">
      <c r="A1705" s="244" t="s">
        <v>2211</v>
      </c>
      <c r="B1705" s="244" t="s">
        <v>4234</v>
      </c>
      <c r="C1705" s="247">
        <v>30</v>
      </c>
      <c r="D1705" s="244" t="s">
        <v>5693</v>
      </c>
      <c r="E1705" s="238" t="s">
        <v>52</v>
      </c>
      <c r="F1705" s="238" t="s">
        <v>4236</v>
      </c>
      <c r="G1705" s="244" t="s">
        <v>4225</v>
      </c>
      <c r="H1705" s="158" t="s">
        <v>7323</v>
      </c>
    </row>
    <row r="1706" spans="1:8">
      <c r="A1706" s="244" t="s">
        <v>2212</v>
      </c>
      <c r="B1706" s="244" t="s">
        <v>4263</v>
      </c>
      <c r="C1706" s="247">
        <v>4</v>
      </c>
      <c r="D1706" s="244" t="s">
        <v>379</v>
      </c>
      <c r="E1706" s="238" t="s">
        <v>4236</v>
      </c>
      <c r="F1706" s="238" t="s">
        <v>4236</v>
      </c>
      <c r="G1706" s="244" t="s">
        <v>4230</v>
      </c>
      <c r="H1706" s="222">
        <v>0</v>
      </c>
    </row>
    <row r="1707" spans="1:8">
      <c r="A1707" s="244" t="s">
        <v>2213</v>
      </c>
      <c r="B1707" s="244" t="s">
        <v>4263</v>
      </c>
      <c r="C1707" s="247">
        <v>6</v>
      </c>
      <c r="D1707" s="244" t="s">
        <v>379</v>
      </c>
      <c r="E1707" s="238" t="s">
        <v>4266</v>
      </c>
      <c r="F1707" s="238" t="s">
        <v>4266</v>
      </c>
      <c r="G1707" s="244" t="s">
        <v>4225</v>
      </c>
      <c r="H1707" s="222">
        <v>0</v>
      </c>
    </row>
    <row r="1708" spans="1:8">
      <c r="A1708" s="244" t="s">
        <v>2214</v>
      </c>
      <c r="B1708" s="244" t="s">
        <v>379</v>
      </c>
      <c r="C1708" s="247" t="s">
        <v>379</v>
      </c>
      <c r="D1708" s="244" t="s">
        <v>5694</v>
      </c>
      <c r="E1708" s="238" t="s">
        <v>4266</v>
      </c>
      <c r="F1708" s="238" t="s">
        <v>4266</v>
      </c>
      <c r="G1708" s="244" t="s">
        <v>4225</v>
      </c>
      <c r="H1708" s="222">
        <v>0</v>
      </c>
    </row>
    <row r="1709" spans="1:8">
      <c r="A1709" s="244" t="s">
        <v>2215</v>
      </c>
      <c r="B1709" s="244" t="s">
        <v>4265</v>
      </c>
      <c r="C1709" s="247" t="s">
        <v>379</v>
      </c>
      <c r="D1709" s="244" t="s">
        <v>379</v>
      </c>
      <c r="E1709" s="238" t="s">
        <v>4266</v>
      </c>
      <c r="F1709" s="238" t="s">
        <v>4266</v>
      </c>
      <c r="G1709" s="244" t="s">
        <v>4225</v>
      </c>
      <c r="H1709" s="222">
        <v>0</v>
      </c>
    </row>
    <row r="1710" spans="1:8">
      <c r="A1710" s="244" t="s">
        <v>2216</v>
      </c>
      <c r="B1710" s="244" t="s">
        <v>4222</v>
      </c>
      <c r="C1710" s="247">
        <v>70</v>
      </c>
      <c r="D1710" s="244" t="s">
        <v>379</v>
      </c>
      <c r="E1710" s="238" t="s">
        <v>4236</v>
      </c>
      <c r="F1710" s="238" t="s">
        <v>4236</v>
      </c>
      <c r="G1710" s="244" t="s">
        <v>4225</v>
      </c>
      <c r="H1710" s="222">
        <v>0</v>
      </c>
    </row>
    <row r="1711" spans="1:8">
      <c r="A1711" s="244" t="s">
        <v>2217</v>
      </c>
      <c r="B1711" s="244" t="s">
        <v>4265</v>
      </c>
      <c r="C1711" s="247" t="s">
        <v>379</v>
      </c>
      <c r="D1711" s="244" t="s">
        <v>379</v>
      </c>
      <c r="E1711" s="238" t="s">
        <v>4266</v>
      </c>
      <c r="F1711" s="238" t="s">
        <v>4266</v>
      </c>
      <c r="G1711" s="244" t="s">
        <v>4225</v>
      </c>
      <c r="H1711" s="222">
        <v>0</v>
      </c>
    </row>
    <row r="1712" spans="1:8">
      <c r="A1712" s="244" t="s">
        <v>2218</v>
      </c>
      <c r="B1712" s="244" t="s">
        <v>379</v>
      </c>
      <c r="C1712" s="247" t="s">
        <v>379</v>
      </c>
      <c r="D1712" s="244" t="s">
        <v>379</v>
      </c>
      <c r="E1712" s="238" t="s">
        <v>4266</v>
      </c>
      <c r="F1712" s="238" t="s">
        <v>4266</v>
      </c>
      <c r="G1712" s="244" t="s">
        <v>4225</v>
      </c>
      <c r="H1712" s="222">
        <v>0</v>
      </c>
    </row>
    <row r="1713" spans="1:8">
      <c r="A1713" s="244" t="s">
        <v>2219</v>
      </c>
      <c r="B1713" s="244" t="s">
        <v>4265</v>
      </c>
      <c r="C1713" s="247" t="s">
        <v>379</v>
      </c>
      <c r="D1713" s="244" t="s">
        <v>5695</v>
      </c>
      <c r="E1713" s="238" t="s">
        <v>4266</v>
      </c>
      <c r="F1713" s="238" t="s">
        <v>4266</v>
      </c>
      <c r="G1713" s="244" t="s">
        <v>4225</v>
      </c>
      <c r="H1713" s="222">
        <v>0</v>
      </c>
    </row>
    <row r="1714" spans="1:8">
      <c r="A1714" s="244" t="s">
        <v>2220</v>
      </c>
      <c r="B1714" s="244" t="s">
        <v>4302</v>
      </c>
      <c r="C1714" s="247">
        <v>25</v>
      </c>
      <c r="D1714" s="244" t="s">
        <v>5696</v>
      </c>
      <c r="E1714" s="244" t="s">
        <v>46</v>
      </c>
      <c r="F1714" s="244" t="s">
        <v>4229</v>
      </c>
      <c r="G1714" s="244" t="s">
        <v>4230</v>
      </c>
      <c r="H1714" s="4">
        <v>500</v>
      </c>
    </row>
    <row r="1715" spans="1:8">
      <c r="A1715" s="244" t="s">
        <v>2221</v>
      </c>
      <c r="B1715" s="244" t="s">
        <v>379</v>
      </c>
      <c r="C1715" s="247" t="s">
        <v>379</v>
      </c>
      <c r="D1715" s="244" t="s">
        <v>379</v>
      </c>
      <c r="E1715" s="238" t="s">
        <v>4266</v>
      </c>
      <c r="F1715" s="238" t="s">
        <v>4266</v>
      </c>
      <c r="G1715" s="244" t="s">
        <v>4225</v>
      </c>
      <c r="H1715" s="222">
        <v>0</v>
      </c>
    </row>
    <row r="1716" spans="1:8">
      <c r="A1716" s="244" t="s">
        <v>2222</v>
      </c>
      <c r="B1716" s="244" t="s">
        <v>379</v>
      </c>
      <c r="C1716" s="247" t="s">
        <v>379</v>
      </c>
      <c r="D1716" s="244" t="s">
        <v>379</v>
      </c>
      <c r="E1716" s="238" t="s">
        <v>4266</v>
      </c>
      <c r="F1716" s="238" t="s">
        <v>4266</v>
      </c>
      <c r="G1716" s="244" t="s">
        <v>4225</v>
      </c>
      <c r="H1716" s="222">
        <v>0</v>
      </c>
    </row>
    <row r="1717" spans="1:8">
      <c r="A1717" s="244" t="s">
        <v>2223</v>
      </c>
      <c r="B1717" s="244" t="s">
        <v>379</v>
      </c>
      <c r="C1717" s="247" t="s">
        <v>379</v>
      </c>
      <c r="D1717" s="244" t="s">
        <v>5697</v>
      </c>
      <c r="E1717" s="238" t="s">
        <v>4266</v>
      </c>
      <c r="F1717" s="238" t="s">
        <v>4266</v>
      </c>
      <c r="G1717" s="244" t="s">
        <v>4225</v>
      </c>
      <c r="H1717" s="222">
        <v>0</v>
      </c>
    </row>
    <row r="1718" spans="1:8">
      <c r="A1718" s="244" t="s">
        <v>2224</v>
      </c>
      <c r="B1718" s="244" t="s">
        <v>379</v>
      </c>
      <c r="C1718" s="247" t="s">
        <v>379</v>
      </c>
      <c r="D1718" s="244" t="s">
        <v>5698</v>
      </c>
      <c r="E1718" s="238" t="s">
        <v>4266</v>
      </c>
      <c r="F1718" s="238" t="s">
        <v>4266</v>
      </c>
      <c r="G1718" s="244" t="s">
        <v>4225</v>
      </c>
      <c r="H1718" s="222">
        <v>0</v>
      </c>
    </row>
    <row r="1719" spans="1:8">
      <c r="A1719" s="244" t="s">
        <v>2225</v>
      </c>
      <c r="B1719" s="244" t="s">
        <v>379</v>
      </c>
      <c r="C1719" s="247" t="s">
        <v>379</v>
      </c>
      <c r="D1719" s="244" t="s">
        <v>5699</v>
      </c>
      <c r="E1719" s="238" t="s">
        <v>4266</v>
      </c>
      <c r="F1719" s="238" t="s">
        <v>4266</v>
      </c>
      <c r="G1719" s="244" t="s">
        <v>4225</v>
      </c>
      <c r="H1719" s="222">
        <v>0</v>
      </c>
    </row>
    <row r="1720" spans="1:8">
      <c r="A1720" s="244" t="s">
        <v>2226</v>
      </c>
      <c r="B1720" s="244" t="s">
        <v>4234</v>
      </c>
      <c r="C1720" s="247">
        <v>50</v>
      </c>
      <c r="D1720" s="244" t="s">
        <v>5700</v>
      </c>
      <c r="E1720" s="238" t="s">
        <v>52</v>
      </c>
      <c r="F1720" s="238" t="s">
        <v>4236</v>
      </c>
      <c r="G1720" s="244" t="s">
        <v>4230</v>
      </c>
      <c r="H1720" s="158" t="s">
        <v>7323</v>
      </c>
    </row>
    <row r="1721" spans="1:8">
      <c r="A1721" s="244" t="s">
        <v>2227</v>
      </c>
      <c r="B1721" s="244" t="s">
        <v>4263</v>
      </c>
      <c r="C1721" s="247">
        <v>6</v>
      </c>
      <c r="D1721" s="244" t="s">
        <v>5701</v>
      </c>
      <c r="E1721" s="244" t="s">
        <v>46</v>
      </c>
      <c r="F1721" s="244" t="s">
        <v>4229</v>
      </c>
      <c r="G1721" s="244" t="s">
        <v>4230</v>
      </c>
      <c r="H1721" s="4">
        <v>500</v>
      </c>
    </row>
    <row r="1722" spans="1:8">
      <c r="A1722" s="244" t="s">
        <v>2228</v>
      </c>
      <c r="B1722" s="244" t="s">
        <v>5263</v>
      </c>
      <c r="C1722" s="247">
        <v>3</v>
      </c>
      <c r="D1722" s="244" t="s">
        <v>5702</v>
      </c>
      <c r="E1722" s="244" t="s">
        <v>46</v>
      </c>
      <c r="F1722" s="244" t="s">
        <v>4229</v>
      </c>
      <c r="G1722" s="244" t="s">
        <v>4230</v>
      </c>
      <c r="H1722" s="4">
        <v>500</v>
      </c>
    </row>
    <row r="1723" spans="1:8">
      <c r="A1723" s="244" t="s">
        <v>2229</v>
      </c>
      <c r="B1723" s="244" t="s">
        <v>5263</v>
      </c>
      <c r="C1723" s="247">
        <v>3</v>
      </c>
      <c r="D1723" s="244" t="s">
        <v>5703</v>
      </c>
      <c r="E1723" s="244" t="s">
        <v>46</v>
      </c>
      <c r="F1723" s="244" t="s">
        <v>4229</v>
      </c>
      <c r="G1723" s="244" t="s">
        <v>4230</v>
      </c>
      <c r="H1723" s="4">
        <v>500</v>
      </c>
    </row>
    <row r="1724" spans="1:8">
      <c r="A1724" s="244" t="s">
        <v>2230</v>
      </c>
      <c r="B1724" s="244" t="s">
        <v>4263</v>
      </c>
      <c r="C1724" s="247">
        <v>6</v>
      </c>
      <c r="D1724" s="244" t="s">
        <v>379</v>
      </c>
      <c r="E1724" s="238" t="s">
        <v>4236</v>
      </c>
      <c r="F1724" s="238" t="s">
        <v>4236</v>
      </c>
      <c r="G1724" s="244" t="s">
        <v>4230</v>
      </c>
      <c r="H1724" s="222">
        <v>0</v>
      </c>
    </row>
    <row r="1725" spans="1:8">
      <c r="A1725" s="244" t="s">
        <v>2231</v>
      </c>
      <c r="B1725" s="244" t="s">
        <v>4631</v>
      </c>
      <c r="C1725" s="247" t="s">
        <v>379</v>
      </c>
      <c r="D1725" s="238" t="s">
        <v>5704</v>
      </c>
      <c r="E1725" s="238" t="s">
        <v>4266</v>
      </c>
      <c r="F1725" s="238" t="s">
        <v>4266</v>
      </c>
      <c r="G1725" s="244" t="s">
        <v>4225</v>
      </c>
      <c r="H1725" s="222">
        <v>0</v>
      </c>
    </row>
    <row r="1726" spans="1:8">
      <c r="A1726" s="244" t="s">
        <v>2232</v>
      </c>
      <c r="B1726" s="244" t="s">
        <v>379</v>
      </c>
      <c r="C1726" s="247" t="s">
        <v>379</v>
      </c>
      <c r="D1726" s="244" t="s">
        <v>5705</v>
      </c>
      <c r="E1726" s="238" t="s">
        <v>4266</v>
      </c>
      <c r="F1726" s="238" t="s">
        <v>4266</v>
      </c>
      <c r="G1726" s="244" t="s">
        <v>4225</v>
      </c>
      <c r="H1726" s="222">
        <v>0</v>
      </c>
    </row>
    <row r="1727" spans="1:8">
      <c r="A1727" s="244" t="s">
        <v>2233</v>
      </c>
      <c r="B1727" s="244" t="s">
        <v>379</v>
      </c>
      <c r="C1727" s="247" t="s">
        <v>379</v>
      </c>
      <c r="D1727" s="244" t="s">
        <v>379</v>
      </c>
      <c r="E1727" s="238" t="s">
        <v>4266</v>
      </c>
      <c r="F1727" s="238" t="s">
        <v>4266</v>
      </c>
      <c r="G1727" s="244" t="s">
        <v>4225</v>
      </c>
      <c r="H1727" s="222">
        <v>0</v>
      </c>
    </row>
    <row r="1728" spans="1:8">
      <c r="A1728" s="244" t="s">
        <v>2234</v>
      </c>
      <c r="B1728" s="244" t="s">
        <v>379</v>
      </c>
      <c r="C1728" s="247" t="s">
        <v>379</v>
      </c>
      <c r="D1728" s="244" t="s">
        <v>5706</v>
      </c>
      <c r="E1728" s="238" t="s">
        <v>4266</v>
      </c>
      <c r="F1728" s="238" t="s">
        <v>4266</v>
      </c>
      <c r="G1728" s="244" t="s">
        <v>4225</v>
      </c>
      <c r="H1728" s="222">
        <v>0</v>
      </c>
    </row>
    <row r="1729" spans="1:8">
      <c r="A1729" s="244" t="s">
        <v>2235</v>
      </c>
      <c r="B1729" s="244" t="s">
        <v>379</v>
      </c>
      <c r="C1729" s="247" t="s">
        <v>379</v>
      </c>
      <c r="D1729" s="244" t="s">
        <v>5707</v>
      </c>
      <c r="E1729" s="238" t="s">
        <v>4266</v>
      </c>
      <c r="F1729" s="238" t="s">
        <v>4266</v>
      </c>
      <c r="G1729" s="244" t="s">
        <v>4225</v>
      </c>
      <c r="H1729" s="222">
        <v>0</v>
      </c>
    </row>
    <row r="1730" spans="1:8">
      <c r="A1730" s="244" t="s">
        <v>2236</v>
      </c>
      <c r="B1730" s="238" t="s">
        <v>4263</v>
      </c>
      <c r="C1730" s="250">
        <v>6</v>
      </c>
      <c r="D1730" s="238" t="s">
        <v>5708</v>
      </c>
      <c r="E1730" s="244" t="s">
        <v>46</v>
      </c>
      <c r="F1730" s="244" t="s">
        <v>4229</v>
      </c>
      <c r="G1730" s="238" t="s">
        <v>4230</v>
      </c>
      <c r="H1730" s="4">
        <v>500</v>
      </c>
    </row>
    <row r="1731" spans="1:8">
      <c r="A1731" s="244" t="s">
        <v>2237</v>
      </c>
      <c r="B1731" s="244" t="s">
        <v>4263</v>
      </c>
      <c r="C1731" s="247">
        <v>6</v>
      </c>
      <c r="D1731" s="244" t="s">
        <v>379</v>
      </c>
      <c r="E1731" s="238" t="s">
        <v>4236</v>
      </c>
      <c r="F1731" s="238" t="s">
        <v>4236</v>
      </c>
      <c r="G1731" s="244" t="s">
        <v>4225</v>
      </c>
      <c r="H1731" s="222">
        <v>0</v>
      </c>
    </row>
    <row r="1732" spans="1:8">
      <c r="A1732" s="244" t="s">
        <v>2238</v>
      </c>
      <c r="B1732" s="244" t="s">
        <v>4332</v>
      </c>
      <c r="C1732" s="247">
        <v>20</v>
      </c>
      <c r="D1732" s="244" t="s">
        <v>379</v>
      </c>
      <c r="E1732" s="238" t="s">
        <v>4236</v>
      </c>
      <c r="F1732" s="238" t="s">
        <v>4236</v>
      </c>
      <c r="G1732" s="244" t="s">
        <v>4225</v>
      </c>
      <c r="H1732" s="222">
        <v>0</v>
      </c>
    </row>
    <row r="1733" spans="1:8">
      <c r="A1733" s="244" t="s">
        <v>2239</v>
      </c>
      <c r="B1733" s="244" t="s">
        <v>379</v>
      </c>
      <c r="C1733" s="247" t="s">
        <v>379</v>
      </c>
      <c r="D1733" s="244" t="s">
        <v>5709</v>
      </c>
      <c r="E1733" s="238" t="s">
        <v>4266</v>
      </c>
      <c r="F1733" s="238" t="s">
        <v>4266</v>
      </c>
      <c r="G1733" s="244" t="s">
        <v>4225</v>
      </c>
      <c r="H1733" s="222">
        <v>0</v>
      </c>
    </row>
    <row r="1734" spans="1:8">
      <c r="A1734" s="244" t="s">
        <v>2240</v>
      </c>
      <c r="B1734" s="244" t="s">
        <v>4265</v>
      </c>
      <c r="C1734" s="247" t="s">
        <v>379</v>
      </c>
      <c r="D1734" s="244" t="s">
        <v>379</v>
      </c>
      <c r="E1734" s="238" t="s">
        <v>4266</v>
      </c>
      <c r="F1734" s="238" t="s">
        <v>4266</v>
      </c>
      <c r="G1734" s="244" t="s">
        <v>4225</v>
      </c>
      <c r="H1734" s="222">
        <v>0</v>
      </c>
    </row>
    <row r="1735" spans="1:8">
      <c r="A1735" s="244" t="s">
        <v>2241</v>
      </c>
      <c r="B1735" s="244" t="s">
        <v>4254</v>
      </c>
      <c r="C1735" s="247">
        <v>10</v>
      </c>
      <c r="D1735" s="244" t="s">
        <v>5710</v>
      </c>
      <c r="E1735" s="244" t="s">
        <v>46</v>
      </c>
      <c r="F1735" s="244" t="s">
        <v>4224</v>
      </c>
      <c r="G1735" s="244" t="s">
        <v>4225</v>
      </c>
      <c r="H1735" s="4">
        <v>500</v>
      </c>
    </row>
    <row r="1736" spans="1:8">
      <c r="A1736" s="244" t="s">
        <v>2242</v>
      </c>
      <c r="B1736" s="244" t="s">
        <v>4302</v>
      </c>
      <c r="C1736" s="247">
        <v>30</v>
      </c>
      <c r="D1736" s="244" t="s">
        <v>5711</v>
      </c>
      <c r="E1736" s="244" t="s">
        <v>46</v>
      </c>
      <c r="F1736" s="244" t="s">
        <v>46</v>
      </c>
      <c r="G1736" s="244" t="s">
        <v>4225</v>
      </c>
      <c r="H1736" s="4">
        <v>500</v>
      </c>
    </row>
    <row r="1737" spans="1:8">
      <c r="A1737" s="244" t="s">
        <v>2243</v>
      </c>
      <c r="B1737" s="244" t="s">
        <v>4234</v>
      </c>
      <c r="C1737" s="247">
        <v>30</v>
      </c>
      <c r="D1737" s="244" t="s">
        <v>5712</v>
      </c>
      <c r="E1737" s="244" t="s">
        <v>46</v>
      </c>
      <c r="F1737" s="244" t="s">
        <v>46</v>
      </c>
      <c r="G1737" s="244" t="s">
        <v>4225</v>
      </c>
      <c r="H1737" s="4">
        <v>500</v>
      </c>
    </row>
    <row r="1738" spans="1:8">
      <c r="A1738" s="244" t="s">
        <v>2244</v>
      </c>
      <c r="B1738" s="244" t="s">
        <v>4222</v>
      </c>
      <c r="C1738" s="247">
        <v>30</v>
      </c>
      <c r="D1738" s="244" t="s">
        <v>5713</v>
      </c>
      <c r="E1738" s="244" t="s">
        <v>46</v>
      </c>
      <c r="F1738" s="244" t="s">
        <v>46</v>
      </c>
      <c r="G1738" s="244" t="s">
        <v>4225</v>
      </c>
      <c r="H1738" s="4">
        <v>500</v>
      </c>
    </row>
    <row r="1739" spans="1:8">
      <c r="A1739" s="244" t="s">
        <v>2245</v>
      </c>
      <c r="B1739" s="244" t="s">
        <v>4234</v>
      </c>
      <c r="C1739" s="247">
        <v>10</v>
      </c>
      <c r="D1739" s="244" t="s">
        <v>5714</v>
      </c>
      <c r="E1739" s="244" t="s">
        <v>46</v>
      </c>
      <c r="F1739" s="244" t="s">
        <v>46</v>
      </c>
      <c r="G1739" s="244" t="s">
        <v>4225</v>
      </c>
      <c r="H1739" s="4">
        <v>500</v>
      </c>
    </row>
    <row r="1740" spans="1:8">
      <c r="A1740" s="244" t="s">
        <v>2246</v>
      </c>
      <c r="B1740" s="244" t="s">
        <v>4222</v>
      </c>
      <c r="C1740" s="247">
        <v>30</v>
      </c>
      <c r="D1740" s="244" t="s">
        <v>5715</v>
      </c>
      <c r="E1740" s="244" t="s">
        <v>46</v>
      </c>
      <c r="F1740" s="244" t="s">
        <v>46</v>
      </c>
      <c r="G1740" s="244" t="s">
        <v>4225</v>
      </c>
      <c r="H1740" s="4">
        <v>500</v>
      </c>
    </row>
    <row r="1741" spans="1:8">
      <c r="A1741" s="244" t="s">
        <v>2247</v>
      </c>
      <c r="B1741" s="244" t="s">
        <v>4263</v>
      </c>
      <c r="C1741" s="247">
        <v>4</v>
      </c>
      <c r="D1741" s="244" t="s">
        <v>5716</v>
      </c>
      <c r="E1741" s="244" t="s">
        <v>46</v>
      </c>
      <c r="F1741" s="244" t="s">
        <v>46</v>
      </c>
      <c r="G1741" s="244" t="s">
        <v>4225</v>
      </c>
      <c r="H1741" s="4">
        <v>500</v>
      </c>
    </row>
    <row r="1742" spans="1:8">
      <c r="A1742" s="244" t="s">
        <v>2248</v>
      </c>
      <c r="B1742" s="244" t="s">
        <v>4254</v>
      </c>
      <c r="C1742" s="247">
        <v>10</v>
      </c>
      <c r="D1742" s="244" t="s">
        <v>5717</v>
      </c>
      <c r="E1742" s="244" t="s">
        <v>46</v>
      </c>
      <c r="F1742" s="244" t="s">
        <v>46</v>
      </c>
      <c r="G1742" s="244" t="s">
        <v>4225</v>
      </c>
      <c r="H1742" s="4">
        <v>500</v>
      </c>
    </row>
    <row r="1743" spans="1:8">
      <c r="A1743" s="244" t="s">
        <v>2249</v>
      </c>
      <c r="B1743" s="244" t="s">
        <v>4222</v>
      </c>
      <c r="C1743" s="247">
        <v>10</v>
      </c>
      <c r="D1743" s="244" t="s">
        <v>5718</v>
      </c>
      <c r="E1743" s="244" t="s">
        <v>46</v>
      </c>
      <c r="F1743" s="244" t="s">
        <v>46</v>
      </c>
      <c r="G1743" s="244" t="s">
        <v>4225</v>
      </c>
      <c r="H1743" s="4">
        <v>500</v>
      </c>
    </row>
    <row r="1744" spans="1:8">
      <c r="A1744" s="244" t="s">
        <v>2250</v>
      </c>
      <c r="B1744" s="244" t="s">
        <v>4302</v>
      </c>
      <c r="C1744" s="247">
        <v>30</v>
      </c>
      <c r="D1744" s="244" t="s">
        <v>379</v>
      </c>
      <c r="E1744" s="238" t="s">
        <v>4236</v>
      </c>
      <c r="F1744" s="238" t="s">
        <v>4236</v>
      </c>
      <c r="G1744" s="244" t="s">
        <v>4225</v>
      </c>
      <c r="H1744" s="222">
        <v>0</v>
      </c>
    </row>
    <row r="1745" spans="1:8">
      <c r="A1745" s="244" t="s">
        <v>2251</v>
      </c>
      <c r="B1745" s="244" t="s">
        <v>4254</v>
      </c>
      <c r="C1745" s="247">
        <v>10</v>
      </c>
      <c r="D1745" s="244" t="s">
        <v>5719</v>
      </c>
      <c r="E1745" s="244" t="s">
        <v>46</v>
      </c>
      <c r="F1745" s="244" t="s">
        <v>46</v>
      </c>
      <c r="G1745" s="244" t="s">
        <v>4225</v>
      </c>
      <c r="H1745" s="4">
        <v>500</v>
      </c>
    </row>
    <row r="1746" spans="1:8">
      <c r="A1746" s="244" t="s">
        <v>2252</v>
      </c>
      <c r="B1746" s="244" t="s">
        <v>4222</v>
      </c>
      <c r="C1746" s="247">
        <v>30</v>
      </c>
      <c r="D1746" s="244" t="s">
        <v>5720</v>
      </c>
      <c r="E1746" s="244" t="s">
        <v>46</v>
      </c>
      <c r="F1746" s="244" t="s">
        <v>46</v>
      </c>
      <c r="G1746" s="244" t="s">
        <v>4225</v>
      </c>
      <c r="H1746" s="4">
        <v>500</v>
      </c>
    </row>
    <row r="1747" spans="1:8">
      <c r="A1747" s="244" t="s">
        <v>2253</v>
      </c>
      <c r="B1747" s="244" t="s">
        <v>4222</v>
      </c>
      <c r="C1747" s="247">
        <v>15</v>
      </c>
      <c r="D1747" s="244" t="s">
        <v>5721</v>
      </c>
      <c r="E1747" s="244" t="s">
        <v>46</v>
      </c>
      <c r="F1747" s="244" t="s">
        <v>46</v>
      </c>
      <c r="G1747" s="244" t="s">
        <v>4225</v>
      </c>
      <c r="H1747" s="4">
        <v>500</v>
      </c>
    </row>
    <row r="1748" spans="1:8">
      <c r="A1748" s="244" t="s">
        <v>2254</v>
      </c>
      <c r="B1748" s="244" t="s">
        <v>4222</v>
      </c>
      <c r="C1748" s="247">
        <v>10</v>
      </c>
      <c r="D1748" s="244" t="s">
        <v>5722</v>
      </c>
      <c r="E1748" s="244" t="s">
        <v>46</v>
      </c>
      <c r="F1748" s="244" t="s">
        <v>46</v>
      </c>
      <c r="G1748" s="244" t="s">
        <v>4225</v>
      </c>
      <c r="H1748" s="4">
        <v>500</v>
      </c>
    </row>
    <row r="1749" spans="1:8">
      <c r="A1749" s="244" t="s">
        <v>2255</v>
      </c>
      <c r="B1749" s="244" t="s">
        <v>4263</v>
      </c>
      <c r="C1749" s="247">
        <v>3</v>
      </c>
      <c r="D1749" s="244" t="s">
        <v>5723</v>
      </c>
      <c r="E1749" s="244" t="s">
        <v>46</v>
      </c>
      <c r="F1749" s="244" t="s">
        <v>46</v>
      </c>
      <c r="G1749" s="244" t="s">
        <v>4225</v>
      </c>
      <c r="H1749" s="4">
        <v>500</v>
      </c>
    </row>
    <row r="1750" spans="1:8">
      <c r="A1750" s="244" t="s">
        <v>2255</v>
      </c>
      <c r="B1750" s="244" t="s">
        <v>4265</v>
      </c>
      <c r="C1750" s="247" t="s">
        <v>379</v>
      </c>
      <c r="D1750" s="244" t="s">
        <v>5723</v>
      </c>
      <c r="E1750" s="244" t="s">
        <v>46</v>
      </c>
      <c r="F1750" s="244" t="s">
        <v>46</v>
      </c>
      <c r="G1750" s="244" t="s">
        <v>4225</v>
      </c>
      <c r="H1750" s="4">
        <v>500</v>
      </c>
    </row>
    <row r="1751" spans="1:8">
      <c r="A1751" s="244" t="s">
        <v>2256</v>
      </c>
      <c r="B1751" s="244" t="s">
        <v>379</v>
      </c>
      <c r="C1751" s="247" t="s">
        <v>379</v>
      </c>
      <c r="D1751" s="244" t="s">
        <v>5724</v>
      </c>
      <c r="E1751" s="238" t="s">
        <v>4266</v>
      </c>
      <c r="F1751" s="238" t="s">
        <v>4236</v>
      </c>
      <c r="G1751" s="244" t="s">
        <v>4225</v>
      </c>
      <c r="H1751" s="222">
        <v>0</v>
      </c>
    </row>
    <row r="1752" spans="1:8">
      <c r="A1752" s="244" t="s">
        <v>2257</v>
      </c>
      <c r="B1752" s="244" t="s">
        <v>4263</v>
      </c>
      <c r="C1752" s="247">
        <v>3</v>
      </c>
      <c r="D1752" s="244" t="s">
        <v>5725</v>
      </c>
      <c r="E1752" s="244" t="s">
        <v>46</v>
      </c>
      <c r="F1752" s="244" t="s">
        <v>46</v>
      </c>
      <c r="G1752" s="244" t="s">
        <v>4225</v>
      </c>
      <c r="H1752" s="4">
        <v>500</v>
      </c>
    </row>
    <row r="1753" spans="1:8">
      <c r="A1753" s="244" t="s">
        <v>2257</v>
      </c>
      <c r="B1753" s="244" t="s">
        <v>4265</v>
      </c>
      <c r="C1753" s="247" t="s">
        <v>379</v>
      </c>
      <c r="D1753" s="244" t="s">
        <v>5725</v>
      </c>
      <c r="E1753" s="244" t="s">
        <v>46</v>
      </c>
      <c r="F1753" s="244" t="s">
        <v>46</v>
      </c>
      <c r="G1753" s="244" t="s">
        <v>4225</v>
      </c>
      <c r="H1753" s="4">
        <v>500</v>
      </c>
    </row>
    <row r="1754" spans="1:8">
      <c r="A1754" s="244" t="s">
        <v>2258</v>
      </c>
      <c r="B1754" s="244" t="s">
        <v>4263</v>
      </c>
      <c r="C1754" s="247">
        <v>4</v>
      </c>
      <c r="D1754" s="244" t="s">
        <v>5726</v>
      </c>
      <c r="E1754" s="244" t="s">
        <v>46</v>
      </c>
      <c r="F1754" s="244" t="s">
        <v>46</v>
      </c>
      <c r="G1754" s="244" t="s">
        <v>4225</v>
      </c>
      <c r="H1754" s="4">
        <v>500</v>
      </c>
    </row>
    <row r="1755" spans="1:8">
      <c r="A1755" s="244" t="s">
        <v>2259</v>
      </c>
      <c r="B1755" s="244" t="s">
        <v>4302</v>
      </c>
      <c r="C1755" s="247">
        <v>3</v>
      </c>
      <c r="D1755" s="244" t="s">
        <v>379</v>
      </c>
      <c r="E1755" s="238" t="s">
        <v>4236</v>
      </c>
      <c r="F1755" s="238" t="s">
        <v>4236</v>
      </c>
      <c r="G1755" s="244" t="s">
        <v>4225</v>
      </c>
      <c r="H1755" s="222">
        <v>0</v>
      </c>
    </row>
    <row r="1756" spans="1:8">
      <c r="A1756" s="244" t="s">
        <v>2260</v>
      </c>
      <c r="B1756" s="244" t="s">
        <v>5727</v>
      </c>
      <c r="C1756" s="247">
        <v>30</v>
      </c>
      <c r="D1756" s="244" t="s">
        <v>5728</v>
      </c>
      <c r="E1756" s="238" t="s">
        <v>51</v>
      </c>
      <c r="F1756" s="238" t="s">
        <v>4236</v>
      </c>
      <c r="G1756" s="244" t="s">
        <v>4230</v>
      </c>
      <c r="H1756" s="158" t="s">
        <v>7320</v>
      </c>
    </row>
    <row r="1757" spans="1:8">
      <c r="A1757" s="244" t="s">
        <v>2261</v>
      </c>
      <c r="B1757" s="244" t="s">
        <v>4263</v>
      </c>
      <c r="C1757" s="247">
        <v>3</v>
      </c>
      <c r="D1757" s="244" t="s">
        <v>379</v>
      </c>
      <c r="E1757" s="238" t="s">
        <v>4236</v>
      </c>
      <c r="F1757" s="238" t="s">
        <v>4236</v>
      </c>
      <c r="G1757" s="244" t="s">
        <v>4225</v>
      </c>
      <c r="H1757" s="222">
        <v>0</v>
      </c>
    </row>
    <row r="1758" spans="1:8">
      <c r="A1758" s="244" t="s">
        <v>2262</v>
      </c>
      <c r="B1758" s="244" t="s">
        <v>4263</v>
      </c>
      <c r="C1758" s="247">
        <v>4</v>
      </c>
      <c r="D1758" s="244" t="s">
        <v>5729</v>
      </c>
      <c r="E1758" s="244" t="s">
        <v>46</v>
      </c>
      <c r="F1758" s="244" t="s">
        <v>46</v>
      </c>
      <c r="G1758" s="244" t="s">
        <v>4225</v>
      </c>
      <c r="H1758" s="4">
        <v>500</v>
      </c>
    </row>
    <row r="1759" spans="1:8">
      <c r="A1759" s="244" t="s">
        <v>2262</v>
      </c>
      <c r="B1759" s="244" t="s">
        <v>379</v>
      </c>
      <c r="C1759" s="247" t="s">
        <v>379</v>
      </c>
      <c r="D1759" s="238" t="s">
        <v>5730</v>
      </c>
      <c r="E1759" s="244" t="s">
        <v>4236</v>
      </c>
      <c r="F1759" s="244" t="s">
        <v>4236</v>
      </c>
      <c r="G1759" s="244" t="s">
        <v>4225</v>
      </c>
      <c r="H1759" s="222">
        <v>0</v>
      </c>
    </row>
    <row r="1760" spans="1:8">
      <c r="A1760" s="244" t="s">
        <v>2263</v>
      </c>
      <c r="B1760" s="244" t="s">
        <v>379</v>
      </c>
      <c r="C1760" s="247" t="s">
        <v>379</v>
      </c>
      <c r="D1760" s="244" t="s">
        <v>5731</v>
      </c>
      <c r="E1760" s="238" t="s">
        <v>4266</v>
      </c>
      <c r="F1760" s="238" t="s">
        <v>4266</v>
      </c>
      <c r="G1760" s="244" t="s">
        <v>4225</v>
      </c>
      <c r="H1760" s="222">
        <v>0</v>
      </c>
    </row>
    <row r="1761" spans="1:8">
      <c r="A1761" s="244" t="s">
        <v>2264</v>
      </c>
      <c r="B1761" s="244" t="s">
        <v>4238</v>
      </c>
      <c r="C1761" s="247">
        <v>30</v>
      </c>
      <c r="D1761" s="244" t="s">
        <v>5732</v>
      </c>
      <c r="E1761" s="244" t="s">
        <v>46</v>
      </c>
      <c r="F1761" s="244" t="s">
        <v>46</v>
      </c>
      <c r="G1761" s="244" t="s">
        <v>4225</v>
      </c>
      <c r="H1761" s="4">
        <v>500</v>
      </c>
    </row>
    <row r="1762" spans="1:8">
      <c r="A1762" s="244" t="s">
        <v>2265</v>
      </c>
      <c r="B1762" s="244" t="s">
        <v>4265</v>
      </c>
      <c r="C1762" s="247" t="s">
        <v>379</v>
      </c>
      <c r="D1762" s="244" t="s">
        <v>5733</v>
      </c>
      <c r="E1762" s="244" t="s">
        <v>46</v>
      </c>
      <c r="F1762" s="244" t="s">
        <v>46</v>
      </c>
      <c r="G1762" s="244" t="s">
        <v>4225</v>
      </c>
      <c r="H1762" s="4">
        <v>500</v>
      </c>
    </row>
    <row r="1763" spans="1:8">
      <c r="A1763" s="244" t="s">
        <v>2265</v>
      </c>
      <c r="B1763" s="244" t="s">
        <v>4263</v>
      </c>
      <c r="C1763" s="247">
        <v>4</v>
      </c>
      <c r="D1763" s="244" t="s">
        <v>5734</v>
      </c>
      <c r="E1763" s="244" t="s">
        <v>46</v>
      </c>
      <c r="F1763" s="244" t="s">
        <v>46</v>
      </c>
      <c r="G1763" s="244" t="s">
        <v>4225</v>
      </c>
      <c r="H1763" s="4">
        <v>500</v>
      </c>
    </row>
    <row r="1764" spans="1:8">
      <c r="A1764" s="244" t="s">
        <v>2266</v>
      </c>
      <c r="B1764" s="244" t="s">
        <v>4263</v>
      </c>
      <c r="C1764" s="247">
        <v>3</v>
      </c>
      <c r="D1764" s="244" t="s">
        <v>5735</v>
      </c>
      <c r="E1764" s="244" t="s">
        <v>46</v>
      </c>
      <c r="F1764" s="244" t="s">
        <v>46</v>
      </c>
      <c r="G1764" s="244" t="s">
        <v>4225</v>
      </c>
      <c r="H1764" s="4">
        <v>500</v>
      </c>
    </row>
    <row r="1765" spans="1:8">
      <c r="A1765" s="244" t="s">
        <v>2267</v>
      </c>
      <c r="B1765" s="244" t="s">
        <v>4302</v>
      </c>
      <c r="C1765" s="247">
        <v>4</v>
      </c>
      <c r="D1765" s="244" t="s">
        <v>5736</v>
      </c>
      <c r="E1765" s="244" t="s">
        <v>46</v>
      </c>
      <c r="F1765" s="244" t="s">
        <v>46</v>
      </c>
      <c r="G1765" s="244" t="s">
        <v>4225</v>
      </c>
      <c r="H1765" s="4">
        <v>500</v>
      </c>
    </row>
    <row r="1766" spans="1:8">
      <c r="A1766" s="244" t="s">
        <v>2268</v>
      </c>
      <c r="B1766" s="244" t="s">
        <v>4263</v>
      </c>
      <c r="C1766" s="247">
        <v>3</v>
      </c>
      <c r="D1766" s="244" t="s">
        <v>5737</v>
      </c>
      <c r="E1766" s="244" t="s">
        <v>46</v>
      </c>
      <c r="F1766" s="244" t="s">
        <v>46</v>
      </c>
      <c r="G1766" s="244" t="s">
        <v>4225</v>
      </c>
      <c r="H1766" s="4">
        <v>500</v>
      </c>
    </row>
    <row r="1767" spans="1:8">
      <c r="A1767" s="244" t="s">
        <v>2269</v>
      </c>
      <c r="B1767" s="244" t="s">
        <v>4302</v>
      </c>
      <c r="C1767" s="247">
        <v>3</v>
      </c>
      <c r="D1767" s="244" t="s">
        <v>5738</v>
      </c>
      <c r="E1767" s="238" t="s">
        <v>52</v>
      </c>
      <c r="F1767" s="238" t="s">
        <v>4236</v>
      </c>
      <c r="G1767" s="244" t="s">
        <v>4230</v>
      </c>
      <c r="H1767" s="158" t="s">
        <v>7323</v>
      </c>
    </row>
    <row r="1768" spans="1:8">
      <c r="A1768" s="244" t="s">
        <v>2270</v>
      </c>
      <c r="B1768" s="244" t="s">
        <v>4263</v>
      </c>
      <c r="C1768" s="247">
        <v>4</v>
      </c>
      <c r="D1768" s="244" t="s">
        <v>5739</v>
      </c>
      <c r="E1768" s="244" t="s">
        <v>46</v>
      </c>
      <c r="F1768" s="244" t="s">
        <v>46</v>
      </c>
      <c r="G1768" s="244" t="s">
        <v>4225</v>
      </c>
      <c r="H1768" s="4">
        <v>500</v>
      </c>
    </row>
    <row r="1769" spans="1:8">
      <c r="A1769" s="244" t="s">
        <v>2271</v>
      </c>
      <c r="B1769" s="244" t="s">
        <v>4222</v>
      </c>
      <c r="C1769" s="247">
        <v>20</v>
      </c>
      <c r="D1769" s="244" t="s">
        <v>5740</v>
      </c>
      <c r="E1769" s="244" t="s">
        <v>46</v>
      </c>
      <c r="F1769" s="244" t="s">
        <v>46</v>
      </c>
      <c r="G1769" s="244" t="s">
        <v>4225</v>
      </c>
      <c r="H1769" s="4">
        <v>500</v>
      </c>
    </row>
    <row r="1770" spans="1:8">
      <c r="A1770" s="244" t="s">
        <v>2272</v>
      </c>
      <c r="B1770" s="244" t="s">
        <v>4302</v>
      </c>
      <c r="C1770" s="247">
        <v>10</v>
      </c>
      <c r="D1770" s="244" t="s">
        <v>5741</v>
      </c>
      <c r="E1770" s="238" t="s">
        <v>5741</v>
      </c>
      <c r="F1770" s="238" t="s">
        <v>4236</v>
      </c>
      <c r="G1770" s="244" t="s">
        <v>4225</v>
      </c>
      <c r="H1770" s="222">
        <v>0</v>
      </c>
    </row>
    <row r="1771" spans="1:8">
      <c r="A1771" s="244" t="s">
        <v>2273</v>
      </c>
      <c r="B1771" s="244" t="s">
        <v>4263</v>
      </c>
      <c r="C1771" s="247">
        <v>4</v>
      </c>
      <c r="D1771" s="244" t="s">
        <v>5742</v>
      </c>
      <c r="E1771" s="244" t="s">
        <v>46</v>
      </c>
      <c r="F1771" s="244" t="s">
        <v>46</v>
      </c>
      <c r="G1771" s="244" t="s">
        <v>4225</v>
      </c>
      <c r="H1771" s="4">
        <v>500</v>
      </c>
    </row>
    <row r="1772" spans="1:8">
      <c r="A1772" s="244" t="s">
        <v>2274</v>
      </c>
      <c r="B1772" s="244" t="s">
        <v>379</v>
      </c>
      <c r="C1772" s="247" t="s">
        <v>379</v>
      </c>
      <c r="D1772" s="244" t="s">
        <v>379</v>
      </c>
      <c r="E1772" s="238" t="s">
        <v>4266</v>
      </c>
      <c r="F1772" s="238" t="s">
        <v>4266</v>
      </c>
      <c r="G1772" s="244" t="s">
        <v>4225</v>
      </c>
      <c r="H1772" s="222">
        <v>0</v>
      </c>
    </row>
    <row r="1773" spans="1:8">
      <c r="A1773" s="244" t="s">
        <v>2275</v>
      </c>
      <c r="B1773" s="244" t="s">
        <v>379</v>
      </c>
      <c r="C1773" s="247" t="s">
        <v>379</v>
      </c>
      <c r="D1773" s="244" t="s">
        <v>379</v>
      </c>
      <c r="E1773" s="238" t="s">
        <v>4266</v>
      </c>
      <c r="F1773" s="238" t="s">
        <v>4266</v>
      </c>
      <c r="G1773" s="244" t="s">
        <v>4225</v>
      </c>
      <c r="H1773" s="222">
        <v>0</v>
      </c>
    </row>
    <row r="1774" spans="1:8">
      <c r="A1774" s="244" t="s">
        <v>2276</v>
      </c>
      <c r="B1774" s="244" t="s">
        <v>4263</v>
      </c>
      <c r="C1774" s="247">
        <v>6</v>
      </c>
      <c r="D1774" s="244" t="s">
        <v>379</v>
      </c>
      <c r="E1774" s="238" t="s">
        <v>4236</v>
      </c>
      <c r="F1774" s="238" t="s">
        <v>4236</v>
      </c>
      <c r="G1774" s="244" t="s">
        <v>4230</v>
      </c>
      <c r="H1774" s="222">
        <v>0</v>
      </c>
    </row>
    <row r="1775" spans="1:8">
      <c r="A1775" s="244" t="s">
        <v>2277</v>
      </c>
      <c r="B1775" s="244" t="s">
        <v>4263</v>
      </c>
      <c r="C1775" s="247">
        <v>4</v>
      </c>
      <c r="D1775" s="244" t="s">
        <v>5743</v>
      </c>
      <c r="E1775" s="244" t="s">
        <v>46</v>
      </c>
      <c r="F1775" s="244" t="s">
        <v>46</v>
      </c>
      <c r="G1775" s="244" t="s">
        <v>4225</v>
      </c>
      <c r="H1775" s="4">
        <v>500</v>
      </c>
    </row>
    <row r="1776" spans="1:8">
      <c r="A1776" s="244" t="s">
        <v>2278</v>
      </c>
      <c r="B1776" s="244" t="s">
        <v>4263</v>
      </c>
      <c r="C1776" s="247">
        <v>6</v>
      </c>
      <c r="D1776" s="244" t="s">
        <v>5744</v>
      </c>
      <c r="E1776" s="244" t="s">
        <v>46</v>
      </c>
      <c r="F1776" s="244" t="s">
        <v>46</v>
      </c>
      <c r="G1776" s="244" t="s">
        <v>4225</v>
      </c>
      <c r="H1776" s="4">
        <v>500</v>
      </c>
    </row>
    <row r="1777" spans="1:8">
      <c r="A1777" s="244" t="s">
        <v>2279</v>
      </c>
      <c r="B1777" s="244" t="s">
        <v>4263</v>
      </c>
      <c r="C1777" s="247">
        <v>4</v>
      </c>
      <c r="D1777" s="244" t="s">
        <v>5745</v>
      </c>
      <c r="E1777" s="244" t="s">
        <v>46</v>
      </c>
      <c r="F1777" s="244" t="s">
        <v>46</v>
      </c>
      <c r="G1777" s="244" t="s">
        <v>4225</v>
      </c>
      <c r="H1777" s="4">
        <v>500</v>
      </c>
    </row>
    <row r="1778" spans="1:8">
      <c r="A1778" s="244" t="s">
        <v>2280</v>
      </c>
      <c r="B1778" s="244" t="s">
        <v>4263</v>
      </c>
      <c r="C1778" s="247">
        <v>4</v>
      </c>
      <c r="D1778" s="244" t="s">
        <v>5746</v>
      </c>
      <c r="E1778" s="244" t="s">
        <v>46</v>
      </c>
      <c r="F1778" s="244" t="s">
        <v>46</v>
      </c>
      <c r="G1778" s="244" t="s">
        <v>4225</v>
      </c>
      <c r="H1778" s="4">
        <v>500</v>
      </c>
    </row>
    <row r="1779" spans="1:8">
      <c r="A1779" s="244" t="s">
        <v>2281</v>
      </c>
      <c r="B1779" s="244" t="s">
        <v>4263</v>
      </c>
      <c r="C1779" s="247">
        <v>4</v>
      </c>
      <c r="D1779" s="244" t="s">
        <v>5747</v>
      </c>
      <c r="E1779" s="244" t="s">
        <v>46</v>
      </c>
      <c r="F1779" s="244" t="s">
        <v>46</v>
      </c>
      <c r="G1779" s="244" t="s">
        <v>4225</v>
      </c>
      <c r="H1779" s="4">
        <v>500</v>
      </c>
    </row>
    <row r="1780" spans="1:8">
      <c r="A1780" s="244" t="s">
        <v>2282</v>
      </c>
      <c r="B1780" s="244" t="s">
        <v>4263</v>
      </c>
      <c r="C1780" s="247">
        <v>4</v>
      </c>
      <c r="D1780" s="244" t="s">
        <v>5748</v>
      </c>
      <c r="E1780" s="244" t="s">
        <v>46</v>
      </c>
      <c r="F1780" s="244" t="s">
        <v>46</v>
      </c>
      <c r="G1780" s="244" t="s">
        <v>4225</v>
      </c>
      <c r="H1780" s="4">
        <v>500</v>
      </c>
    </row>
    <row r="1781" spans="1:8">
      <c r="A1781" s="244" t="s">
        <v>2283</v>
      </c>
      <c r="B1781" s="244" t="s">
        <v>4263</v>
      </c>
      <c r="C1781" s="247">
        <v>3</v>
      </c>
      <c r="D1781" s="244" t="s">
        <v>5749</v>
      </c>
      <c r="E1781" s="244" t="s">
        <v>46</v>
      </c>
      <c r="F1781" s="244" t="s">
        <v>46</v>
      </c>
      <c r="G1781" s="244" t="s">
        <v>4225</v>
      </c>
      <c r="H1781" s="4">
        <v>500</v>
      </c>
    </row>
    <row r="1782" spans="1:8">
      <c r="A1782" s="244" t="s">
        <v>2284</v>
      </c>
      <c r="B1782" s="244" t="s">
        <v>4263</v>
      </c>
      <c r="C1782" s="247">
        <v>4</v>
      </c>
      <c r="D1782" s="244" t="s">
        <v>5750</v>
      </c>
      <c r="E1782" s="244" t="s">
        <v>46</v>
      </c>
      <c r="F1782" s="244" t="s">
        <v>46</v>
      </c>
      <c r="G1782" s="244" t="s">
        <v>4225</v>
      </c>
      <c r="H1782" s="4">
        <v>500</v>
      </c>
    </row>
    <row r="1783" spans="1:8">
      <c r="A1783" s="244" t="s">
        <v>2285</v>
      </c>
      <c r="B1783" s="244" t="s">
        <v>4263</v>
      </c>
      <c r="C1783" s="247">
        <v>4</v>
      </c>
      <c r="D1783" s="244" t="s">
        <v>5751</v>
      </c>
      <c r="E1783" s="244" t="s">
        <v>46</v>
      </c>
      <c r="F1783" s="244" t="s">
        <v>46</v>
      </c>
      <c r="G1783" s="244" t="s">
        <v>4225</v>
      </c>
      <c r="H1783" s="4">
        <v>500</v>
      </c>
    </row>
    <row r="1784" spans="1:8">
      <c r="A1784" s="244" t="s">
        <v>2286</v>
      </c>
      <c r="B1784" s="244" t="s">
        <v>4254</v>
      </c>
      <c r="C1784" s="247">
        <v>15</v>
      </c>
      <c r="D1784" s="244" t="s">
        <v>5752</v>
      </c>
      <c r="E1784" s="244" t="s">
        <v>46</v>
      </c>
      <c r="F1784" s="244" t="s">
        <v>46</v>
      </c>
      <c r="G1784" s="244" t="s">
        <v>4225</v>
      </c>
      <c r="H1784" s="4">
        <v>500</v>
      </c>
    </row>
    <row r="1785" spans="1:8">
      <c r="A1785" s="244" t="s">
        <v>2287</v>
      </c>
      <c r="B1785" s="244" t="s">
        <v>4263</v>
      </c>
      <c r="C1785" s="247">
        <v>4</v>
      </c>
      <c r="D1785" s="244" t="s">
        <v>5753</v>
      </c>
      <c r="E1785" s="244" t="s">
        <v>46</v>
      </c>
      <c r="F1785" s="244" t="s">
        <v>46</v>
      </c>
      <c r="G1785" s="244" t="s">
        <v>4225</v>
      </c>
      <c r="H1785" s="4">
        <v>500</v>
      </c>
    </row>
    <row r="1786" spans="1:8">
      <c r="A1786" s="244" t="s">
        <v>2288</v>
      </c>
      <c r="B1786" s="244" t="s">
        <v>4263</v>
      </c>
      <c r="C1786" s="247">
        <v>4</v>
      </c>
      <c r="D1786" s="244" t="s">
        <v>5754</v>
      </c>
      <c r="E1786" s="244" t="s">
        <v>46</v>
      </c>
      <c r="F1786" s="244" t="s">
        <v>46</v>
      </c>
      <c r="G1786" s="244" t="s">
        <v>4225</v>
      </c>
      <c r="H1786" s="4">
        <v>500</v>
      </c>
    </row>
    <row r="1787" spans="1:8">
      <c r="A1787" s="244" t="s">
        <v>2289</v>
      </c>
      <c r="B1787" s="244" t="s">
        <v>4263</v>
      </c>
      <c r="C1787" s="247">
        <v>4</v>
      </c>
      <c r="D1787" s="244" t="s">
        <v>5755</v>
      </c>
      <c r="E1787" s="244" t="s">
        <v>46</v>
      </c>
      <c r="F1787" s="244" t="s">
        <v>46</v>
      </c>
      <c r="G1787" s="244" t="s">
        <v>4225</v>
      </c>
      <c r="H1787" s="4">
        <v>500</v>
      </c>
    </row>
    <row r="1788" spans="1:8">
      <c r="A1788" s="244" t="s">
        <v>2290</v>
      </c>
      <c r="B1788" s="244" t="s">
        <v>4263</v>
      </c>
      <c r="C1788" s="247">
        <v>4</v>
      </c>
      <c r="D1788" s="244" t="s">
        <v>5756</v>
      </c>
      <c r="E1788" s="244" t="s">
        <v>46</v>
      </c>
      <c r="F1788" s="244" t="s">
        <v>46</v>
      </c>
      <c r="G1788" s="244" t="s">
        <v>4225</v>
      </c>
      <c r="H1788" s="4">
        <v>500</v>
      </c>
    </row>
    <row r="1789" spans="1:8">
      <c r="A1789" s="244" t="s">
        <v>2291</v>
      </c>
      <c r="B1789" s="244" t="s">
        <v>4263</v>
      </c>
      <c r="C1789" s="247">
        <v>4</v>
      </c>
      <c r="D1789" s="244" t="s">
        <v>5757</v>
      </c>
      <c r="E1789" s="244" t="s">
        <v>46</v>
      </c>
      <c r="F1789" s="244" t="s">
        <v>46</v>
      </c>
      <c r="G1789" s="244" t="s">
        <v>4225</v>
      </c>
      <c r="H1789" s="4">
        <v>500</v>
      </c>
    </row>
    <row r="1790" spans="1:8">
      <c r="A1790" s="244" t="s">
        <v>2292</v>
      </c>
      <c r="B1790" s="244" t="s">
        <v>4263</v>
      </c>
      <c r="C1790" s="247">
        <v>6</v>
      </c>
      <c r="D1790" s="244" t="s">
        <v>5758</v>
      </c>
      <c r="E1790" s="244" t="s">
        <v>46</v>
      </c>
      <c r="F1790" s="244" t="s">
        <v>46</v>
      </c>
      <c r="G1790" s="244" t="s">
        <v>4225</v>
      </c>
      <c r="H1790" s="4">
        <v>500</v>
      </c>
    </row>
    <row r="1791" spans="1:8">
      <c r="A1791" s="244" t="s">
        <v>2293</v>
      </c>
      <c r="B1791" s="244" t="s">
        <v>4263</v>
      </c>
      <c r="C1791" s="247">
        <v>4</v>
      </c>
      <c r="D1791" s="244" t="s">
        <v>5759</v>
      </c>
      <c r="E1791" s="244" t="s">
        <v>46</v>
      </c>
      <c r="F1791" s="244" t="s">
        <v>46</v>
      </c>
      <c r="G1791" s="244" t="s">
        <v>4225</v>
      </c>
      <c r="H1791" s="4">
        <v>500</v>
      </c>
    </row>
    <row r="1792" spans="1:8">
      <c r="A1792" s="244" t="s">
        <v>2294</v>
      </c>
      <c r="B1792" s="244" t="s">
        <v>4263</v>
      </c>
      <c r="C1792" s="247">
        <v>4</v>
      </c>
      <c r="D1792" s="244" t="s">
        <v>5760</v>
      </c>
      <c r="E1792" s="244" t="s">
        <v>46</v>
      </c>
      <c r="F1792" s="244" t="s">
        <v>46</v>
      </c>
      <c r="G1792" s="244" t="s">
        <v>4225</v>
      </c>
      <c r="H1792" s="4">
        <v>500</v>
      </c>
    </row>
    <row r="1793" spans="1:8">
      <c r="A1793" s="244" t="s">
        <v>2295</v>
      </c>
      <c r="B1793" s="244" t="s">
        <v>4263</v>
      </c>
      <c r="C1793" s="247">
        <v>4</v>
      </c>
      <c r="D1793" s="244" t="s">
        <v>5761</v>
      </c>
      <c r="E1793" s="244" t="s">
        <v>46</v>
      </c>
      <c r="F1793" s="244" t="s">
        <v>46</v>
      </c>
      <c r="G1793" s="244" t="s">
        <v>4225</v>
      </c>
      <c r="H1793" s="4">
        <v>500</v>
      </c>
    </row>
    <row r="1794" spans="1:8">
      <c r="A1794" s="244" t="s">
        <v>2296</v>
      </c>
      <c r="B1794" s="244" t="s">
        <v>4263</v>
      </c>
      <c r="C1794" s="247">
        <v>4</v>
      </c>
      <c r="D1794" s="244" t="s">
        <v>5762</v>
      </c>
      <c r="E1794" s="244" t="s">
        <v>46</v>
      </c>
      <c r="F1794" s="244" t="s">
        <v>46</v>
      </c>
      <c r="G1794" s="244" t="s">
        <v>4225</v>
      </c>
      <c r="H1794" s="4">
        <v>500</v>
      </c>
    </row>
    <row r="1795" spans="1:8">
      <c r="A1795" s="244" t="s">
        <v>2297</v>
      </c>
      <c r="B1795" s="244" t="s">
        <v>4263</v>
      </c>
      <c r="C1795" s="247">
        <v>4</v>
      </c>
      <c r="D1795" s="244" t="s">
        <v>5763</v>
      </c>
      <c r="E1795" s="244" t="s">
        <v>46</v>
      </c>
      <c r="F1795" s="244" t="s">
        <v>4229</v>
      </c>
      <c r="G1795" s="244" t="s">
        <v>4230</v>
      </c>
      <c r="H1795" s="4">
        <v>500</v>
      </c>
    </row>
    <row r="1796" spans="1:8">
      <c r="A1796" s="244" t="s">
        <v>2298</v>
      </c>
      <c r="B1796" s="244" t="s">
        <v>4263</v>
      </c>
      <c r="C1796" s="247">
        <v>4</v>
      </c>
      <c r="D1796" s="244" t="s">
        <v>5764</v>
      </c>
      <c r="E1796" s="244" t="s">
        <v>46</v>
      </c>
      <c r="F1796" s="244" t="s">
        <v>4229</v>
      </c>
      <c r="G1796" s="244" t="s">
        <v>4230</v>
      </c>
      <c r="H1796" s="4">
        <v>500</v>
      </c>
    </row>
    <row r="1797" spans="1:8">
      <c r="A1797" s="244" t="s">
        <v>2299</v>
      </c>
      <c r="B1797" s="244" t="s">
        <v>4263</v>
      </c>
      <c r="C1797" s="247">
        <v>4</v>
      </c>
      <c r="D1797" s="244" t="s">
        <v>5765</v>
      </c>
      <c r="E1797" s="244" t="s">
        <v>46</v>
      </c>
      <c r="F1797" s="244" t="s">
        <v>46</v>
      </c>
      <c r="G1797" s="244" t="s">
        <v>4225</v>
      </c>
      <c r="H1797" s="4">
        <v>500</v>
      </c>
    </row>
    <row r="1798" spans="1:8">
      <c r="A1798" s="244" t="s">
        <v>2300</v>
      </c>
      <c r="B1798" s="244" t="s">
        <v>4263</v>
      </c>
      <c r="C1798" s="247">
        <v>4</v>
      </c>
      <c r="D1798" s="244" t="s">
        <v>5766</v>
      </c>
      <c r="E1798" s="244" t="s">
        <v>46</v>
      </c>
      <c r="F1798" s="244" t="s">
        <v>46</v>
      </c>
      <c r="G1798" s="244" t="s">
        <v>4225</v>
      </c>
      <c r="H1798" s="4">
        <v>500</v>
      </c>
    </row>
    <row r="1799" spans="1:8">
      <c r="A1799" s="244" t="s">
        <v>2301</v>
      </c>
      <c r="B1799" s="244" t="s">
        <v>4263</v>
      </c>
      <c r="C1799" s="247">
        <v>4</v>
      </c>
      <c r="D1799" s="244" t="s">
        <v>5767</v>
      </c>
      <c r="E1799" s="244" t="s">
        <v>46</v>
      </c>
      <c r="F1799" s="244" t="s">
        <v>46</v>
      </c>
      <c r="G1799" s="244" t="s">
        <v>4225</v>
      </c>
      <c r="H1799" s="4">
        <v>500</v>
      </c>
    </row>
    <row r="1800" spans="1:8">
      <c r="A1800" s="244" t="s">
        <v>2302</v>
      </c>
      <c r="B1800" s="244" t="s">
        <v>4263</v>
      </c>
      <c r="C1800" s="247">
        <v>4</v>
      </c>
      <c r="D1800" s="244" t="s">
        <v>5768</v>
      </c>
      <c r="E1800" s="244" t="s">
        <v>46</v>
      </c>
      <c r="F1800" s="244" t="s">
        <v>4229</v>
      </c>
      <c r="G1800" s="244" t="s">
        <v>4230</v>
      </c>
      <c r="H1800" s="4">
        <v>500</v>
      </c>
    </row>
    <row r="1801" spans="1:8">
      <c r="A1801" s="244" t="s">
        <v>2303</v>
      </c>
      <c r="B1801" s="244" t="s">
        <v>4263</v>
      </c>
      <c r="C1801" s="247">
        <v>6</v>
      </c>
      <c r="D1801" s="244" t="s">
        <v>5769</v>
      </c>
      <c r="E1801" s="244" t="s">
        <v>46</v>
      </c>
      <c r="F1801" s="244" t="s">
        <v>46</v>
      </c>
      <c r="G1801" s="244" t="s">
        <v>4225</v>
      </c>
      <c r="H1801" s="4">
        <v>500</v>
      </c>
    </row>
    <row r="1802" spans="1:8">
      <c r="A1802" s="244" t="s">
        <v>2304</v>
      </c>
      <c r="B1802" s="244" t="s">
        <v>4263</v>
      </c>
      <c r="C1802" s="247">
        <v>4</v>
      </c>
      <c r="D1802" s="244" t="s">
        <v>5770</v>
      </c>
      <c r="E1802" s="244" t="s">
        <v>46</v>
      </c>
      <c r="F1802" s="244" t="s">
        <v>46</v>
      </c>
      <c r="G1802" s="244" t="s">
        <v>4225</v>
      </c>
      <c r="H1802" s="4">
        <v>500</v>
      </c>
    </row>
    <row r="1803" spans="1:8">
      <c r="A1803" s="244" t="s">
        <v>2305</v>
      </c>
      <c r="B1803" s="244" t="s">
        <v>4263</v>
      </c>
      <c r="C1803" s="247">
        <v>6</v>
      </c>
      <c r="D1803" s="244" t="s">
        <v>5771</v>
      </c>
      <c r="E1803" s="244" t="s">
        <v>46</v>
      </c>
      <c r="F1803" s="244" t="s">
        <v>46</v>
      </c>
      <c r="G1803" s="244" t="s">
        <v>4225</v>
      </c>
      <c r="H1803" s="4">
        <v>500</v>
      </c>
    </row>
    <row r="1804" spans="1:8">
      <c r="A1804" s="244" t="s">
        <v>2306</v>
      </c>
      <c r="B1804" s="244" t="s">
        <v>4263</v>
      </c>
      <c r="C1804" s="247">
        <v>4</v>
      </c>
      <c r="D1804" s="244" t="s">
        <v>5772</v>
      </c>
      <c r="E1804" s="244" t="s">
        <v>46</v>
      </c>
      <c r="F1804" s="244" t="s">
        <v>4229</v>
      </c>
      <c r="G1804" s="244" t="s">
        <v>4230</v>
      </c>
      <c r="H1804" s="4">
        <v>500</v>
      </c>
    </row>
    <row r="1805" spans="1:8">
      <c r="A1805" s="244" t="s">
        <v>2307</v>
      </c>
      <c r="B1805" s="244" t="s">
        <v>4263</v>
      </c>
      <c r="C1805" s="247">
        <v>3</v>
      </c>
      <c r="D1805" s="244" t="s">
        <v>5773</v>
      </c>
      <c r="E1805" s="244" t="s">
        <v>46</v>
      </c>
      <c r="F1805" s="244" t="s">
        <v>46</v>
      </c>
      <c r="G1805" s="244" t="s">
        <v>4225</v>
      </c>
      <c r="H1805" s="4">
        <v>500</v>
      </c>
    </row>
    <row r="1806" spans="1:8">
      <c r="A1806" s="244" t="s">
        <v>2308</v>
      </c>
      <c r="B1806" s="244" t="s">
        <v>4263</v>
      </c>
      <c r="C1806" s="247">
        <v>4</v>
      </c>
      <c r="D1806" s="244" t="s">
        <v>5774</v>
      </c>
      <c r="E1806" s="244" t="s">
        <v>46</v>
      </c>
      <c r="F1806" s="244" t="s">
        <v>4229</v>
      </c>
      <c r="G1806" s="244" t="s">
        <v>4230</v>
      </c>
      <c r="H1806" s="4">
        <v>500</v>
      </c>
    </row>
    <row r="1807" spans="1:8">
      <c r="A1807" s="244" t="s">
        <v>2309</v>
      </c>
      <c r="B1807" s="244" t="s">
        <v>4263</v>
      </c>
      <c r="C1807" s="247">
        <v>4</v>
      </c>
      <c r="D1807" s="244" t="s">
        <v>5775</v>
      </c>
      <c r="E1807" s="244" t="s">
        <v>46</v>
      </c>
      <c r="F1807" s="244" t="s">
        <v>46</v>
      </c>
      <c r="G1807" s="244" t="s">
        <v>4225</v>
      </c>
      <c r="H1807" s="4">
        <v>500</v>
      </c>
    </row>
    <row r="1808" spans="1:8">
      <c r="A1808" s="244" t="s">
        <v>2310</v>
      </c>
      <c r="B1808" s="244" t="s">
        <v>4265</v>
      </c>
      <c r="C1808" s="247" t="s">
        <v>379</v>
      </c>
      <c r="D1808" s="244" t="s">
        <v>379</v>
      </c>
      <c r="E1808" s="238" t="s">
        <v>4236</v>
      </c>
      <c r="F1808" s="238" t="s">
        <v>4236</v>
      </c>
      <c r="G1808" s="244" t="s">
        <v>4225</v>
      </c>
      <c r="H1808" s="222">
        <v>0</v>
      </c>
    </row>
    <row r="1809" spans="1:8">
      <c r="A1809" s="244" t="s">
        <v>2311</v>
      </c>
      <c r="B1809" s="244" t="s">
        <v>4263</v>
      </c>
      <c r="C1809" s="247">
        <v>3</v>
      </c>
      <c r="D1809" s="244" t="s">
        <v>379</v>
      </c>
      <c r="E1809" s="238" t="s">
        <v>4236</v>
      </c>
      <c r="F1809" s="238" t="s">
        <v>4236</v>
      </c>
      <c r="G1809" s="244" t="s">
        <v>4225</v>
      </c>
      <c r="H1809" s="222">
        <v>0</v>
      </c>
    </row>
    <row r="1810" spans="1:8">
      <c r="A1810" s="244" t="s">
        <v>2312</v>
      </c>
      <c r="B1810" s="244" t="s">
        <v>4263</v>
      </c>
      <c r="C1810" s="247">
        <v>6</v>
      </c>
      <c r="D1810" s="244" t="s">
        <v>379</v>
      </c>
      <c r="E1810" s="238" t="s">
        <v>4236</v>
      </c>
      <c r="F1810" s="238" t="s">
        <v>4236</v>
      </c>
      <c r="G1810" s="244" t="s">
        <v>4225</v>
      </c>
      <c r="H1810" s="222">
        <v>0</v>
      </c>
    </row>
    <row r="1811" spans="1:8">
      <c r="A1811" s="244" t="s">
        <v>2313</v>
      </c>
      <c r="B1811" s="244" t="s">
        <v>379</v>
      </c>
      <c r="C1811" s="247" t="s">
        <v>379</v>
      </c>
      <c r="D1811" s="244" t="s">
        <v>379</v>
      </c>
      <c r="E1811" s="238" t="s">
        <v>4266</v>
      </c>
      <c r="F1811" s="238" t="s">
        <v>4236</v>
      </c>
      <c r="G1811" s="244" t="s">
        <v>4225</v>
      </c>
      <c r="H1811" s="222">
        <v>0</v>
      </c>
    </row>
    <row r="1812" spans="1:8">
      <c r="A1812" s="244" t="s">
        <v>2314</v>
      </c>
      <c r="B1812" s="244" t="s">
        <v>379</v>
      </c>
      <c r="C1812" s="247" t="s">
        <v>379</v>
      </c>
      <c r="D1812" s="244" t="s">
        <v>379</v>
      </c>
      <c r="E1812" s="238" t="s">
        <v>4266</v>
      </c>
      <c r="F1812" s="238" t="s">
        <v>4266</v>
      </c>
      <c r="G1812" s="244" t="s">
        <v>4225</v>
      </c>
      <c r="H1812" s="222">
        <v>0</v>
      </c>
    </row>
    <row r="1813" spans="1:8">
      <c r="A1813" s="244" t="s">
        <v>2314</v>
      </c>
      <c r="B1813" s="244" t="s">
        <v>379</v>
      </c>
      <c r="C1813" s="247" t="s">
        <v>379</v>
      </c>
      <c r="D1813" s="244" t="s">
        <v>379</v>
      </c>
      <c r="E1813" s="238" t="s">
        <v>4266</v>
      </c>
      <c r="F1813" s="238" t="s">
        <v>4266</v>
      </c>
      <c r="G1813" s="244" t="s">
        <v>4225</v>
      </c>
      <c r="H1813" s="222">
        <v>0</v>
      </c>
    </row>
    <row r="1814" spans="1:8">
      <c r="A1814" s="244" t="s">
        <v>2314</v>
      </c>
      <c r="B1814" s="244" t="s">
        <v>379</v>
      </c>
      <c r="C1814" s="247" t="s">
        <v>379</v>
      </c>
      <c r="D1814" s="244" t="s">
        <v>379</v>
      </c>
      <c r="E1814" s="238" t="s">
        <v>4266</v>
      </c>
      <c r="F1814" s="238" t="s">
        <v>4266</v>
      </c>
      <c r="G1814" s="244" t="s">
        <v>4225</v>
      </c>
      <c r="H1814" s="222">
        <v>0</v>
      </c>
    </row>
    <row r="1815" spans="1:8">
      <c r="A1815" s="244" t="s">
        <v>2314</v>
      </c>
      <c r="B1815" s="244" t="s">
        <v>379</v>
      </c>
      <c r="C1815" s="247" t="s">
        <v>379</v>
      </c>
      <c r="D1815" s="244" t="s">
        <v>379</v>
      </c>
      <c r="E1815" s="238" t="s">
        <v>4266</v>
      </c>
      <c r="F1815" s="238" t="s">
        <v>4266</v>
      </c>
      <c r="G1815" s="244" t="s">
        <v>4225</v>
      </c>
      <c r="H1815" s="222">
        <v>0</v>
      </c>
    </row>
    <row r="1816" spans="1:8">
      <c r="A1816" s="244" t="s">
        <v>2314</v>
      </c>
      <c r="B1816" s="244" t="s">
        <v>379</v>
      </c>
      <c r="C1816" s="247" t="s">
        <v>379</v>
      </c>
      <c r="D1816" s="244" t="s">
        <v>379</v>
      </c>
      <c r="E1816" s="238" t="s">
        <v>4266</v>
      </c>
      <c r="F1816" s="238" t="s">
        <v>4266</v>
      </c>
      <c r="G1816" s="244" t="s">
        <v>4225</v>
      </c>
      <c r="H1816" s="222">
        <v>0</v>
      </c>
    </row>
    <row r="1817" spans="1:8">
      <c r="A1817" s="244" t="s">
        <v>2314</v>
      </c>
      <c r="B1817" s="244" t="s">
        <v>379</v>
      </c>
      <c r="C1817" s="247" t="s">
        <v>379</v>
      </c>
      <c r="D1817" s="244" t="s">
        <v>379</v>
      </c>
      <c r="E1817" s="238" t="s">
        <v>4266</v>
      </c>
      <c r="F1817" s="238" t="s">
        <v>4266</v>
      </c>
      <c r="G1817" s="244" t="s">
        <v>4225</v>
      </c>
      <c r="H1817" s="222">
        <v>0</v>
      </c>
    </row>
    <row r="1818" spans="1:8">
      <c r="A1818" s="244" t="s">
        <v>2314</v>
      </c>
      <c r="B1818" s="244" t="s">
        <v>379</v>
      </c>
      <c r="C1818" s="247" t="s">
        <v>379</v>
      </c>
      <c r="D1818" s="244" t="s">
        <v>379</v>
      </c>
      <c r="E1818" s="238" t="s">
        <v>4266</v>
      </c>
      <c r="F1818" s="238" t="s">
        <v>4266</v>
      </c>
      <c r="G1818" s="244" t="s">
        <v>4225</v>
      </c>
      <c r="H1818" s="222">
        <v>0</v>
      </c>
    </row>
    <row r="1819" spans="1:8">
      <c r="A1819" s="244" t="s">
        <v>2314</v>
      </c>
      <c r="B1819" s="244" t="s">
        <v>379</v>
      </c>
      <c r="C1819" s="247" t="s">
        <v>379</v>
      </c>
      <c r="D1819" s="244" t="s">
        <v>379</v>
      </c>
      <c r="E1819" s="238" t="s">
        <v>4266</v>
      </c>
      <c r="F1819" s="238" t="s">
        <v>4266</v>
      </c>
      <c r="G1819" s="244" t="s">
        <v>4225</v>
      </c>
      <c r="H1819" s="222">
        <v>0</v>
      </c>
    </row>
    <row r="1820" spans="1:8">
      <c r="A1820" s="244" t="s">
        <v>2315</v>
      </c>
      <c r="B1820" s="244" t="s">
        <v>379</v>
      </c>
      <c r="C1820" s="247" t="s">
        <v>379</v>
      </c>
      <c r="D1820" s="244" t="s">
        <v>379</v>
      </c>
      <c r="E1820" s="238" t="s">
        <v>4266</v>
      </c>
      <c r="F1820" s="238" t="s">
        <v>4236</v>
      </c>
      <c r="G1820" s="244" t="s">
        <v>4225</v>
      </c>
      <c r="H1820" s="222">
        <v>0</v>
      </c>
    </row>
    <row r="1821" spans="1:8">
      <c r="A1821" s="244" t="s">
        <v>2316</v>
      </c>
      <c r="B1821" s="244" t="s">
        <v>379</v>
      </c>
      <c r="C1821" s="247" t="s">
        <v>379</v>
      </c>
      <c r="D1821" s="244" t="s">
        <v>379</v>
      </c>
      <c r="E1821" s="238" t="s">
        <v>4266</v>
      </c>
      <c r="F1821" s="238" t="s">
        <v>4236</v>
      </c>
      <c r="G1821" s="244" t="s">
        <v>4225</v>
      </c>
      <c r="H1821" s="222">
        <v>0</v>
      </c>
    </row>
    <row r="1822" spans="1:8">
      <c r="A1822" s="244" t="s">
        <v>2317</v>
      </c>
      <c r="B1822" s="244" t="s">
        <v>379</v>
      </c>
      <c r="C1822" s="247" t="s">
        <v>379</v>
      </c>
      <c r="D1822" s="244" t="s">
        <v>379</v>
      </c>
      <c r="E1822" s="238" t="s">
        <v>4266</v>
      </c>
      <c r="F1822" s="238" t="s">
        <v>4236</v>
      </c>
      <c r="G1822" s="244" t="s">
        <v>4225</v>
      </c>
      <c r="H1822" s="222">
        <v>0</v>
      </c>
    </row>
    <row r="1823" spans="1:8">
      <c r="A1823" s="244" t="s">
        <v>2318</v>
      </c>
      <c r="B1823" s="244" t="s">
        <v>4265</v>
      </c>
      <c r="C1823" s="247" t="s">
        <v>379</v>
      </c>
      <c r="D1823" s="244" t="s">
        <v>379</v>
      </c>
      <c r="E1823" s="238" t="s">
        <v>4236</v>
      </c>
      <c r="F1823" s="238" t="s">
        <v>4236</v>
      </c>
      <c r="G1823" s="244" t="s">
        <v>4225</v>
      </c>
      <c r="H1823" s="222">
        <v>0</v>
      </c>
    </row>
    <row r="1824" spans="1:8">
      <c r="A1824" s="244" t="s">
        <v>2319</v>
      </c>
      <c r="B1824" s="244" t="s">
        <v>4263</v>
      </c>
      <c r="C1824" s="247">
        <v>4</v>
      </c>
      <c r="D1824" s="244" t="s">
        <v>5776</v>
      </c>
      <c r="E1824" s="244" t="s">
        <v>46</v>
      </c>
      <c r="F1824" s="244" t="s">
        <v>46</v>
      </c>
      <c r="G1824" s="244" t="s">
        <v>4225</v>
      </c>
      <c r="H1824" s="4">
        <v>500</v>
      </c>
    </row>
    <row r="1825" spans="1:8">
      <c r="A1825" s="244" t="s">
        <v>2320</v>
      </c>
      <c r="B1825" s="244" t="s">
        <v>5203</v>
      </c>
      <c r="C1825" s="247">
        <v>30</v>
      </c>
      <c r="D1825" s="244" t="s">
        <v>5777</v>
      </c>
      <c r="E1825" s="244" t="s">
        <v>46</v>
      </c>
      <c r="F1825" s="244" t="s">
        <v>46</v>
      </c>
      <c r="G1825" s="244" t="s">
        <v>4225</v>
      </c>
      <c r="H1825" s="4">
        <v>500</v>
      </c>
    </row>
    <row r="1826" spans="1:8">
      <c r="A1826" s="244" t="s">
        <v>2321</v>
      </c>
      <c r="B1826" s="244" t="s">
        <v>379</v>
      </c>
      <c r="C1826" s="247" t="s">
        <v>379</v>
      </c>
      <c r="D1826" s="244" t="s">
        <v>379</v>
      </c>
      <c r="E1826" s="238" t="s">
        <v>4266</v>
      </c>
      <c r="F1826" s="238" t="s">
        <v>4236</v>
      </c>
      <c r="G1826" s="244" t="s">
        <v>4225</v>
      </c>
      <c r="H1826" s="222">
        <v>0</v>
      </c>
    </row>
    <row r="1827" spans="1:8">
      <c r="A1827" s="244" t="s">
        <v>2322</v>
      </c>
      <c r="B1827" s="244" t="s">
        <v>379</v>
      </c>
      <c r="C1827" s="247" t="s">
        <v>379</v>
      </c>
      <c r="D1827" s="244" t="s">
        <v>4641</v>
      </c>
      <c r="E1827" s="238" t="s">
        <v>4266</v>
      </c>
      <c r="F1827" s="238" t="s">
        <v>4236</v>
      </c>
      <c r="G1827" s="244" t="s">
        <v>4225</v>
      </c>
      <c r="H1827" s="222">
        <v>0</v>
      </c>
    </row>
    <row r="1828" spans="1:8">
      <c r="A1828" s="244" t="s">
        <v>2323</v>
      </c>
      <c r="B1828" s="244" t="s">
        <v>4302</v>
      </c>
      <c r="C1828" s="247">
        <v>30</v>
      </c>
      <c r="D1828" s="244" t="s">
        <v>379</v>
      </c>
      <c r="E1828" s="238" t="s">
        <v>4236</v>
      </c>
      <c r="F1828" s="238" t="s">
        <v>4236</v>
      </c>
      <c r="G1828" s="244" t="s">
        <v>4225</v>
      </c>
      <c r="H1828" s="222">
        <v>0</v>
      </c>
    </row>
    <row r="1829" spans="1:8">
      <c r="A1829" s="244" t="s">
        <v>2324</v>
      </c>
      <c r="B1829" s="244" t="s">
        <v>4254</v>
      </c>
      <c r="C1829" s="247">
        <v>15</v>
      </c>
      <c r="D1829" s="244" t="s">
        <v>5778</v>
      </c>
      <c r="E1829" s="244" t="s">
        <v>46</v>
      </c>
      <c r="F1829" s="244" t="s">
        <v>46</v>
      </c>
      <c r="G1829" s="244" t="s">
        <v>4225</v>
      </c>
      <c r="H1829" s="4">
        <v>500</v>
      </c>
    </row>
    <row r="1830" spans="1:8">
      <c r="A1830" s="244" t="s">
        <v>2325</v>
      </c>
      <c r="B1830" s="244" t="s">
        <v>4254</v>
      </c>
      <c r="C1830" s="247">
        <v>15</v>
      </c>
      <c r="D1830" s="244" t="s">
        <v>5779</v>
      </c>
      <c r="E1830" s="244" t="s">
        <v>46</v>
      </c>
      <c r="F1830" s="244" t="s">
        <v>46</v>
      </c>
      <c r="G1830" s="244" t="s">
        <v>4225</v>
      </c>
      <c r="H1830" s="4">
        <v>500</v>
      </c>
    </row>
    <row r="1831" spans="1:8">
      <c r="A1831" s="244" t="s">
        <v>2326</v>
      </c>
      <c r="B1831" s="244" t="s">
        <v>4254</v>
      </c>
      <c r="C1831" s="247">
        <v>15</v>
      </c>
      <c r="D1831" s="244" t="s">
        <v>379</v>
      </c>
      <c r="E1831" s="238" t="s">
        <v>4236</v>
      </c>
      <c r="F1831" s="238" t="s">
        <v>4236</v>
      </c>
      <c r="G1831" s="244" t="s">
        <v>4225</v>
      </c>
      <c r="H1831" s="222">
        <v>0</v>
      </c>
    </row>
    <row r="1832" spans="1:8">
      <c r="A1832" s="244" t="s">
        <v>2327</v>
      </c>
      <c r="B1832" s="244" t="s">
        <v>4234</v>
      </c>
      <c r="C1832" s="247">
        <v>18</v>
      </c>
      <c r="D1832" s="244" t="s">
        <v>5780</v>
      </c>
      <c r="E1832" s="238" t="s">
        <v>52</v>
      </c>
      <c r="F1832" s="238" t="s">
        <v>4236</v>
      </c>
      <c r="G1832" s="244" t="s">
        <v>4230</v>
      </c>
      <c r="H1832" s="158" t="s">
        <v>7323</v>
      </c>
    </row>
    <row r="1833" spans="1:8">
      <c r="A1833" s="244" t="s">
        <v>2328</v>
      </c>
      <c r="B1833" s="244" t="s">
        <v>379</v>
      </c>
      <c r="C1833" s="247" t="s">
        <v>379</v>
      </c>
      <c r="D1833" s="244" t="s">
        <v>5781</v>
      </c>
      <c r="E1833" s="238" t="s">
        <v>4266</v>
      </c>
      <c r="F1833" s="238" t="s">
        <v>4266</v>
      </c>
      <c r="G1833" s="244" t="s">
        <v>4225</v>
      </c>
      <c r="H1833" s="222">
        <v>0</v>
      </c>
    </row>
    <row r="1834" spans="1:8">
      <c r="A1834" s="244" t="s">
        <v>2329</v>
      </c>
      <c r="B1834" s="244" t="s">
        <v>5203</v>
      </c>
      <c r="C1834" s="247">
        <v>30</v>
      </c>
      <c r="D1834" s="244" t="s">
        <v>5782</v>
      </c>
      <c r="E1834" s="244" t="s">
        <v>46</v>
      </c>
      <c r="F1834" s="244" t="s">
        <v>46</v>
      </c>
      <c r="G1834" s="244" t="s">
        <v>4225</v>
      </c>
      <c r="H1834" s="4">
        <v>500</v>
      </c>
    </row>
    <row r="1835" spans="1:8">
      <c r="A1835" s="244" t="s">
        <v>2330</v>
      </c>
      <c r="B1835" s="244" t="s">
        <v>5203</v>
      </c>
      <c r="C1835" s="247">
        <v>30</v>
      </c>
      <c r="D1835" s="244" t="s">
        <v>5783</v>
      </c>
      <c r="E1835" s="244" t="s">
        <v>46</v>
      </c>
      <c r="F1835" s="244" t="s">
        <v>46</v>
      </c>
      <c r="G1835" s="244" t="s">
        <v>4225</v>
      </c>
      <c r="H1835" s="4">
        <v>500</v>
      </c>
    </row>
    <row r="1836" spans="1:8">
      <c r="A1836" s="244" t="s">
        <v>2331</v>
      </c>
      <c r="B1836" s="244" t="s">
        <v>379</v>
      </c>
      <c r="C1836" s="247" t="s">
        <v>379</v>
      </c>
      <c r="D1836" s="244" t="s">
        <v>5784</v>
      </c>
      <c r="E1836" s="244" t="s">
        <v>4266</v>
      </c>
      <c r="F1836" s="238" t="s">
        <v>4266</v>
      </c>
      <c r="G1836" s="244" t="s">
        <v>4225</v>
      </c>
      <c r="H1836" s="222">
        <v>0</v>
      </c>
    </row>
    <row r="1837" spans="1:8">
      <c r="A1837" s="244" t="s">
        <v>2332</v>
      </c>
      <c r="B1837" s="244" t="s">
        <v>379</v>
      </c>
      <c r="C1837" s="247" t="s">
        <v>379</v>
      </c>
      <c r="D1837" s="244" t="s">
        <v>379</v>
      </c>
      <c r="E1837" s="238" t="s">
        <v>4266</v>
      </c>
      <c r="F1837" s="238" t="s">
        <v>4266</v>
      </c>
      <c r="G1837" s="244" t="s">
        <v>4225</v>
      </c>
      <c r="H1837" s="222">
        <v>0</v>
      </c>
    </row>
    <row r="1838" spans="1:8">
      <c r="A1838" s="244" t="s">
        <v>2333</v>
      </c>
      <c r="B1838" s="244" t="s">
        <v>4309</v>
      </c>
      <c r="C1838" s="247" t="s">
        <v>379</v>
      </c>
      <c r="D1838" s="244" t="s">
        <v>5785</v>
      </c>
      <c r="E1838" s="244" t="s">
        <v>4236</v>
      </c>
      <c r="F1838" s="244" t="s">
        <v>4236</v>
      </c>
      <c r="G1838" s="244" t="s">
        <v>4225</v>
      </c>
      <c r="H1838" s="222">
        <v>0</v>
      </c>
    </row>
    <row r="1839" spans="1:8">
      <c r="A1839" s="244" t="s">
        <v>2334</v>
      </c>
      <c r="B1839" s="244" t="s">
        <v>379</v>
      </c>
      <c r="C1839" s="247" t="s">
        <v>379</v>
      </c>
      <c r="D1839" s="244" t="s">
        <v>379</v>
      </c>
      <c r="E1839" s="238" t="s">
        <v>4266</v>
      </c>
      <c r="F1839" s="238" t="s">
        <v>4236</v>
      </c>
      <c r="G1839" s="244" t="s">
        <v>4225</v>
      </c>
      <c r="H1839" s="222">
        <v>0</v>
      </c>
    </row>
    <row r="1840" spans="1:8">
      <c r="A1840" s="244" t="s">
        <v>2335</v>
      </c>
      <c r="B1840" s="238" t="s">
        <v>5203</v>
      </c>
      <c r="C1840" s="250">
        <v>30</v>
      </c>
      <c r="D1840" s="238" t="s">
        <v>379</v>
      </c>
      <c r="E1840" s="238" t="s">
        <v>4236</v>
      </c>
      <c r="F1840" s="238" t="s">
        <v>4236</v>
      </c>
      <c r="G1840" s="238" t="s">
        <v>4230</v>
      </c>
      <c r="H1840" s="222">
        <v>0</v>
      </c>
    </row>
    <row r="1841" spans="1:8">
      <c r="A1841" s="244" t="s">
        <v>2336</v>
      </c>
      <c r="B1841" s="244" t="s">
        <v>4234</v>
      </c>
      <c r="C1841" s="247">
        <v>40</v>
      </c>
      <c r="D1841" s="244" t="s">
        <v>5786</v>
      </c>
      <c r="E1841" s="244" t="s">
        <v>46</v>
      </c>
      <c r="F1841" s="244" t="s">
        <v>4224</v>
      </c>
      <c r="G1841" s="244" t="s">
        <v>4225</v>
      </c>
      <c r="H1841" s="4">
        <v>500</v>
      </c>
    </row>
    <row r="1842" spans="1:8">
      <c r="A1842" s="244" t="s">
        <v>2337</v>
      </c>
      <c r="B1842" s="244" t="s">
        <v>4222</v>
      </c>
      <c r="C1842" s="247">
        <v>25</v>
      </c>
      <c r="D1842" s="244" t="s">
        <v>5787</v>
      </c>
      <c r="E1842" s="244" t="s">
        <v>46</v>
      </c>
      <c r="F1842" s="244" t="s">
        <v>4224</v>
      </c>
      <c r="G1842" s="244" t="s">
        <v>4225</v>
      </c>
      <c r="H1842" s="4">
        <v>500</v>
      </c>
    </row>
    <row r="1843" spans="1:8">
      <c r="A1843" s="244" t="s">
        <v>2338</v>
      </c>
      <c r="B1843" s="244" t="s">
        <v>4222</v>
      </c>
      <c r="C1843" s="247">
        <v>20</v>
      </c>
      <c r="D1843" s="244" t="s">
        <v>5788</v>
      </c>
      <c r="E1843" s="244" t="s">
        <v>46</v>
      </c>
      <c r="F1843" s="244" t="s">
        <v>46</v>
      </c>
      <c r="G1843" s="244" t="s">
        <v>4225</v>
      </c>
      <c r="H1843" s="4">
        <v>500</v>
      </c>
    </row>
    <row r="1844" spans="1:8">
      <c r="A1844" s="244" t="s">
        <v>2339</v>
      </c>
      <c r="B1844" s="244" t="s">
        <v>4302</v>
      </c>
      <c r="C1844" s="247">
        <v>50</v>
      </c>
      <c r="D1844" s="244" t="s">
        <v>5789</v>
      </c>
      <c r="E1844" s="244" t="s">
        <v>46</v>
      </c>
      <c r="F1844" s="244" t="s">
        <v>46</v>
      </c>
      <c r="G1844" s="244" t="s">
        <v>4225</v>
      </c>
      <c r="H1844" s="4">
        <v>500</v>
      </c>
    </row>
    <row r="1845" spans="1:8">
      <c r="A1845" s="244" t="s">
        <v>2340</v>
      </c>
      <c r="B1845" s="244" t="s">
        <v>4222</v>
      </c>
      <c r="C1845" s="247">
        <v>10</v>
      </c>
      <c r="D1845" s="244" t="s">
        <v>5790</v>
      </c>
      <c r="E1845" s="244" t="s">
        <v>46</v>
      </c>
      <c r="F1845" s="244" t="s">
        <v>4229</v>
      </c>
      <c r="G1845" s="244" t="s">
        <v>4230</v>
      </c>
      <c r="H1845" s="4">
        <v>500</v>
      </c>
    </row>
    <row r="1846" spans="1:8">
      <c r="A1846" s="244" t="s">
        <v>2341</v>
      </c>
      <c r="B1846" s="244" t="s">
        <v>4222</v>
      </c>
      <c r="C1846" s="247">
        <v>25</v>
      </c>
      <c r="D1846" s="244" t="s">
        <v>5791</v>
      </c>
      <c r="E1846" s="244" t="s">
        <v>46</v>
      </c>
      <c r="F1846" s="244" t="s">
        <v>46</v>
      </c>
      <c r="G1846" s="244" t="s">
        <v>4225</v>
      </c>
      <c r="H1846" s="4">
        <v>500</v>
      </c>
    </row>
    <row r="1847" spans="1:8">
      <c r="A1847" s="244" t="s">
        <v>2342</v>
      </c>
      <c r="B1847" s="244" t="s">
        <v>4234</v>
      </c>
      <c r="C1847" s="247">
        <v>30</v>
      </c>
      <c r="D1847" s="244" t="s">
        <v>5792</v>
      </c>
      <c r="E1847" s="238" t="s">
        <v>4292</v>
      </c>
      <c r="F1847" s="238" t="s">
        <v>4236</v>
      </c>
      <c r="G1847" s="244" t="s">
        <v>4225</v>
      </c>
      <c r="H1847" s="222">
        <v>0</v>
      </c>
    </row>
    <row r="1848" spans="1:8">
      <c r="A1848" s="244" t="s">
        <v>2343</v>
      </c>
      <c r="B1848" s="244" t="s">
        <v>4222</v>
      </c>
      <c r="C1848" s="247">
        <v>25</v>
      </c>
      <c r="D1848" s="244" t="s">
        <v>5793</v>
      </c>
      <c r="E1848" s="244" t="s">
        <v>46</v>
      </c>
      <c r="F1848" s="244" t="s">
        <v>46</v>
      </c>
      <c r="G1848" s="244" t="s">
        <v>4225</v>
      </c>
      <c r="H1848" s="4">
        <v>500</v>
      </c>
    </row>
    <row r="1849" spans="1:8">
      <c r="A1849" s="244" t="s">
        <v>2344</v>
      </c>
      <c r="B1849" s="244" t="s">
        <v>4234</v>
      </c>
      <c r="C1849" s="247">
        <v>60</v>
      </c>
      <c r="D1849" s="244" t="s">
        <v>5794</v>
      </c>
      <c r="E1849" s="244" t="s">
        <v>46</v>
      </c>
      <c r="F1849" s="244" t="s">
        <v>46</v>
      </c>
      <c r="G1849" s="244" t="s">
        <v>4225</v>
      </c>
      <c r="H1849" s="4">
        <v>500</v>
      </c>
    </row>
    <row r="1850" spans="1:8">
      <c r="A1850" s="244" t="s">
        <v>2345</v>
      </c>
      <c r="B1850" s="244" t="s">
        <v>379</v>
      </c>
      <c r="C1850" s="247" t="s">
        <v>379</v>
      </c>
      <c r="D1850" s="244" t="s">
        <v>379</v>
      </c>
      <c r="E1850" s="238" t="s">
        <v>4266</v>
      </c>
      <c r="F1850" s="238" t="s">
        <v>4266</v>
      </c>
      <c r="G1850" s="244" t="s">
        <v>4225</v>
      </c>
      <c r="H1850" s="222">
        <v>0</v>
      </c>
    </row>
    <row r="1851" spans="1:8">
      <c r="A1851" s="244" t="s">
        <v>2346</v>
      </c>
      <c r="B1851" s="244" t="s">
        <v>4234</v>
      </c>
      <c r="C1851" s="247">
        <v>30</v>
      </c>
      <c r="D1851" s="244" t="s">
        <v>379</v>
      </c>
      <c r="E1851" s="238" t="s">
        <v>4292</v>
      </c>
      <c r="F1851" s="238" t="s">
        <v>4236</v>
      </c>
      <c r="G1851" s="244" t="s">
        <v>4225</v>
      </c>
      <c r="H1851" s="222">
        <v>0</v>
      </c>
    </row>
    <row r="1852" spans="1:8">
      <c r="A1852" s="244" t="s">
        <v>2347</v>
      </c>
      <c r="B1852" s="244" t="s">
        <v>4222</v>
      </c>
      <c r="C1852" s="247">
        <v>15</v>
      </c>
      <c r="D1852" s="244" t="s">
        <v>5795</v>
      </c>
      <c r="E1852" s="244" t="s">
        <v>46</v>
      </c>
      <c r="F1852" s="244" t="s">
        <v>46</v>
      </c>
      <c r="G1852" s="244" t="s">
        <v>4225</v>
      </c>
      <c r="H1852" s="4">
        <v>500</v>
      </c>
    </row>
    <row r="1853" spans="1:8">
      <c r="A1853" s="244" t="s">
        <v>2348</v>
      </c>
      <c r="B1853" s="244" t="s">
        <v>4222</v>
      </c>
      <c r="C1853" s="247">
        <v>15</v>
      </c>
      <c r="D1853" s="244" t="s">
        <v>5796</v>
      </c>
      <c r="E1853" s="244" t="s">
        <v>46</v>
      </c>
      <c r="F1853" s="244" t="s">
        <v>46</v>
      </c>
      <c r="G1853" s="244" t="s">
        <v>4225</v>
      </c>
      <c r="H1853" s="4">
        <v>500</v>
      </c>
    </row>
    <row r="1854" spans="1:8">
      <c r="A1854" s="244" t="s">
        <v>2349</v>
      </c>
      <c r="B1854" s="244" t="s">
        <v>4222</v>
      </c>
      <c r="C1854" s="247">
        <v>15</v>
      </c>
      <c r="D1854" s="244" t="s">
        <v>5797</v>
      </c>
      <c r="E1854" s="244" t="s">
        <v>46</v>
      </c>
      <c r="F1854" s="244" t="s">
        <v>46</v>
      </c>
      <c r="G1854" s="244" t="s">
        <v>4225</v>
      </c>
      <c r="H1854" s="4">
        <v>500</v>
      </c>
    </row>
    <row r="1855" spans="1:8">
      <c r="A1855" s="244" t="s">
        <v>2350</v>
      </c>
      <c r="B1855" s="244" t="s">
        <v>4222</v>
      </c>
      <c r="C1855" s="247">
        <v>50</v>
      </c>
      <c r="D1855" s="244" t="s">
        <v>5798</v>
      </c>
      <c r="E1855" s="244" t="s">
        <v>46</v>
      </c>
      <c r="F1855" s="244" t="s">
        <v>46</v>
      </c>
      <c r="G1855" s="244" t="s">
        <v>4225</v>
      </c>
      <c r="H1855" s="4">
        <v>500</v>
      </c>
    </row>
    <row r="1856" spans="1:8">
      <c r="A1856" s="244" t="s">
        <v>2351</v>
      </c>
      <c r="B1856" s="244" t="s">
        <v>4222</v>
      </c>
      <c r="C1856" s="247">
        <v>40</v>
      </c>
      <c r="D1856" s="244" t="s">
        <v>5799</v>
      </c>
      <c r="E1856" s="244" t="s">
        <v>46</v>
      </c>
      <c r="F1856" s="244" t="s">
        <v>46</v>
      </c>
      <c r="G1856" s="244" t="s">
        <v>4225</v>
      </c>
      <c r="H1856" s="4">
        <v>500</v>
      </c>
    </row>
    <row r="1857" spans="1:8">
      <c r="A1857" s="244" t="s">
        <v>2352</v>
      </c>
      <c r="B1857" s="244" t="s">
        <v>4222</v>
      </c>
      <c r="C1857" s="247">
        <v>25</v>
      </c>
      <c r="D1857" s="244" t="s">
        <v>5800</v>
      </c>
      <c r="E1857" s="244" t="s">
        <v>46</v>
      </c>
      <c r="F1857" s="244" t="s">
        <v>46</v>
      </c>
      <c r="G1857" s="244" t="s">
        <v>4225</v>
      </c>
      <c r="H1857" s="4">
        <v>500</v>
      </c>
    </row>
    <row r="1858" spans="1:8">
      <c r="A1858" s="244" t="s">
        <v>2353</v>
      </c>
      <c r="B1858" s="244" t="s">
        <v>4222</v>
      </c>
      <c r="C1858" s="247">
        <v>40</v>
      </c>
      <c r="D1858" s="244" t="s">
        <v>5801</v>
      </c>
      <c r="E1858" s="244" t="s">
        <v>46</v>
      </c>
      <c r="F1858" s="244" t="s">
        <v>46</v>
      </c>
      <c r="G1858" s="244" t="s">
        <v>4225</v>
      </c>
      <c r="H1858" s="4">
        <v>500</v>
      </c>
    </row>
    <row r="1859" spans="1:8">
      <c r="A1859" s="244" t="s">
        <v>2354</v>
      </c>
      <c r="B1859" s="244" t="s">
        <v>4263</v>
      </c>
      <c r="C1859" s="247">
        <v>3</v>
      </c>
      <c r="D1859" s="244" t="s">
        <v>5802</v>
      </c>
      <c r="E1859" s="244" t="s">
        <v>46</v>
      </c>
      <c r="F1859" s="244" t="s">
        <v>46</v>
      </c>
      <c r="G1859" s="244" t="s">
        <v>4225</v>
      </c>
      <c r="H1859" s="4">
        <v>500</v>
      </c>
    </row>
    <row r="1860" spans="1:8">
      <c r="A1860" s="244" t="s">
        <v>2355</v>
      </c>
      <c r="B1860" s="244" t="s">
        <v>4222</v>
      </c>
      <c r="C1860" s="247">
        <v>40</v>
      </c>
      <c r="D1860" s="244" t="s">
        <v>5803</v>
      </c>
      <c r="E1860" s="244" t="s">
        <v>46</v>
      </c>
      <c r="F1860" s="244" t="s">
        <v>46</v>
      </c>
      <c r="G1860" s="244" t="s">
        <v>4225</v>
      </c>
      <c r="H1860" s="4">
        <v>500</v>
      </c>
    </row>
    <row r="1861" spans="1:8">
      <c r="A1861" s="244" t="s">
        <v>2356</v>
      </c>
      <c r="B1861" s="244" t="s">
        <v>4222</v>
      </c>
      <c r="C1861" s="247">
        <v>40</v>
      </c>
      <c r="D1861" s="244" t="s">
        <v>5804</v>
      </c>
      <c r="E1861" s="244" t="s">
        <v>46</v>
      </c>
      <c r="F1861" s="244" t="s">
        <v>46</v>
      </c>
      <c r="G1861" s="244" t="s">
        <v>4225</v>
      </c>
      <c r="H1861" s="4">
        <v>500</v>
      </c>
    </row>
    <row r="1862" spans="1:8">
      <c r="A1862" s="244" t="s">
        <v>2357</v>
      </c>
      <c r="B1862" s="244" t="s">
        <v>4222</v>
      </c>
      <c r="C1862" s="247">
        <v>40</v>
      </c>
      <c r="D1862" s="244" t="s">
        <v>5805</v>
      </c>
      <c r="E1862" s="244" t="s">
        <v>46</v>
      </c>
      <c r="F1862" s="244" t="s">
        <v>46</v>
      </c>
      <c r="G1862" s="244" t="s">
        <v>4225</v>
      </c>
      <c r="H1862" s="4">
        <v>500</v>
      </c>
    </row>
    <row r="1863" spans="1:8">
      <c r="A1863" s="244" t="s">
        <v>2358</v>
      </c>
      <c r="B1863" s="244" t="s">
        <v>4222</v>
      </c>
      <c r="C1863" s="247">
        <v>10</v>
      </c>
      <c r="D1863" s="244" t="s">
        <v>5806</v>
      </c>
      <c r="E1863" s="244" t="s">
        <v>46</v>
      </c>
      <c r="F1863" s="244" t="s">
        <v>46</v>
      </c>
      <c r="G1863" s="244" t="s">
        <v>4225</v>
      </c>
      <c r="H1863" s="4">
        <v>500</v>
      </c>
    </row>
    <row r="1864" spans="1:8">
      <c r="A1864" s="244" t="s">
        <v>2359</v>
      </c>
      <c r="B1864" s="244" t="s">
        <v>4222</v>
      </c>
      <c r="C1864" s="247">
        <v>10</v>
      </c>
      <c r="D1864" s="244" t="s">
        <v>5807</v>
      </c>
      <c r="E1864" s="244" t="s">
        <v>46</v>
      </c>
      <c r="F1864" s="244" t="s">
        <v>46</v>
      </c>
      <c r="G1864" s="244" t="s">
        <v>4225</v>
      </c>
      <c r="H1864" s="4">
        <v>500</v>
      </c>
    </row>
    <row r="1865" spans="1:8">
      <c r="A1865" s="244" t="s">
        <v>2360</v>
      </c>
      <c r="B1865" s="244" t="s">
        <v>4222</v>
      </c>
      <c r="C1865" s="247">
        <v>40</v>
      </c>
      <c r="D1865" s="244" t="s">
        <v>5808</v>
      </c>
      <c r="E1865" s="244" t="s">
        <v>46</v>
      </c>
      <c r="F1865" s="244" t="s">
        <v>46</v>
      </c>
      <c r="G1865" s="244" t="s">
        <v>4225</v>
      </c>
      <c r="H1865" s="4">
        <v>500</v>
      </c>
    </row>
    <row r="1866" spans="1:8">
      <c r="A1866" s="244" t="s">
        <v>2361</v>
      </c>
      <c r="B1866" s="244" t="s">
        <v>4254</v>
      </c>
      <c r="C1866" s="247">
        <v>20</v>
      </c>
      <c r="D1866" s="244" t="s">
        <v>379</v>
      </c>
      <c r="E1866" s="238" t="s">
        <v>4236</v>
      </c>
      <c r="F1866" s="238" t="s">
        <v>4236</v>
      </c>
      <c r="G1866" s="244" t="s">
        <v>4225</v>
      </c>
      <c r="H1866" s="222">
        <v>0</v>
      </c>
    </row>
    <row r="1867" spans="1:8">
      <c r="A1867" s="244" t="s">
        <v>2362</v>
      </c>
      <c r="B1867" s="244" t="s">
        <v>4222</v>
      </c>
      <c r="C1867" s="247">
        <v>10</v>
      </c>
      <c r="D1867" s="244" t="s">
        <v>5809</v>
      </c>
      <c r="E1867" s="244" t="s">
        <v>46</v>
      </c>
      <c r="F1867" s="244" t="s">
        <v>46</v>
      </c>
      <c r="G1867" s="244" t="s">
        <v>4225</v>
      </c>
      <c r="H1867" s="4">
        <v>500</v>
      </c>
    </row>
    <row r="1868" spans="1:8">
      <c r="A1868" s="244" t="s">
        <v>2363</v>
      </c>
      <c r="B1868" s="244" t="s">
        <v>4238</v>
      </c>
      <c r="C1868" s="247">
        <v>30</v>
      </c>
      <c r="D1868" s="244" t="s">
        <v>5810</v>
      </c>
      <c r="E1868" s="244" t="s">
        <v>46</v>
      </c>
      <c r="F1868" s="244" t="s">
        <v>46</v>
      </c>
      <c r="G1868" s="244" t="s">
        <v>4225</v>
      </c>
      <c r="H1868" s="4">
        <v>500</v>
      </c>
    </row>
    <row r="1869" spans="1:8">
      <c r="A1869" s="244" t="s">
        <v>2364</v>
      </c>
      <c r="B1869" s="244" t="s">
        <v>4234</v>
      </c>
      <c r="C1869" s="247">
        <v>25</v>
      </c>
      <c r="D1869" s="244" t="s">
        <v>5811</v>
      </c>
      <c r="E1869" s="238" t="s">
        <v>52</v>
      </c>
      <c r="F1869" s="238" t="s">
        <v>4236</v>
      </c>
      <c r="G1869" s="244" t="s">
        <v>4225</v>
      </c>
      <c r="H1869" s="158" t="s">
        <v>7323</v>
      </c>
    </row>
    <row r="1870" spans="1:8">
      <c r="A1870" s="244" t="s">
        <v>2365</v>
      </c>
      <c r="B1870" s="244" t="s">
        <v>4234</v>
      </c>
      <c r="C1870" s="247">
        <v>30</v>
      </c>
      <c r="D1870" s="244" t="s">
        <v>5812</v>
      </c>
      <c r="E1870" s="238" t="s">
        <v>52</v>
      </c>
      <c r="F1870" s="238" t="s">
        <v>4236</v>
      </c>
      <c r="G1870" s="244" t="s">
        <v>4225</v>
      </c>
      <c r="H1870" s="158" t="s">
        <v>7323</v>
      </c>
    </row>
    <row r="1871" spans="1:8">
      <c r="A1871" s="244" t="s">
        <v>2366</v>
      </c>
      <c r="B1871" s="244" t="s">
        <v>4254</v>
      </c>
      <c r="C1871" s="247">
        <v>20</v>
      </c>
      <c r="D1871" s="244" t="s">
        <v>5813</v>
      </c>
      <c r="E1871" s="244" t="s">
        <v>46</v>
      </c>
      <c r="F1871" s="244" t="s">
        <v>46</v>
      </c>
      <c r="G1871" s="244" t="s">
        <v>4225</v>
      </c>
      <c r="H1871" s="4">
        <v>500</v>
      </c>
    </row>
    <row r="1872" spans="1:8">
      <c r="A1872" s="244" t="s">
        <v>2367</v>
      </c>
      <c r="B1872" s="244" t="s">
        <v>4254</v>
      </c>
      <c r="C1872" s="247">
        <v>10</v>
      </c>
      <c r="D1872" s="244" t="s">
        <v>5814</v>
      </c>
      <c r="E1872" s="244" t="s">
        <v>46</v>
      </c>
      <c r="F1872" s="244" t="s">
        <v>46</v>
      </c>
      <c r="G1872" s="244" t="s">
        <v>4225</v>
      </c>
      <c r="H1872" s="4">
        <v>500</v>
      </c>
    </row>
    <row r="1873" spans="1:8">
      <c r="A1873" s="244" t="s">
        <v>2368</v>
      </c>
      <c r="B1873" s="244" t="s">
        <v>4222</v>
      </c>
      <c r="C1873" s="247">
        <v>10</v>
      </c>
      <c r="D1873" s="244" t="s">
        <v>5815</v>
      </c>
      <c r="E1873" s="244" t="s">
        <v>46</v>
      </c>
      <c r="F1873" s="244" t="s">
        <v>46</v>
      </c>
      <c r="G1873" s="244" t="s">
        <v>4225</v>
      </c>
      <c r="H1873" s="4">
        <v>500</v>
      </c>
    </row>
    <row r="1874" spans="1:8">
      <c r="A1874" s="244" t="s">
        <v>2369</v>
      </c>
      <c r="B1874" s="244" t="s">
        <v>4263</v>
      </c>
      <c r="C1874" s="247">
        <v>5</v>
      </c>
      <c r="D1874" s="244" t="s">
        <v>5816</v>
      </c>
      <c r="E1874" s="244" t="s">
        <v>46</v>
      </c>
      <c r="F1874" s="244" t="s">
        <v>4229</v>
      </c>
      <c r="G1874" s="244" t="s">
        <v>4230</v>
      </c>
      <c r="H1874" s="4">
        <v>500</v>
      </c>
    </row>
    <row r="1875" spans="1:8">
      <c r="A1875" s="244" t="s">
        <v>2370</v>
      </c>
      <c r="B1875" s="244" t="s">
        <v>4254</v>
      </c>
      <c r="C1875" s="247">
        <v>20</v>
      </c>
      <c r="D1875" s="244" t="s">
        <v>379</v>
      </c>
      <c r="E1875" s="238" t="s">
        <v>4236</v>
      </c>
      <c r="F1875" s="238" t="s">
        <v>4236</v>
      </c>
      <c r="G1875" s="244" t="s">
        <v>4225</v>
      </c>
      <c r="H1875" s="222">
        <v>0</v>
      </c>
    </row>
    <row r="1876" spans="1:8">
      <c r="A1876" s="244" t="s">
        <v>2371</v>
      </c>
      <c r="B1876" s="244" t="s">
        <v>4222</v>
      </c>
      <c r="C1876" s="247">
        <v>40</v>
      </c>
      <c r="D1876" s="244" t="s">
        <v>5817</v>
      </c>
      <c r="E1876" s="244" t="s">
        <v>46</v>
      </c>
      <c r="F1876" s="244" t="s">
        <v>4224</v>
      </c>
      <c r="G1876" s="244" t="s">
        <v>4225</v>
      </c>
      <c r="H1876" s="4">
        <v>500</v>
      </c>
    </row>
    <row r="1877" spans="1:8">
      <c r="A1877" s="244" t="s">
        <v>2372</v>
      </c>
      <c r="B1877" s="244" t="s">
        <v>4254</v>
      </c>
      <c r="C1877" s="247">
        <v>20</v>
      </c>
      <c r="D1877" s="244" t="s">
        <v>5818</v>
      </c>
      <c r="E1877" s="244" t="s">
        <v>46</v>
      </c>
      <c r="F1877" s="244" t="s">
        <v>46</v>
      </c>
      <c r="G1877" s="244" t="s">
        <v>4225</v>
      </c>
      <c r="H1877" s="4">
        <v>500</v>
      </c>
    </row>
    <row r="1878" spans="1:8">
      <c r="A1878" s="244" t="s">
        <v>2373</v>
      </c>
      <c r="B1878" s="244" t="s">
        <v>4254</v>
      </c>
      <c r="C1878" s="247">
        <v>20</v>
      </c>
      <c r="D1878" s="244" t="s">
        <v>379</v>
      </c>
      <c r="E1878" s="238" t="s">
        <v>4236</v>
      </c>
      <c r="F1878" s="238" t="s">
        <v>4236</v>
      </c>
      <c r="G1878" s="244" t="s">
        <v>4225</v>
      </c>
      <c r="H1878" s="222">
        <v>0</v>
      </c>
    </row>
    <row r="1879" spans="1:8">
      <c r="A1879" s="244" t="s">
        <v>2374</v>
      </c>
      <c r="B1879" s="244" t="s">
        <v>4263</v>
      </c>
      <c r="C1879" s="247">
        <v>6</v>
      </c>
      <c r="D1879" s="244" t="s">
        <v>5819</v>
      </c>
      <c r="E1879" s="244" t="s">
        <v>46</v>
      </c>
      <c r="F1879" s="244" t="s">
        <v>46</v>
      </c>
      <c r="G1879" s="244" t="s">
        <v>4225</v>
      </c>
      <c r="H1879" s="4">
        <v>500</v>
      </c>
    </row>
    <row r="1880" spans="1:8">
      <c r="A1880" s="244" t="s">
        <v>2375</v>
      </c>
      <c r="B1880" s="244" t="s">
        <v>4238</v>
      </c>
      <c r="C1880" s="247">
        <v>30</v>
      </c>
      <c r="D1880" s="244" t="s">
        <v>5820</v>
      </c>
      <c r="E1880" s="244" t="s">
        <v>46</v>
      </c>
      <c r="F1880" s="244" t="s">
        <v>46</v>
      </c>
      <c r="G1880" s="244" t="s">
        <v>4225</v>
      </c>
      <c r="H1880" s="4">
        <v>500</v>
      </c>
    </row>
    <row r="1881" spans="1:8">
      <c r="A1881" s="244" t="s">
        <v>2376</v>
      </c>
      <c r="B1881" s="244" t="s">
        <v>4263</v>
      </c>
      <c r="C1881" s="247">
        <v>5</v>
      </c>
      <c r="D1881" s="244" t="s">
        <v>379</v>
      </c>
      <c r="E1881" s="238" t="s">
        <v>4236</v>
      </c>
      <c r="F1881" s="238" t="s">
        <v>4236</v>
      </c>
      <c r="G1881" s="244" t="s">
        <v>4225</v>
      </c>
      <c r="H1881" s="222">
        <v>0</v>
      </c>
    </row>
    <row r="1882" spans="1:8">
      <c r="A1882" s="244" t="s">
        <v>2377</v>
      </c>
      <c r="B1882" s="244" t="s">
        <v>4238</v>
      </c>
      <c r="C1882" s="247">
        <v>30</v>
      </c>
      <c r="D1882" s="244" t="s">
        <v>5821</v>
      </c>
      <c r="E1882" s="244" t="s">
        <v>46</v>
      </c>
      <c r="F1882" s="244" t="s">
        <v>46</v>
      </c>
      <c r="G1882" s="244" t="s">
        <v>4225</v>
      </c>
      <c r="H1882" s="4">
        <v>500</v>
      </c>
    </row>
    <row r="1883" spans="1:8">
      <c r="A1883" s="244" t="s">
        <v>2378</v>
      </c>
      <c r="B1883" s="244" t="s">
        <v>4254</v>
      </c>
      <c r="C1883" s="247">
        <v>18</v>
      </c>
      <c r="D1883" s="244" t="s">
        <v>379</v>
      </c>
      <c r="E1883" s="238" t="s">
        <v>4236</v>
      </c>
      <c r="F1883" s="238" t="s">
        <v>4236</v>
      </c>
      <c r="G1883" s="244" t="s">
        <v>4225</v>
      </c>
      <c r="H1883" s="222">
        <v>0</v>
      </c>
    </row>
    <row r="1884" spans="1:8">
      <c r="A1884" s="244" t="s">
        <v>2379</v>
      </c>
      <c r="B1884" s="244" t="s">
        <v>4254</v>
      </c>
      <c r="C1884" s="247">
        <v>15</v>
      </c>
      <c r="D1884" s="244" t="s">
        <v>5822</v>
      </c>
      <c r="E1884" s="238" t="s">
        <v>51</v>
      </c>
      <c r="F1884" s="238" t="s">
        <v>4236</v>
      </c>
      <c r="G1884" s="244" t="s">
        <v>4225</v>
      </c>
      <c r="H1884" s="158" t="s">
        <v>7320</v>
      </c>
    </row>
    <row r="1885" spans="1:8">
      <c r="A1885" s="244" t="s">
        <v>2380</v>
      </c>
      <c r="B1885" s="244" t="s">
        <v>4263</v>
      </c>
      <c r="C1885" s="247">
        <v>3</v>
      </c>
      <c r="D1885" s="244" t="s">
        <v>5823</v>
      </c>
      <c r="E1885" s="244" t="s">
        <v>46</v>
      </c>
      <c r="F1885" s="244" t="s">
        <v>46</v>
      </c>
      <c r="G1885" s="244" t="s">
        <v>4225</v>
      </c>
      <c r="H1885" s="4">
        <v>500</v>
      </c>
    </row>
    <row r="1886" spans="1:8">
      <c r="A1886" s="244" t="s">
        <v>2381</v>
      </c>
      <c r="B1886" s="244" t="s">
        <v>4222</v>
      </c>
      <c r="C1886" s="247">
        <v>40</v>
      </c>
      <c r="D1886" s="244" t="s">
        <v>5824</v>
      </c>
      <c r="E1886" s="244" t="s">
        <v>46</v>
      </c>
      <c r="F1886" s="244" t="s">
        <v>46</v>
      </c>
      <c r="G1886" s="244" t="s">
        <v>4225</v>
      </c>
      <c r="H1886" s="4">
        <v>500</v>
      </c>
    </row>
    <row r="1887" spans="1:8">
      <c r="A1887" s="244" t="s">
        <v>2382</v>
      </c>
      <c r="B1887" s="244" t="s">
        <v>4222</v>
      </c>
      <c r="C1887" s="247">
        <v>50</v>
      </c>
      <c r="D1887" s="244" t="s">
        <v>5825</v>
      </c>
      <c r="E1887" s="244" t="s">
        <v>46</v>
      </c>
      <c r="F1887" s="244" t="s">
        <v>46</v>
      </c>
      <c r="G1887" s="244" t="s">
        <v>4225</v>
      </c>
      <c r="H1887" s="4">
        <v>500</v>
      </c>
    </row>
    <row r="1888" spans="1:8">
      <c r="A1888" s="244" t="s">
        <v>2383</v>
      </c>
      <c r="B1888" s="244" t="s">
        <v>4234</v>
      </c>
      <c r="C1888" s="247">
        <v>15</v>
      </c>
      <c r="D1888" s="244" t="s">
        <v>5826</v>
      </c>
      <c r="E1888" s="244" t="s">
        <v>46</v>
      </c>
      <c r="F1888" s="244" t="s">
        <v>46</v>
      </c>
      <c r="G1888" s="244" t="s">
        <v>4225</v>
      </c>
      <c r="H1888" s="4">
        <v>500</v>
      </c>
    </row>
    <row r="1889" spans="1:8">
      <c r="A1889" s="244" t="s">
        <v>2384</v>
      </c>
      <c r="B1889" s="244" t="s">
        <v>4222</v>
      </c>
      <c r="C1889" s="247">
        <v>25</v>
      </c>
      <c r="D1889" s="244" t="s">
        <v>5827</v>
      </c>
      <c r="E1889" s="244" t="s">
        <v>46</v>
      </c>
      <c r="F1889" s="244" t="s">
        <v>46</v>
      </c>
      <c r="G1889" s="244" t="s">
        <v>4225</v>
      </c>
      <c r="H1889" s="4">
        <v>500</v>
      </c>
    </row>
    <row r="1890" spans="1:8">
      <c r="A1890" s="244" t="s">
        <v>2385</v>
      </c>
      <c r="B1890" s="244" t="s">
        <v>4302</v>
      </c>
      <c r="C1890" s="247">
        <v>15</v>
      </c>
      <c r="D1890" s="244" t="s">
        <v>5828</v>
      </c>
      <c r="E1890" s="244" t="s">
        <v>46</v>
      </c>
      <c r="F1890" s="244" t="s">
        <v>46</v>
      </c>
      <c r="G1890" s="244" t="s">
        <v>4225</v>
      </c>
      <c r="H1890" s="4">
        <v>500</v>
      </c>
    </row>
    <row r="1891" spans="1:8">
      <c r="A1891" s="244" t="s">
        <v>2386</v>
      </c>
      <c r="B1891" s="244" t="s">
        <v>4222</v>
      </c>
      <c r="C1891" s="247">
        <v>30</v>
      </c>
      <c r="D1891" s="244" t="s">
        <v>5829</v>
      </c>
      <c r="E1891" s="244" t="s">
        <v>46</v>
      </c>
      <c r="F1891" s="244" t="s">
        <v>46</v>
      </c>
      <c r="G1891" s="244" t="s">
        <v>4225</v>
      </c>
      <c r="H1891" s="4">
        <v>500</v>
      </c>
    </row>
    <row r="1892" spans="1:8">
      <c r="A1892" s="244" t="s">
        <v>2387</v>
      </c>
      <c r="B1892" s="244" t="s">
        <v>4222</v>
      </c>
      <c r="C1892" s="247">
        <v>25</v>
      </c>
      <c r="D1892" s="244" t="s">
        <v>5830</v>
      </c>
      <c r="E1892" s="244" t="s">
        <v>46</v>
      </c>
      <c r="F1892" s="244" t="s">
        <v>46</v>
      </c>
      <c r="G1892" s="244" t="s">
        <v>4225</v>
      </c>
      <c r="H1892" s="4">
        <v>500</v>
      </c>
    </row>
    <row r="1893" spans="1:8">
      <c r="A1893" s="244" t="s">
        <v>2388</v>
      </c>
      <c r="B1893" s="244" t="s">
        <v>4254</v>
      </c>
      <c r="C1893" s="247">
        <v>15</v>
      </c>
      <c r="D1893" s="244" t="s">
        <v>5831</v>
      </c>
      <c r="E1893" s="244" t="s">
        <v>46</v>
      </c>
      <c r="F1893" s="244" t="s">
        <v>46</v>
      </c>
      <c r="G1893" s="244" t="s">
        <v>4225</v>
      </c>
      <c r="H1893" s="4">
        <v>500</v>
      </c>
    </row>
    <row r="1894" spans="1:8">
      <c r="A1894" s="244" t="s">
        <v>2389</v>
      </c>
      <c r="B1894" s="244" t="s">
        <v>4222</v>
      </c>
      <c r="C1894" s="247">
        <v>25</v>
      </c>
      <c r="D1894" s="244" t="s">
        <v>5832</v>
      </c>
      <c r="E1894" s="244" t="s">
        <v>46</v>
      </c>
      <c r="F1894" s="244" t="s">
        <v>46</v>
      </c>
      <c r="G1894" s="244" t="s">
        <v>4225</v>
      </c>
      <c r="H1894" s="4">
        <v>500</v>
      </c>
    </row>
    <row r="1895" spans="1:8">
      <c r="A1895" s="244" t="s">
        <v>2390</v>
      </c>
      <c r="B1895" s="244" t="s">
        <v>4254</v>
      </c>
      <c r="C1895" s="247">
        <v>20</v>
      </c>
      <c r="D1895" s="244" t="s">
        <v>5833</v>
      </c>
      <c r="E1895" s="244" t="s">
        <v>46</v>
      </c>
      <c r="F1895" s="244" t="s">
        <v>46</v>
      </c>
      <c r="G1895" s="244" t="s">
        <v>4225</v>
      </c>
      <c r="H1895" s="4">
        <v>500</v>
      </c>
    </row>
    <row r="1896" spans="1:8">
      <c r="A1896" s="244" t="s">
        <v>2391</v>
      </c>
      <c r="B1896" s="244" t="s">
        <v>4222</v>
      </c>
      <c r="C1896" s="247">
        <v>25</v>
      </c>
      <c r="D1896" s="244" t="s">
        <v>5834</v>
      </c>
      <c r="E1896" s="244" t="s">
        <v>46</v>
      </c>
      <c r="F1896" s="244" t="s">
        <v>46</v>
      </c>
      <c r="G1896" s="244" t="s">
        <v>4225</v>
      </c>
      <c r="H1896" s="4">
        <v>500</v>
      </c>
    </row>
    <row r="1897" spans="1:8">
      <c r="A1897" s="244" t="s">
        <v>2392</v>
      </c>
      <c r="B1897" s="244" t="s">
        <v>4222</v>
      </c>
      <c r="C1897" s="247">
        <v>45</v>
      </c>
      <c r="D1897" s="244" t="s">
        <v>5835</v>
      </c>
      <c r="E1897" s="244" t="s">
        <v>46</v>
      </c>
      <c r="F1897" s="244" t="s">
        <v>46</v>
      </c>
      <c r="G1897" s="244" t="s">
        <v>4225</v>
      </c>
      <c r="H1897" s="4">
        <v>500</v>
      </c>
    </row>
    <row r="1898" spans="1:8">
      <c r="A1898" s="244" t="s">
        <v>2393</v>
      </c>
      <c r="B1898" s="244" t="s">
        <v>4263</v>
      </c>
      <c r="C1898" s="247">
        <v>6</v>
      </c>
      <c r="D1898" s="244" t="s">
        <v>5836</v>
      </c>
      <c r="E1898" s="244" t="s">
        <v>46</v>
      </c>
      <c r="F1898" s="244" t="s">
        <v>46</v>
      </c>
      <c r="G1898" s="244" t="s">
        <v>4225</v>
      </c>
      <c r="H1898" s="4">
        <v>500</v>
      </c>
    </row>
    <row r="1899" spans="1:8">
      <c r="A1899" s="244" t="s">
        <v>2394</v>
      </c>
      <c r="B1899" s="244" t="s">
        <v>4222</v>
      </c>
      <c r="C1899" s="247">
        <v>25</v>
      </c>
      <c r="D1899" s="244" t="s">
        <v>5837</v>
      </c>
      <c r="E1899" s="244" t="s">
        <v>46</v>
      </c>
      <c r="F1899" s="244" t="s">
        <v>46</v>
      </c>
      <c r="G1899" s="244" t="s">
        <v>4225</v>
      </c>
      <c r="H1899" s="4">
        <v>500</v>
      </c>
    </row>
    <row r="1900" spans="1:8">
      <c r="A1900" s="244" t="s">
        <v>2395</v>
      </c>
      <c r="B1900" s="244" t="s">
        <v>4222</v>
      </c>
      <c r="C1900" s="247">
        <v>40</v>
      </c>
      <c r="D1900" s="244" t="s">
        <v>5838</v>
      </c>
      <c r="E1900" s="244" t="s">
        <v>46</v>
      </c>
      <c r="F1900" s="244" t="s">
        <v>46</v>
      </c>
      <c r="G1900" s="244" t="s">
        <v>4225</v>
      </c>
      <c r="H1900" s="4">
        <v>500</v>
      </c>
    </row>
    <row r="1901" spans="1:8">
      <c r="A1901" s="244" t="s">
        <v>2396</v>
      </c>
      <c r="B1901" s="244" t="s">
        <v>4263</v>
      </c>
      <c r="C1901" s="247">
        <v>3</v>
      </c>
      <c r="D1901" s="244" t="s">
        <v>5839</v>
      </c>
      <c r="E1901" s="244" t="s">
        <v>46</v>
      </c>
      <c r="F1901" s="244" t="s">
        <v>46</v>
      </c>
      <c r="G1901" s="244" t="s">
        <v>4225</v>
      </c>
      <c r="H1901" s="4">
        <v>500</v>
      </c>
    </row>
    <row r="1902" spans="1:8">
      <c r="A1902" s="244" t="s">
        <v>2397</v>
      </c>
      <c r="B1902" s="244" t="s">
        <v>4222</v>
      </c>
      <c r="C1902" s="247">
        <v>30</v>
      </c>
      <c r="D1902" s="244" t="s">
        <v>5840</v>
      </c>
      <c r="E1902" s="244" t="s">
        <v>46</v>
      </c>
      <c r="F1902" s="244" t="s">
        <v>46</v>
      </c>
      <c r="G1902" s="244" t="s">
        <v>4225</v>
      </c>
      <c r="H1902" s="4">
        <v>500</v>
      </c>
    </row>
    <row r="1903" spans="1:8">
      <c r="A1903" s="244" t="s">
        <v>2398</v>
      </c>
      <c r="B1903" s="244" t="s">
        <v>4222</v>
      </c>
      <c r="C1903" s="247">
        <v>30</v>
      </c>
      <c r="D1903" s="244" t="s">
        <v>5841</v>
      </c>
      <c r="E1903" s="244" t="s">
        <v>46</v>
      </c>
      <c r="F1903" s="244" t="s">
        <v>46</v>
      </c>
      <c r="G1903" s="244" t="s">
        <v>4225</v>
      </c>
      <c r="H1903" s="4">
        <v>500</v>
      </c>
    </row>
    <row r="1904" spans="1:8">
      <c r="A1904" s="244" t="s">
        <v>2399</v>
      </c>
      <c r="B1904" s="244" t="s">
        <v>4222</v>
      </c>
      <c r="C1904" s="247">
        <v>25</v>
      </c>
      <c r="D1904" s="244" t="s">
        <v>5842</v>
      </c>
      <c r="E1904" s="244" t="s">
        <v>46</v>
      </c>
      <c r="F1904" s="244" t="s">
        <v>46</v>
      </c>
      <c r="G1904" s="244" t="s">
        <v>4225</v>
      </c>
      <c r="H1904" s="4">
        <v>500</v>
      </c>
    </row>
    <row r="1905" spans="1:8">
      <c r="A1905" s="244" t="s">
        <v>2400</v>
      </c>
      <c r="B1905" s="244" t="s">
        <v>4234</v>
      </c>
      <c r="C1905" s="247">
        <v>20</v>
      </c>
      <c r="D1905" s="244" t="s">
        <v>5843</v>
      </c>
      <c r="E1905" s="244" t="s">
        <v>46</v>
      </c>
      <c r="F1905" s="244" t="s">
        <v>46</v>
      </c>
      <c r="G1905" s="244" t="s">
        <v>4225</v>
      </c>
      <c r="H1905" s="4">
        <v>500</v>
      </c>
    </row>
    <row r="1906" spans="1:8">
      <c r="A1906" s="244" t="s">
        <v>2401</v>
      </c>
      <c r="B1906" s="244" t="s">
        <v>4238</v>
      </c>
      <c r="C1906" s="247">
        <v>35</v>
      </c>
      <c r="D1906" s="244" t="s">
        <v>5844</v>
      </c>
      <c r="E1906" s="238" t="s">
        <v>4266</v>
      </c>
      <c r="F1906" s="238" t="s">
        <v>4266</v>
      </c>
      <c r="G1906" s="244" t="s">
        <v>4225</v>
      </c>
      <c r="H1906" s="222">
        <v>0</v>
      </c>
    </row>
    <row r="1907" spans="1:8">
      <c r="A1907" s="244" t="s">
        <v>2402</v>
      </c>
      <c r="B1907" s="244" t="s">
        <v>4222</v>
      </c>
      <c r="C1907" s="247">
        <v>25</v>
      </c>
      <c r="D1907" s="244" t="s">
        <v>5845</v>
      </c>
      <c r="E1907" s="244" t="s">
        <v>46</v>
      </c>
      <c r="F1907" s="244" t="s">
        <v>46</v>
      </c>
      <c r="G1907" s="244" t="s">
        <v>4225</v>
      </c>
      <c r="H1907" s="4">
        <v>500</v>
      </c>
    </row>
    <row r="1908" spans="1:8">
      <c r="A1908" s="244" t="s">
        <v>2403</v>
      </c>
      <c r="B1908" s="244" t="s">
        <v>4302</v>
      </c>
      <c r="C1908" s="247">
        <v>25</v>
      </c>
      <c r="D1908" s="244" t="s">
        <v>5846</v>
      </c>
      <c r="E1908" s="244" t="s">
        <v>46</v>
      </c>
      <c r="F1908" s="244" t="s">
        <v>46</v>
      </c>
      <c r="G1908" s="244" t="s">
        <v>4225</v>
      </c>
      <c r="H1908" s="4">
        <v>500</v>
      </c>
    </row>
    <row r="1909" spans="1:8">
      <c r="A1909" s="244" t="s">
        <v>2404</v>
      </c>
      <c r="B1909" s="244" t="s">
        <v>4302</v>
      </c>
      <c r="C1909" s="247">
        <v>25</v>
      </c>
      <c r="D1909" s="244" t="s">
        <v>379</v>
      </c>
      <c r="E1909" s="238" t="s">
        <v>4236</v>
      </c>
      <c r="F1909" s="238" t="s">
        <v>4236</v>
      </c>
      <c r="G1909" s="244" t="s">
        <v>4225</v>
      </c>
      <c r="H1909" s="222">
        <v>0</v>
      </c>
    </row>
    <row r="1910" spans="1:8">
      <c r="A1910" s="244" t="s">
        <v>2405</v>
      </c>
      <c r="B1910" s="244" t="s">
        <v>4222</v>
      </c>
      <c r="C1910" s="247">
        <v>25</v>
      </c>
      <c r="D1910" s="244" t="s">
        <v>5847</v>
      </c>
      <c r="E1910" s="244" t="s">
        <v>46</v>
      </c>
      <c r="F1910" s="244" t="s">
        <v>46</v>
      </c>
      <c r="G1910" s="244" t="s">
        <v>4225</v>
      </c>
      <c r="H1910" s="4">
        <v>500</v>
      </c>
    </row>
    <row r="1911" spans="1:8">
      <c r="A1911" s="244" t="s">
        <v>2406</v>
      </c>
      <c r="B1911" s="244" t="s">
        <v>4222</v>
      </c>
      <c r="C1911" s="247">
        <v>15</v>
      </c>
      <c r="D1911" s="244" t="s">
        <v>5848</v>
      </c>
      <c r="E1911" s="244" t="s">
        <v>46</v>
      </c>
      <c r="F1911" s="244" t="s">
        <v>46</v>
      </c>
      <c r="G1911" s="244" t="s">
        <v>4225</v>
      </c>
      <c r="H1911" s="4">
        <v>500</v>
      </c>
    </row>
    <row r="1912" spans="1:8">
      <c r="A1912" s="244" t="s">
        <v>2407</v>
      </c>
      <c r="B1912" s="244" t="s">
        <v>4234</v>
      </c>
      <c r="C1912" s="247">
        <v>30</v>
      </c>
      <c r="D1912" s="244" t="s">
        <v>5849</v>
      </c>
      <c r="E1912" s="244" t="s">
        <v>46</v>
      </c>
      <c r="F1912" s="244" t="s">
        <v>46</v>
      </c>
      <c r="G1912" s="244" t="s">
        <v>4225</v>
      </c>
      <c r="H1912" s="4">
        <v>500</v>
      </c>
    </row>
    <row r="1913" spans="1:8">
      <c r="A1913" s="244" t="s">
        <v>2408</v>
      </c>
      <c r="B1913" s="244" t="s">
        <v>4222</v>
      </c>
      <c r="C1913" s="247">
        <v>30</v>
      </c>
      <c r="D1913" s="244" t="s">
        <v>5850</v>
      </c>
      <c r="E1913" s="244" t="s">
        <v>46</v>
      </c>
      <c r="F1913" s="244" t="s">
        <v>46</v>
      </c>
      <c r="G1913" s="244" t="s">
        <v>4225</v>
      </c>
      <c r="H1913" s="4">
        <v>500</v>
      </c>
    </row>
    <row r="1914" spans="1:8">
      <c r="A1914" s="244" t="s">
        <v>2409</v>
      </c>
      <c r="B1914" s="244" t="s">
        <v>4222</v>
      </c>
      <c r="C1914" s="247">
        <v>30</v>
      </c>
      <c r="D1914" s="244" t="s">
        <v>5851</v>
      </c>
      <c r="E1914" s="244" t="s">
        <v>46</v>
      </c>
      <c r="F1914" s="244" t="s">
        <v>46</v>
      </c>
      <c r="G1914" s="244" t="s">
        <v>4225</v>
      </c>
      <c r="H1914" s="4">
        <v>500</v>
      </c>
    </row>
    <row r="1915" spans="1:8">
      <c r="A1915" s="244" t="s">
        <v>2410</v>
      </c>
      <c r="B1915" s="244" t="s">
        <v>4234</v>
      </c>
      <c r="C1915" s="247">
        <v>40</v>
      </c>
      <c r="D1915" s="244" t="s">
        <v>5852</v>
      </c>
      <c r="E1915" s="244" t="s">
        <v>46</v>
      </c>
      <c r="F1915" s="244" t="s">
        <v>46</v>
      </c>
      <c r="G1915" s="244" t="s">
        <v>4225</v>
      </c>
      <c r="H1915" s="4">
        <v>500</v>
      </c>
    </row>
    <row r="1916" spans="1:8">
      <c r="A1916" s="244" t="s">
        <v>2411</v>
      </c>
      <c r="B1916" s="244" t="s">
        <v>4222</v>
      </c>
      <c r="C1916" s="247">
        <v>10</v>
      </c>
      <c r="D1916" s="244" t="s">
        <v>5853</v>
      </c>
      <c r="E1916" s="244" t="s">
        <v>46</v>
      </c>
      <c r="F1916" s="244" t="s">
        <v>46</v>
      </c>
      <c r="G1916" s="244" t="s">
        <v>4225</v>
      </c>
      <c r="H1916" s="4">
        <v>500</v>
      </c>
    </row>
    <row r="1917" spans="1:8">
      <c r="A1917" s="244" t="s">
        <v>2412</v>
      </c>
      <c r="B1917" s="244" t="s">
        <v>379</v>
      </c>
      <c r="C1917" s="247" t="s">
        <v>379</v>
      </c>
      <c r="D1917" s="244" t="s">
        <v>379</v>
      </c>
      <c r="E1917" s="238" t="s">
        <v>4266</v>
      </c>
      <c r="F1917" s="238" t="s">
        <v>4266</v>
      </c>
      <c r="G1917" s="244" t="s">
        <v>4225</v>
      </c>
      <c r="H1917" s="222">
        <v>0</v>
      </c>
    </row>
    <row r="1918" spans="1:8">
      <c r="A1918" s="244" t="s">
        <v>2413</v>
      </c>
      <c r="B1918" s="244" t="s">
        <v>4263</v>
      </c>
      <c r="C1918" s="247">
        <v>3</v>
      </c>
      <c r="D1918" s="244" t="s">
        <v>379</v>
      </c>
      <c r="E1918" s="238" t="s">
        <v>4236</v>
      </c>
      <c r="F1918" s="238" t="s">
        <v>4236</v>
      </c>
      <c r="G1918" s="244" t="s">
        <v>4225</v>
      </c>
      <c r="H1918" s="222">
        <v>0</v>
      </c>
    </row>
    <row r="1919" spans="1:8">
      <c r="A1919" s="244" t="s">
        <v>2414</v>
      </c>
      <c r="B1919" s="244" t="s">
        <v>4222</v>
      </c>
      <c r="C1919" s="247">
        <v>40</v>
      </c>
      <c r="D1919" s="244" t="s">
        <v>5854</v>
      </c>
      <c r="E1919" s="244" t="s">
        <v>46</v>
      </c>
      <c r="F1919" s="244" t="s">
        <v>46</v>
      </c>
      <c r="G1919" s="244" t="s">
        <v>4225</v>
      </c>
      <c r="H1919" s="4">
        <v>500</v>
      </c>
    </row>
    <row r="1920" spans="1:8">
      <c r="A1920" s="244" t="s">
        <v>2415</v>
      </c>
      <c r="B1920" s="244" t="s">
        <v>4265</v>
      </c>
      <c r="C1920" s="247">
        <v>3</v>
      </c>
      <c r="D1920" s="244" t="s">
        <v>379</v>
      </c>
      <c r="E1920" s="238" t="s">
        <v>4236</v>
      </c>
      <c r="F1920" s="238" t="s">
        <v>4236</v>
      </c>
      <c r="G1920" s="244" t="s">
        <v>4230</v>
      </c>
      <c r="H1920" s="222">
        <v>0</v>
      </c>
    </row>
    <row r="1921" spans="1:8">
      <c r="A1921" s="244" t="s">
        <v>2416</v>
      </c>
      <c r="B1921" s="244" t="s">
        <v>4265</v>
      </c>
      <c r="C1921" s="247">
        <v>3</v>
      </c>
      <c r="D1921" s="244" t="s">
        <v>379</v>
      </c>
      <c r="E1921" s="238" t="s">
        <v>4236</v>
      </c>
      <c r="F1921" s="238" t="s">
        <v>4236</v>
      </c>
      <c r="G1921" s="244" t="s">
        <v>4230</v>
      </c>
      <c r="H1921" s="222">
        <v>0</v>
      </c>
    </row>
    <row r="1922" spans="1:8">
      <c r="A1922" s="244" t="s">
        <v>2417</v>
      </c>
      <c r="B1922" s="244" t="s">
        <v>4265</v>
      </c>
      <c r="C1922" s="247">
        <v>3</v>
      </c>
      <c r="D1922" s="244" t="s">
        <v>379</v>
      </c>
      <c r="E1922" s="238" t="s">
        <v>4236</v>
      </c>
      <c r="F1922" s="238" t="s">
        <v>4236</v>
      </c>
      <c r="G1922" s="244" t="s">
        <v>4230</v>
      </c>
      <c r="H1922" s="222">
        <v>0</v>
      </c>
    </row>
    <row r="1923" spans="1:8">
      <c r="A1923" s="244" t="s">
        <v>2418</v>
      </c>
      <c r="B1923" s="244" t="s">
        <v>379</v>
      </c>
      <c r="C1923" s="247" t="s">
        <v>379</v>
      </c>
      <c r="D1923" s="244" t="s">
        <v>379</v>
      </c>
      <c r="E1923" s="238" t="s">
        <v>4266</v>
      </c>
      <c r="F1923" s="238" t="s">
        <v>4266</v>
      </c>
      <c r="G1923" s="244" t="s">
        <v>4225</v>
      </c>
      <c r="H1923" s="222">
        <v>0</v>
      </c>
    </row>
    <row r="1924" spans="1:8">
      <c r="A1924" s="244" t="s">
        <v>2419</v>
      </c>
      <c r="B1924" s="244" t="s">
        <v>379</v>
      </c>
      <c r="C1924" s="247" t="s">
        <v>379</v>
      </c>
      <c r="D1924" s="244" t="s">
        <v>379</v>
      </c>
      <c r="E1924" s="238" t="s">
        <v>4266</v>
      </c>
      <c r="F1924" s="238" t="s">
        <v>4266</v>
      </c>
      <c r="G1924" s="244" t="s">
        <v>4225</v>
      </c>
      <c r="H1924" s="222">
        <v>0</v>
      </c>
    </row>
    <row r="1925" spans="1:8">
      <c r="A1925" s="244" t="s">
        <v>2420</v>
      </c>
      <c r="B1925" s="244" t="s">
        <v>4222</v>
      </c>
      <c r="C1925" s="247">
        <v>60</v>
      </c>
      <c r="D1925" s="244" t="s">
        <v>5855</v>
      </c>
      <c r="E1925" s="244" t="s">
        <v>46</v>
      </c>
      <c r="F1925" s="244" t="s">
        <v>46</v>
      </c>
      <c r="G1925" s="244" t="s">
        <v>4225</v>
      </c>
      <c r="H1925" s="4">
        <v>500</v>
      </c>
    </row>
    <row r="1926" spans="1:8">
      <c r="A1926" s="244" t="s">
        <v>2421</v>
      </c>
      <c r="B1926" s="244" t="s">
        <v>4222</v>
      </c>
      <c r="C1926" s="247">
        <v>20</v>
      </c>
      <c r="D1926" s="244" t="s">
        <v>5856</v>
      </c>
      <c r="E1926" s="244" t="s">
        <v>46</v>
      </c>
      <c r="F1926" s="244" t="s">
        <v>46</v>
      </c>
      <c r="G1926" s="244" t="s">
        <v>4225</v>
      </c>
      <c r="H1926" s="4">
        <v>500</v>
      </c>
    </row>
    <row r="1927" spans="1:8">
      <c r="A1927" s="244" t="s">
        <v>2422</v>
      </c>
      <c r="B1927" s="244" t="s">
        <v>4254</v>
      </c>
      <c r="C1927" s="247">
        <v>20</v>
      </c>
      <c r="D1927" s="244" t="s">
        <v>379</v>
      </c>
      <c r="E1927" s="238" t="s">
        <v>4236</v>
      </c>
      <c r="F1927" s="238" t="s">
        <v>4236</v>
      </c>
      <c r="G1927" s="244" t="s">
        <v>4225</v>
      </c>
      <c r="H1927" s="222">
        <v>0</v>
      </c>
    </row>
    <row r="1928" spans="1:8">
      <c r="A1928" s="244" t="s">
        <v>2423</v>
      </c>
      <c r="B1928" s="244" t="s">
        <v>4222</v>
      </c>
      <c r="C1928" s="247">
        <v>40</v>
      </c>
      <c r="D1928" s="244" t="s">
        <v>5857</v>
      </c>
      <c r="E1928" s="244" t="s">
        <v>46</v>
      </c>
      <c r="F1928" s="244" t="s">
        <v>46</v>
      </c>
      <c r="G1928" s="244" t="s">
        <v>4225</v>
      </c>
      <c r="H1928" s="4">
        <v>500</v>
      </c>
    </row>
    <row r="1929" spans="1:8">
      <c r="A1929" s="244" t="s">
        <v>2424</v>
      </c>
      <c r="B1929" s="244" t="s">
        <v>379</v>
      </c>
      <c r="C1929" s="247" t="s">
        <v>379</v>
      </c>
      <c r="D1929" s="244" t="s">
        <v>379</v>
      </c>
      <c r="E1929" s="238" t="s">
        <v>4266</v>
      </c>
      <c r="F1929" s="238" t="s">
        <v>4266</v>
      </c>
      <c r="G1929" s="244" t="s">
        <v>4225</v>
      </c>
      <c r="H1929" s="222">
        <v>0</v>
      </c>
    </row>
    <row r="1930" spans="1:8">
      <c r="A1930" s="244" t="s">
        <v>2425</v>
      </c>
      <c r="B1930" s="244" t="s">
        <v>4234</v>
      </c>
      <c r="C1930" s="247">
        <v>20</v>
      </c>
      <c r="D1930" s="244" t="s">
        <v>5858</v>
      </c>
      <c r="E1930" s="244" t="s">
        <v>46</v>
      </c>
      <c r="F1930" s="244" t="s">
        <v>4229</v>
      </c>
      <c r="G1930" s="244" t="s">
        <v>4230</v>
      </c>
      <c r="H1930" s="4">
        <v>500</v>
      </c>
    </row>
    <row r="1931" spans="1:8">
      <c r="A1931" s="244" t="s">
        <v>2426</v>
      </c>
      <c r="B1931" s="244" t="s">
        <v>379</v>
      </c>
      <c r="C1931" s="247" t="s">
        <v>379</v>
      </c>
      <c r="D1931" s="244" t="s">
        <v>379</v>
      </c>
      <c r="E1931" s="238" t="s">
        <v>4266</v>
      </c>
      <c r="F1931" s="238" t="s">
        <v>4266</v>
      </c>
      <c r="G1931" s="244" t="s">
        <v>4225</v>
      </c>
      <c r="H1931" s="222">
        <v>0</v>
      </c>
    </row>
    <row r="1932" spans="1:8">
      <c r="A1932" s="244" t="s">
        <v>2427</v>
      </c>
      <c r="B1932" s="244" t="s">
        <v>4234</v>
      </c>
      <c r="C1932" s="247">
        <v>20</v>
      </c>
      <c r="D1932" s="244" t="s">
        <v>5859</v>
      </c>
      <c r="E1932" s="238" t="s">
        <v>52</v>
      </c>
      <c r="F1932" s="238" t="s">
        <v>4236</v>
      </c>
      <c r="G1932" s="244" t="s">
        <v>4230</v>
      </c>
      <c r="H1932" s="158" t="s">
        <v>7323</v>
      </c>
    </row>
    <row r="1933" spans="1:8">
      <c r="A1933" s="244" t="s">
        <v>2428</v>
      </c>
      <c r="B1933" s="244" t="s">
        <v>4234</v>
      </c>
      <c r="C1933" s="247">
        <v>40</v>
      </c>
      <c r="D1933" s="244" t="s">
        <v>5860</v>
      </c>
      <c r="E1933" s="238" t="s">
        <v>52</v>
      </c>
      <c r="F1933" s="238" t="s">
        <v>4236</v>
      </c>
      <c r="G1933" s="244" t="s">
        <v>4230</v>
      </c>
      <c r="H1933" s="158" t="s">
        <v>7323</v>
      </c>
    </row>
    <row r="1934" spans="1:8">
      <c r="A1934" s="244" t="s">
        <v>2429</v>
      </c>
      <c r="B1934" s="238" t="s">
        <v>4263</v>
      </c>
      <c r="C1934" s="250">
        <v>6</v>
      </c>
      <c r="D1934" s="238" t="s">
        <v>379</v>
      </c>
      <c r="E1934" s="238" t="s">
        <v>4236</v>
      </c>
      <c r="F1934" s="238" t="s">
        <v>4236</v>
      </c>
      <c r="G1934" s="238" t="s">
        <v>4230</v>
      </c>
      <c r="H1934" s="222">
        <v>0</v>
      </c>
    </row>
    <row r="1935" spans="1:8">
      <c r="A1935" s="244" t="s">
        <v>2430</v>
      </c>
      <c r="B1935" s="244" t="s">
        <v>4254</v>
      </c>
      <c r="C1935" s="247">
        <v>15</v>
      </c>
      <c r="D1935" s="244" t="s">
        <v>5861</v>
      </c>
      <c r="E1935" s="244" t="s">
        <v>46</v>
      </c>
      <c r="F1935" s="244" t="s">
        <v>4296</v>
      </c>
      <c r="G1935" s="244" t="s">
        <v>4230</v>
      </c>
      <c r="H1935" s="4">
        <v>500</v>
      </c>
    </row>
    <row r="1936" spans="1:8">
      <c r="A1936" s="244" t="s">
        <v>2431</v>
      </c>
      <c r="B1936" s="253" t="s">
        <v>4222</v>
      </c>
      <c r="C1936" s="250">
        <v>50</v>
      </c>
      <c r="D1936" s="253" t="s">
        <v>5862</v>
      </c>
      <c r="E1936" s="253" t="s">
        <v>51</v>
      </c>
      <c r="F1936" s="253" t="s">
        <v>4236</v>
      </c>
      <c r="G1936" s="253" t="s">
        <v>4230</v>
      </c>
      <c r="H1936" s="158" t="s">
        <v>7322</v>
      </c>
    </row>
    <row r="1937" spans="1:8">
      <c r="A1937" s="244" t="s">
        <v>2432</v>
      </c>
      <c r="B1937" s="244" t="s">
        <v>4222</v>
      </c>
      <c r="C1937" s="247">
        <v>47</v>
      </c>
      <c r="D1937" s="244" t="s">
        <v>5863</v>
      </c>
      <c r="E1937" s="244" t="s">
        <v>51</v>
      </c>
      <c r="F1937" s="238" t="s">
        <v>4236</v>
      </c>
      <c r="G1937" s="244" t="s">
        <v>4230</v>
      </c>
      <c r="H1937" s="158" t="s">
        <v>7321</v>
      </c>
    </row>
    <row r="1938" spans="1:8">
      <c r="A1938" s="244" t="s">
        <v>2433</v>
      </c>
      <c r="B1938" s="244" t="s">
        <v>4234</v>
      </c>
      <c r="C1938" s="247">
        <v>50</v>
      </c>
      <c r="D1938" s="244" t="s">
        <v>5864</v>
      </c>
      <c r="E1938" s="244" t="s">
        <v>51</v>
      </c>
      <c r="F1938" s="244" t="s">
        <v>4236</v>
      </c>
      <c r="G1938" s="244" t="s">
        <v>4230</v>
      </c>
      <c r="H1938" s="158" t="s">
        <v>7322</v>
      </c>
    </row>
    <row r="1939" spans="1:8">
      <c r="A1939" s="244" t="s">
        <v>2434</v>
      </c>
      <c r="B1939" s="244" t="s">
        <v>4222</v>
      </c>
      <c r="C1939" s="247">
        <v>40</v>
      </c>
      <c r="D1939" s="244" t="s">
        <v>5865</v>
      </c>
      <c r="E1939" s="244" t="s">
        <v>51</v>
      </c>
      <c r="F1939" s="238" t="s">
        <v>4236</v>
      </c>
      <c r="G1939" s="244" t="s">
        <v>4230</v>
      </c>
      <c r="H1939" s="158" t="s">
        <v>7321</v>
      </c>
    </row>
    <row r="1940" spans="1:8">
      <c r="A1940" s="244" t="s">
        <v>2435</v>
      </c>
      <c r="B1940" s="244" t="s">
        <v>4222</v>
      </c>
      <c r="C1940" s="247">
        <v>40</v>
      </c>
      <c r="D1940" s="244" t="s">
        <v>5866</v>
      </c>
      <c r="E1940" s="244" t="s">
        <v>51</v>
      </c>
      <c r="F1940" s="238" t="s">
        <v>4236</v>
      </c>
      <c r="G1940" s="244" t="s">
        <v>4230</v>
      </c>
      <c r="H1940" s="158" t="s">
        <v>7321</v>
      </c>
    </row>
    <row r="1941" spans="1:8">
      <c r="A1941" s="244" t="s">
        <v>2436</v>
      </c>
      <c r="B1941" s="244" t="s">
        <v>4222</v>
      </c>
      <c r="C1941" s="247">
        <v>40</v>
      </c>
      <c r="D1941" s="244" t="s">
        <v>5867</v>
      </c>
      <c r="E1941" s="244" t="s">
        <v>51</v>
      </c>
      <c r="F1941" s="244" t="s">
        <v>51</v>
      </c>
      <c r="G1941" s="244" t="s">
        <v>4230</v>
      </c>
      <c r="H1941" s="158" t="s">
        <v>7321</v>
      </c>
    </row>
    <row r="1942" spans="1:8">
      <c r="A1942" s="17" t="s">
        <v>2437</v>
      </c>
      <c r="B1942" s="244" t="s">
        <v>4234</v>
      </c>
      <c r="C1942" s="247">
        <v>40</v>
      </c>
      <c r="D1942" s="244" t="s">
        <v>5868</v>
      </c>
      <c r="E1942" s="244" t="s">
        <v>51</v>
      </c>
      <c r="F1942" s="244" t="s">
        <v>4236</v>
      </c>
      <c r="G1942" s="244" t="s">
        <v>4230</v>
      </c>
      <c r="H1942" s="158" t="s">
        <v>7321</v>
      </c>
    </row>
    <row r="1943" spans="1:8">
      <c r="A1943" s="244" t="s">
        <v>2438</v>
      </c>
      <c r="B1943" s="244" t="s">
        <v>4234</v>
      </c>
      <c r="C1943" s="247">
        <v>40</v>
      </c>
      <c r="D1943" s="244" t="s">
        <v>5869</v>
      </c>
      <c r="E1943" s="244" t="s">
        <v>52</v>
      </c>
      <c r="F1943" s="244" t="s">
        <v>52</v>
      </c>
      <c r="G1943" s="244" t="s">
        <v>4230</v>
      </c>
      <c r="H1943" s="158" t="s">
        <v>7323</v>
      </c>
    </row>
    <row r="1944" spans="1:8">
      <c r="A1944" s="244" t="s">
        <v>2439</v>
      </c>
      <c r="B1944" s="253" t="s">
        <v>4222</v>
      </c>
      <c r="C1944" s="250">
        <v>40</v>
      </c>
      <c r="D1944" s="253" t="s">
        <v>5870</v>
      </c>
      <c r="E1944" s="253" t="s">
        <v>51</v>
      </c>
      <c r="F1944" s="253" t="s">
        <v>51</v>
      </c>
      <c r="G1944" s="253" t="s">
        <v>4230</v>
      </c>
      <c r="H1944" s="158" t="s">
        <v>7321</v>
      </c>
    </row>
    <row r="1945" spans="1:8">
      <c r="A1945" s="244" t="s">
        <v>2440</v>
      </c>
      <c r="B1945" s="244" t="s">
        <v>4222</v>
      </c>
      <c r="C1945" s="247">
        <v>40</v>
      </c>
      <c r="D1945" s="244" t="s">
        <v>5871</v>
      </c>
      <c r="E1945" s="244" t="s">
        <v>52</v>
      </c>
      <c r="F1945" s="244" t="s">
        <v>52</v>
      </c>
      <c r="G1945" s="244" t="s">
        <v>4230</v>
      </c>
      <c r="H1945" s="158" t="s">
        <v>7323</v>
      </c>
    </row>
    <row r="1946" spans="1:8">
      <c r="A1946" s="244" t="s">
        <v>2441</v>
      </c>
      <c r="B1946" s="253" t="s">
        <v>4234</v>
      </c>
      <c r="C1946" s="250">
        <v>40</v>
      </c>
      <c r="D1946" s="253" t="s">
        <v>5872</v>
      </c>
      <c r="E1946" s="253" t="s">
        <v>52</v>
      </c>
      <c r="F1946" s="253" t="s">
        <v>52</v>
      </c>
      <c r="G1946" s="253" t="s">
        <v>4230</v>
      </c>
      <c r="H1946" s="158" t="s">
        <v>7323</v>
      </c>
    </row>
    <row r="1947" spans="1:8">
      <c r="A1947" s="244" t="s">
        <v>2442</v>
      </c>
      <c r="B1947" s="244" t="s">
        <v>4222</v>
      </c>
      <c r="C1947" s="247">
        <v>50</v>
      </c>
      <c r="D1947" s="244" t="s">
        <v>5873</v>
      </c>
      <c r="E1947" s="244" t="s">
        <v>51</v>
      </c>
      <c r="F1947" s="244" t="s">
        <v>51</v>
      </c>
      <c r="G1947" s="244" t="s">
        <v>4230</v>
      </c>
      <c r="H1947" s="158" t="s">
        <v>7322</v>
      </c>
    </row>
    <row r="1948" spans="1:8">
      <c r="A1948" s="244" t="s">
        <v>2443</v>
      </c>
      <c r="B1948" s="244" t="s">
        <v>4234</v>
      </c>
      <c r="C1948" s="247">
        <v>20</v>
      </c>
      <c r="D1948" s="244" t="s">
        <v>5874</v>
      </c>
      <c r="E1948" s="244" t="s">
        <v>46</v>
      </c>
      <c r="F1948" s="244" t="s">
        <v>46</v>
      </c>
      <c r="G1948" s="244" t="s">
        <v>4225</v>
      </c>
      <c r="H1948" s="4">
        <v>500</v>
      </c>
    </row>
    <row r="1949" spans="1:8">
      <c r="A1949" s="244" t="s">
        <v>2444</v>
      </c>
      <c r="B1949" s="244" t="s">
        <v>4222</v>
      </c>
      <c r="C1949" s="247">
        <v>45</v>
      </c>
      <c r="D1949" s="244" t="s">
        <v>5875</v>
      </c>
      <c r="E1949" s="244" t="s">
        <v>46</v>
      </c>
      <c r="F1949" s="244" t="s">
        <v>4224</v>
      </c>
      <c r="G1949" s="244" t="s">
        <v>4225</v>
      </c>
      <c r="H1949" s="4">
        <v>500</v>
      </c>
    </row>
    <row r="1950" spans="1:8">
      <c r="A1950" s="244" t="s">
        <v>2445</v>
      </c>
      <c r="B1950" s="244" t="s">
        <v>4263</v>
      </c>
      <c r="C1950" s="247">
        <v>6</v>
      </c>
      <c r="D1950" s="244" t="s">
        <v>5876</v>
      </c>
      <c r="E1950" s="244" t="s">
        <v>46</v>
      </c>
      <c r="F1950" s="244" t="s">
        <v>4229</v>
      </c>
      <c r="G1950" s="244" t="s">
        <v>4230</v>
      </c>
      <c r="H1950" s="4">
        <v>500</v>
      </c>
    </row>
    <row r="1951" spans="1:8">
      <c r="A1951" s="244" t="s">
        <v>2446</v>
      </c>
      <c r="B1951" s="244" t="s">
        <v>4222</v>
      </c>
      <c r="C1951" s="247">
        <v>35</v>
      </c>
      <c r="D1951" s="244" t="s">
        <v>5877</v>
      </c>
      <c r="E1951" s="244" t="s">
        <v>46</v>
      </c>
      <c r="F1951" s="244" t="s">
        <v>46</v>
      </c>
      <c r="G1951" s="244" t="s">
        <v>4225</v>
      </c>
      <c r="H1951" s="4">
        <v>500</v>
      </c>
    </row>
    <row r="1952" spans="1:8">
      <c r="A1952" s="244" t="s">
        <v>2447</v>
      </c>
      <c r="B1952" s="244" t="s">
        <v>4263</v>
      </c>
      <c r="C1952" s="247">
        <v>6</v>
      </c>
      <c r="D1952" s="244" t="s">
        <v>5878</v>
      </c>
      <c r="E1952" s="244" t="s">
        <v>46</v>
      </c>
      <c r="F1952" s="244" t="s">
        <v>4229</v>
      </c>
      <c r="G1952" s="244" t="s">
        <v>4230</v>
      </c>
      <c r="H1952" s="4">
        <v>500</v>
      </c>
    </row>
    <row r="1953" spans="1:8">
      <c r="A1953" s="244" t="s">
        <v>2448</v>
      </c>
      <c r="B1953" s="244" t="s">
        <v>4222</v>
      </c>
      <c r="C1953" s="247">
        <v>35</v>
      </c>
      <c r="D1953" s="244" t="s">
        <v>5879</v>
      </c>
      <c r="E1953" s="244" t="s">
        <v>46</v>
      </c>
      <c r="F1953" s="244" t="s">
        <v>46</v>
      </c>
      <c r="G1953" s="244" t="s">
        <v>4225</v>
      </c>
      <c r="H1953" s="4">
        <v>500</v>
      </c>
    </row>
    <row r="1954" spans="1:8">
      <c r="A1954" s="244" t="s">
        <v>2449</v>
      </c>
      <c r="B1954" s="244" t="s">
        <v>4263</v>
      </c>
      <c r="C1954" s="247">
        <v>6</v>
      </c>
      <c r="D1954" s="244" t="s">
        <v>5880</v>
      </c>
      <c r="E1954" s="244" t="s">
        <v>46</v>
      </c>
      <c r="F1954" s="244" t="s">
        <v>4229</v>
      </c>
      <c r="G1954" s="244" t="s">
        <v>4230</v>
      </c>
      <c r="H1954" s="4">
        <v>500</v>
      </c>
    </row>
    <row r="1955" spans="1:8">
      <c r="A1955" s="244" t="s">
        <v>2450</v>
      </c>
      <c r="B1955" s="244" t="s">
        <v>4263</v>
      </c>
      <c r="C1955" s="247">
        <v>6</v>
      </c>
      <c r="D1955" s="244" t="s">
        <v>5881</v>
      </c>
      <c r="E1955" s="244" t="s">
        <v>46</v>
      </c>
      <c r="F1955" s="244" t="s">
        <v>4229</v>
      </c>
      <c r="G1955" s="244" t="s">
        <v>4230</v>
      </c>
      <c r="H1955" s="4">
        <v>500</v>
      </c>
    </row>
    <row r="1956" spans="1:8">
      <c r="A1956" s="244" t="s">
        <v>2451</v>
      </c>
      <c r="B1956" s="244" t="s">
        <v>4238</v>
      </c>
      <c r="C1956" s="247">
        <v>20</v>
      </c>
      <c r="D1956" s="244" t="s">
        <v>5882</v>
      </c>
      <c r="E1956" s="244" t="s">
        <v>46</v>
      </c>
      <c r="F1956" s="244" t="s">
        <v>46</v>
      </c>
      <c r="G1956" s="244" t="s">
        <v>4225</v>
      </c>
      <c r="H1956" s="4">
        <v>500</v>
      </c>
    </row>
    <row r="1957" spans="1:8">
      <c r="A1957" s="244" t="s">
        <v>2452</v>
      </c>
      <c r="B1957" s="244" t="s">
        <v>4263</v>
      </c>
      <c r="C1957" s="247">
        <v>6</v>
      </c>
      <c r="D1957" s="244" t="s">
        <v>5883</v>
      </c>
      <c r="E1957" s="244" t="s">
        <v>46</v>
      </c>
      <c r="F1957" s="244" t="s">
        <v>4229</v>
      </c>
      <c r="G1957" s="244" t="s">
        <v>4230</v>
      </c>
      <c r="H1957" s="4">
        <v>500</v>
      </c>
    </row>
    <row r="1958" spans="1:8">
      <c r="A1958" s="244" t="s">
        <v>2453</v>
      </c>
      <c r="B1958" s="244" t="s">
        <v>4238</v>
      </c>
      <c r="C1958" s="247">
        <v>30</v>
      </c>
      <c r="D1958" s="244" t="s">
        <v>5884</v>
      </c>
      <c r="E1958" s="244" t="s">
        <v>46</v>
      </c>
      <c r="F1958" s="244" t="s">
        <v>46</v>
      </c>
      <c r="G1958" s="244" t="s">
        <v>4225</v>
      </c>
      <c r="H1958" s="4">
        <v>500</v>
      </c>
    </row>
    <row r="1959" spans="1:8">
      <c r="A1959" s="244" t="s">
        <v>2454</v>
      </c>
      <c r="B1959" s="244" t="s">
        <v>4238</v>
      </c>
      <c r="C1959" s="247">
        <v>20</v>
      </c>
      <c r="D1959" s="244" t="s">
        <v>5885</v>
      </c>
      <c r="E1959" s="244" t="s">
        <v>46</v>
      </c>
      <c r="F1959" s="244" t="s">
        <v>46</v>
      </c>
      <c r="G1959" s="244" t="s">
        <v>4225</v>
      </c>
      <c r="H1959" s="4">
        <v>500</v>
      </c>
    </row>
    <row r="1960" spans="1:8">
      <c r="A1960" s="244" t="s">
        <v>2455</v>
      </c>
      <c r="B1960" s="244" t="s">
        <v>4238</v>
      </c>
      <c r="C1960" s="247">
        <v>20</v>
      </c>
      <c r="D1960" s="244" t="s">
        <v>5886</v>
      </c>
      <c r="E1960" s="244" t="s">
        <v>46</v>
      </c>
      <c r="F1960" s="244" t="s">
        <v>46</v>
      </c>
      <c r="G1960" s="244" t="s">
        <v>4225</v>
      </c>
      <c r="H1960" s="4">
        <v>500</v>
      </c>
    </row>
    <row r="1961" spans="1:8">
      <c r="A1961" s="244" t="s">
        <v>2456</v>
      </c>
      <c r="B1961" s="244" t="s">
        <v>4238</v>
      </c>
      <c r="C1961" s="247">
        <v>20</v>
      </c>
      <c r="D1961" s="244" t="s">
        <v>5887</v>
      </c>
      <c r="E1961" s="244" t="s">
        <v>46</v>
      </c>
      <c r="F1961" s="244" t="s">
        <v>4229</v>
      </c>
      <c r="G1961" s="244" t="s">
        <v>4230</v>
      </c>
      <c r="H1961" s="4">
        <v>500</v>
      </c>
    </row>
    <row r="1962" spans="1:8">
      <c r="A1962" s="244" t="s">
        <v>2457</v>
      </c>
      <c r="B1962" s="244" t="s">
        <v>4263</v>
      </c>
      <c r="C1962" s="247">
        <v>6</v>
      </c>
      <c r="D1962" s="244" t="s">
        <v>5888</v>
      </c>
      <c r="E1962" s="244" t="s">
        <v>46</v>
      </c>
      <c r="F1962" s="244" t="s">
        <v>46</v>
      </c>
      <c r="G1962" s="244" t="s">
        <v>4225</v>
      </c>
      <c r="H1962" s="4">
        <v>500</v>
      </c>
    </row>
    <row r="1963" spans="1:8">
      <c r="A1963" s="244" t="s">
        <v>2458</v>
      </c>
      <c r="B1963" s="244" t="s">
        <v>4263</v>
      </c>
      <c r="C1963" s="247">
        <v>6</v>
      </c>
      <c r="D1963" s="244" t="s">
        <v>5889</v>
      </c>
      <c r="E1963" s="244" t="s">
        <v>46</v>
      </c>
      <c r="F1963" s="244" t="s">
        <v>4229</v>
      </c>
      <c r="G1963" s="244" t="s">
        <v>4230</v>
      </c>
      <c r="H1963" s="4">
        <v>500</v>
      </c>
    </row>
    <row r="1964" spans="1:8">
      <c r="A1964" s="244" t="s">
        <v>2459</v>
      </c>
      <c r="B1964" s="244" t="s">
        <v>4222</v>
      </c>
      <c r="C1964" s="247">
        <v>30</v>
      </c>
      <c r="D1964" s="244" t="s">
        <v>5890</v>
      </c>
      <c r="E1964" s="244" t="s">
        <v>46</v>
      </c>
      <c r="F1964" s="244" t="s">
        <v>46</v>
      </c>
      <c r="G1964" s="244" t="s">
        <v>4225</v>
      </c>
      <c r="H1964" s="4">
        <v>500</v>
      </c>
    </row>
    <row r="1965" spans="1:8">
      <c r="A1965" s="244" t="s">
        <v>2460</v>
      </c>
      <c r="B1965" s="244" t="s">
        <v>4234</v>
      </c>
      <c r="C1965" s="247">
        <v>30</v>
      </c>
      <c r="D1965" s="244" t="s">
        <v>5891</v>
      </c>
      <c r="E1965" s="238" t="s">
        <v>52</v>
      </c>
      <c r="F1965" s="238" t="s">
        <v>4236</v>
      </c>
      <c r="G1965" s="244" t="s">
        <v>4225</v>
      </c>
      <c r="H1965" s="158" t="s">
        <v>7323</v>
      </c>
    </row>
    <row r="1966" spans="1:8">
      <c r="A1966" s="244" t="s">
        <v>2461</v>
      </c>
      <c r="B1966" s="244" t="s">
        <v>4265</v>
      </c>
      <c r="C1966" s="247" t="s">
        <v>379</v>
      </c>
      <c r="D1966" s="244" t="s">
        <v>379</v>
      </c>
      <c r="E1966" s="238" t="s">
        <v>4236</v>
      </c>
      <c r="F1966" s="238" t="s">
        <v>4236</v>
      </c>
      <c r="G1966" s="244" t="s">
        <v>4225</v>
      </c>
      <c r="H1966" s="222">
        <v>0</v>
      </c>
    </row>
    <row r="1967" spans="1:8">
      <c r="A1967" s="244" t="s">
        <v>2462</v>
      </c>
      <c r="B1967" s="244" t="s">
        <v>4335</v>
      </c>
      <c r="C1967" s="247">
        <v>20</v>
      </c>
      <c r="D1967" s="244" t="s">
        <v>379</v>
      </c>
      <c r="E1967" s="238" t="s">
        <v>4236</v>
      </c>
      <c r="F1967" s="238" t="s">
        <v>4236</v>
      </c>
      <c r="G1967" s="244" t="s">
        <v>4225</v>
      </c>
      <c r="H1967" s="222">
        <v>0</v>
      </c>
    </row>
    <row r="1968" spans="1:8">
      <c r="A1968" s="244" t="s">
        <v>2463</v>
      </c>
      <c r="B1968" s="244" t="s">
        <v>4263</v>
      </c>
      <c r="C1968" s="247">
        <v>6</v>
      </c>
      <c r="D1968" s="244" t="s">
        <v>5892</v>
      </c>
      <c r="E1968" s="244" t="s">
        <v>46</v>
      </c>
      <c r="F1968" s="244" t="s">
        <v>4229</v>
      </c>
      <c r="G1968" s="244" t="s">
        <v>4230</v>
      </c>
      <c r="H1968" s="4">
        <v>500</v>
      </c>
    </row>
    <row r="1969" spans="1:8">
      <c r="A1969" s="244" t="s">
        <v>2464</v>
      </c>
      <c r="B1969" s="244" t="s">
        <v>4263</v>
      </c>
      <c r="C1969" s="247">
        <v>6</v>
      </c>
      <c r="D1969" s="244" t="s">
        <v>5893</v>
      </c>
      <c r="E1969" s="244" t="s">
        <v>46</v>
      </c>
      <c r="F1969" s="244" t="s">
        <v>46</v>
      </c>
      <c r="G1969" s="244" t="s">
        <v>4225</v>
      </c>
      <c r="H1969" s="4">
        <v>500</v>
      </c>
    </row>
    <row r="1970" spans="1:8">
      <c r="A1970" s="244" t="s">
        <v>2465</v>
      </c>
      <c r="B1970" s="244" t="s">
        <v>4238</v>
      </c>
      <c r="C1970" s="247">
        <v>30</v>
      </c>
      <c r="D1970" s="244" t="s">
        <v>5894</v>
      </c>
      <c r="E1970" s="244" t="s">
        <v>46</v>
      </c>
      <c r="F1970" s="244" t="s">
        <v>46</v>
      </c>
      <c r="G1970" s="244" t="s">
        <v>4225</v>
      </c>
      <c r="H1970" s="4">
        <v>500</v>
      </c>
    </row>
    <row r="1971" spans="1:8">
      <c r="A1971" s="244" t="s">
        <v>2466</v>
      </c>
      <c r="B1971" s="244" t="s">
        <v>4263</v>
      </c>
      <c r="C1971" s="247">
        <v>6</v>
      </c>
      <c r="D1971" s="244" t="s">
        <v>379</v>
      </c>
      <c r="E1971" s="238" t="s">
        <v>4236</v>
      </c>
      <c r="F1971" s="238" t="s">
        <v>4236</v>
      </c>
      <c r="G1971" s="244" t="s">
        <v>4225</v>
      </c>
      <c r="H1971" s="222">
        <v>0</v>
      </c>
    </row>
    <row r="1972" spans="1:8">
      <c r="A1972" s="244" t="s">
        <v>2467</v>
      </c>
      <c r="B1972" s="244" t="s">
        <v>4332</v>
      </c>
      <c r="C1972" s="247">
        <v>25</v>
      </c>
      <c r="D1972" s="244" t="s">
        <v>5895</v>
      </c>
      <c r="E1972" s="244" t="s">
        <v>46</v>
      </c>
      <c r="F1972" s="244" t="s">
        <v>46</v>
      </c>
      <c r="G1972" s="244" t="s">
        <v>4225</v>
      </c>
      <c r="H1972" s="4">
        <v>500</v>
      </c>
    </row>
    <row r="1973" spans="1:8">
      <c r="A1973" s="244" t="s">
        <v>2468</v>
      </c>
      <c r="B1973" s="244" t="s">
        <v>4238</v>
      </c>
      <c r="C1973" s="247">
        <v>30</v>
      </c>
      <c r="D1973" s="244" t="s">
        <v>5896</v>
      </c>
      <c r="E1973" s="244" t="s">
        <v>46</v>
      </c>
      <c r="F1973" s="244" t="s">
        <v>46</v>
      </c>
      <c r="G1973" s="244" t="s">
        <v>4225</v>
      </c>
      <c r="H1973" s="4">
        <v>500</v>
      </c>
    </row>
    <row r="1974" spans="1:8">
      <c r="A1974" s="244" t="s">
        <v>2469</v>
      </c>
      <c r="B1974" s="244" t="s">
        <v>4222</v>
      </c>
      <c r="C1974" s="247">
        <v>45</v>
      </c>
      <c r="D1974" s="244" t="s">
        <v>379</v>
      </c>
      <c r="E1974" s="238" t="s">
        <v>4236</v>
      </c>
      <c r="F1974" s="238" t="s">
        <v>4236</v>
      </c>
      <c r="G1974" s="244" t="s">
        <v>4225</v>
      </c>
      <c r="H1974" s="222">
        <v>0</v>
      </c>
    </row>
    <row r="1975" spans="1:8">
      <c r="A1975" s="244" t="s">
        <v>2470</v>
      </c>
      <c r="B1975" s="244" t="s">
        <v>4222</v>
      </c>
      <c r="C1975" s="247">
        <v>45</v>
      </c>
      <c r="D1975" s="244" t="s">
        <v>379</v>
      </c>
      <c r="E1975" s="238" t="s">
        <v>4236</v>
      </c>
      <c r="F1975" s="238" t="s">
        <v>4236</v>
      </c>
      <c r="G1975" s="244" t="s">
        <v>4225</v>
      </c>
      <c r="H1975" s="222">
        <v>0</v>
      </c>
    </row>
    <row r="1976" spans="1:8">
      <c r="A1976" s="244" t="s">
        <v>2471</v>
      </c>
      <c r="B1976" s="244" t="s">
        <v>4238</v>
      </c>
      <c r="C1976" s="247">
        <v>30</v>
      </c>
      <c r="D1976" s="244" t="s">
        <v>5897</v>
      </c>
      <c r="E1976" s="244" t="s">
        <v>46</v>
      </c>
      <c r="F1976" s="244" t="s">
        <v>46</v>
      </c>
      <c r="G1976" s="244" t="s">
        <v>4225</v>
      </c>
      <c r="H1976" s="4">
        <v>500</v>
      </c>
    </row>
    <row r="1977" spans="1:8">
      <c r="A1977" s="244" t="s">
        <v>2472</v>
      </c>
      <c r="B1977" s="244" t="s">
        <v>4254</v>
      </c>
      <c r="C1977" s="247">
        <v>15</v>
      </c>
      <c r="D1977" s="244" t="s">
        <v>379</v>
      </c>
      <c r="E1977" s="238" t="s">
        <v>4236</v>
      </c>
      <c r="F1977" s="238" t="s">
        <v>4236</v>
      </c>
      <c r="G1977" s="244" t="s">
        <v>4225</v>
      </c>
      <c r="H1977" s="222">
        <v>0</v>
      </c>
    </row>
    <row r="1978" spans="1:8">
      <c r="A1978" s="244" t="s">
        <v>2473</v>
      </c>
      <c r="B1978" s="244" t="s">
        <v>4263</v>
      </c>
      <c r="C1978" s="247">
        <v>6</v>
      </c>
      <c r="D1978" s="244" t="s">
        <v>5898</v>
      </c>
      <c r="E1978" s="238" t="s">
        <v>4236</v>
      </c>
      <c r="F1978" s="238" t="s">
        <v>4236</v>
      </c>
      <c r="G1978" s="244" t="s">
        <v>4225</v>
      </c>
      <c r="H1978" s="222">
        <v>0</v>
      </c>
    </row>
    <row r="1979" spans="1:8">
      <c r="A1979" s="244" t="s">
        <v>2474</v>
      </c>
      <c r="B1979" s="244" t="s">
        <v>379</v>
      </c>
      <c r="C1979" s="247" t="s">
        <v>379</v>
      </c>
      <c r="D1979" s="244" t="s">
        <v>379</v>
      </c>
      <c r="E1979" s="238" t="s">
        <v>4266</v>
      </c>
      <c r="F1979" s="238" t="s">
        <v>4266</v>
      </c>
      <c r="G1979" s="244" t="s">
        <v>4225</v>
      </c>
      <c r="H1979" s="222">
        <v>0</v>
      </c>
    </row>
    <row r="1980" spans="1:8">
      <c r="A1980" s="244" t="s">
        <v>2474</v>
      </c>
      <c r="B1980" s="244" t="s">
        <v>379</v>
      </c>
      <c r="C1980" s="247" t="s">
        <v>379</v>
      </c>
      <c r="D1980" s="244" t="s">
        <v>379</v>
      </c>
      <c r="E1980" s="238" t="s">
        <v>4266</v>
      </c>
      <c r="F1980" s="238" t="s">
        <v>4266</v>
      </c>
      <c r="G1980" s="244" t="s">
        <v>4225</v>
      </c>
      <c r="H1980" s="222">
        <v>0</v>
      </c>
    </row>
    <row r="1981" spans="1:8">
      <c r="A1981" s="244" t="s">
        <v>2475</v>
      </c>
      <c r="B1981" s="244" t="s">
        <v>4265</v>
      </c>
      <c r="C1981" s="247" t="s">
        <v>379</v>
      </c>
      <c r="D1981" s="244" t="s">
        <v>379</v>
      </c>
      <c r="E1981" s="238" t="s">
        <v>4266</v>
      </c>
      <c r="F1981" s="238" t="s">
        <v>4266</v>
      </c>
      <c r="G1981" s="244" t="s">
        <v>4225</v>
      </c>
      <c r="H1981" s="222">
        <v>0</v>
      </c>
    </row>
    <row r="1982" spans="1:8">
      <c r="A1982" s="244" t="s">
        <v>2476</v>
      </c>
      <c r="B1982" s="244" t="s">
        <v>4265</v>
      </c>
      <c r="C1982" s="247" t="s">
        <v>379</v>
      </c>
      <c r="D1982" s="244" t="s">
        <v>379</v>
      </c>
      <c r="E1982" s="238" t="s">
        <v>4266</v>
      </c>
      <c r="F1982" s="238" t="s">
        <v>4266</v>
      </c>
      <c r="G1982" s="244" t="s">
        <v>4225</v>
      </c>
      <c r="H1982" s="222">
        <v>0</v>
      </c>
    </row>
    <row r="1983" spans="1:8">
      <c r="A1983" s="244" t="s">
        <v>2476</v>
      </c>
      <c r="B1983" s="244" t="s">
        <v>4265</v>
      </c>
      <c r="C1983" s="247" t="s">
        <v>379</v>
      </c>
      <c r="D1983" s="244" t="s">
        <v>379</v>
      </c>
      <c r="E1983" s="238" t="s">
        <v>4266</v>
      </c>
      <c r="F1983" s="238" t="s">
        <v>4266</v>
      </c>
      <c r="G1983" s="244" t="s">
        <v>4225</v>
      </c>
      <c r="H1983" s="222">
        <v>0</v>
      </c>
    </row>
    <row r="1984" spans="1:8">
      <c r="A1984" s="244" t="s">
        <v>2476</v>
      </c>
      <c r="B1984" s="244" t="s">
        <v>4265</v>
      </c>
      <c r="C1984" s="247" t="s">
        <v>379</v>
      </c>
      <c r="D1984" s="244" t="s">
        <v>379</v>
      </c>
      <c r="E1984" s="238" t="s">
        <v>4266</v>
      </c>
      <c r="F1984" s="238" t="s">
        <v>4266</v>
      </c>
      <c r="G1984" s="244" t="s">
        <v>4225</v>
      </c>
      <c r="H1984" s="222">
        <v>0</v>
      </c>
    </row>
    <row r="1985" spans="1:8">
      <c r="A1985" s="244" t="s">
        <v>2477</v>
      </c>
      <c r="B1985" s="244" t="s">
        <v>5899</v>
      </c>
      <c r="C1985" s="247" t="s">
        <v>379</v>
      </c>
      <c r="D1985" s="244" t="s">
        <v>379</v>
      </c>
      <c r="E1985" s="238" t="s">
        <v>4236</v>
      </c>
      <c r="F1985" s="238" t="s">
        <v>4236</v>
      </c>
      <c r="G1985" s="244" t="s">
        <v>4225</v>
      </c>
      <c r="H1985" s="222">
        <v>0</v>
      </c>
    </row>
    <row r="1986" spans="1:8">
      <c r="A1986" s="244" t="s">
        <v>2478</v>
      </c>
      <c r="B1986" s="244" t="s">
        <v>379</v>
      </c>
      <c r="C1986" s="247" t="s">
        <v>379</v>
      </c>
      <c r="D1986" s="244" t="s">
        <v>379</v>
      </c>
      <c r="E1986" s="238" t="s">
        <v>4266</v>
      </c>
      <c r="F1986" s="238" t="s">
        <v>4266</v>
      </c>
      <c r="G1986" s="244" t="s">
        <v>4225</v>
      </c>
      <c r="H1986" s="222">
        <v>0</v>
      </c>
    </row>
    <row r="1987" spans="1:8">
      <c r="A1987" s="244" t="s">
        <v>2479</v>
      </c>
      <c r="B1987" s="244" t="s">
        <v>4263</v>
      </c>
      <c r="C1987" s="247">
        <v>6</v>
      </c>
      <c r="D1987" s="244" t="s">
        <v>5900</v>
      </c>
      <c r="E1987" s="244" t="s">
        <v>46</v>
      </c>
      <c r="F1987" s="244" t="s">
        <v>4229</v>
      </c>
      <c r="G1987" s="244" t="s">
        <v>4230</v>
      </c>
      <c r="H1987" s="4">
        <v>500</v>
      </c>
    </row>
    <row r="1988" spans="1:8">
      <c r="A1988" s="244" t="s">
        <v>2480</v>
      </c>
      <c r="B1988" s="244" t="s">
        <v>379</v>
      </c>
      <c r="C1988" s="247" t="s">
        <v>379</v>
      </c>
      <c r="D1988" s="244" t="s">
        <v>379</v>
      </c>
      <c r="E1988" s="238" t="s">
        <v>4266</v>
      </c>
      <c r="F1988" s="238" t="s">
        <v>4266</v>
      </c>
      <c r="G1988" s="244" t="s">
        <v>4225</v>
      </c>
      <c r="H1988" s="222">
        <v>0</v>
      </c>
    </row>
    <row r="1989" spans="1:8">
      <c r="A1989" s="244" t="s">
        <v>2481</v>
      </c>
      <c r="B1989" s="244" t="s">
        <v>4234</v>
      </c>
      <c r="C1989" s="247">
        <v>30</v>
      </c>
      <c r="D1989" s="244" t="s">
        <v>5901</v>
      </c>
      <c r="E1989" s="238" t="s">
        <v>52</v>
      </c>
      <c r="F1989" s="238" t="s">
        <v>4236</v>
      </c>
      <c r="G1989" s="244" t="s">
        <v>4230</v>
      </c>
      <c r="H1989" s="158" t="s">
        <v>7323</v>
      </c>
    </row>
    <row r="1990" spans="1:8">
      <c r="A1990" s="244" t="s">
        <v>2482</v>
      </c>
      <c r="B1990" s="238" t="s">
        <v>5203</v>
      </c>
      <c r="C1990" s="250">
        <v>30</v>
      </c>
      <c r="D1990" s="238" t="s">
        <v>379</v>
      </c>
      <c r="E1990" s="238" t="s">
        <v>4236</v>
      </c>
      <c r="F1990" s="238" t="s">
        <v>4236</v>
      </c>
      <c r="G1990" s="238" t="s">
        <v>4230</v>
      </c>
      <c r="H1990" s="222">
        <v>0</v>
      </c>
    </row>
    <row r="1991" spans="1:8">
      <c r="A1991" s="244" t="s">
        <v>2483</v>
      </c>
      <c r="B1991" s="244" t="s">
        <v>4254</v>
      </c>
      <c r="C1991" s="247">
        <v>20</v>
      </c>
      <c r="D1991" s="244" t="s">
        <v>379</v>
      </c>
      <c r="E1991" s="238" t="s">
        <v>4236</v>
      </c>
      <c r="F1991" s="238" t="s">
        <v>4236</v>
      </c>
      <c r="G1991" s="244" t="s">
        <v>4230</v>
      </c>
      <c r="H1991" s="222">
        <v>0</v>
      </c>
    </row>
    <row r="1992" spans="1:8">
      <c r="A1992" s="244" t="s">
        <v>2484</v>
      </c>
      <c r="B1992" s="244" t="s">
        <v>379</v>
      </c>
      <c r="C1992" s="247" t="s">
        <v>379</v>
      </c>
      <c r="D1992" s="244" t="s">
        <v>379</v>
      </c>
      <c r="E1992" s="238" t="s">
        <v>4266</v>
      </c>
      <c r="F1992" s="238" t="s">
        <v>4266</v>
      </c>
      <c r="G1992" s="244" t="s">
        <v>4225</v>
      </c>
      <c r="H1992" s="222">
        <v>0</v>
      </c>
    </row>
    <row r="1993" spans="1:8">
      <c r="A1993" s="244" t="s">
        <v>2485</v>
      </c>
      <c r="B1993" s="244" t="s">
        <v>4222</v>
      </c>
      <c r="C1993" s="247">
        <v>40</v>
      </c>
      <c r="D1993" s="244" t="s">
        <v>5902</v>
      </c>
      <c r="E1993" s="244" t="s">
        <v>51</v>
      </c>
      <c r="F1993" s="244" t="s">
        <v>4236</v>
      </c>
      <c r="G1993" s="244" t="s">
        <v>4230</v>
      </c>
      <c r="H1993" s="158" t="s">
        <v>7321</v>
      </c>
    </row>
    <row r="1994" spans="1:8">
      <c r="A1994" s="244" t="s">
        <v>2486</v>
      </c>
      <c r="B1994" s="244" t="s">
        <v>379</v>
      </c>
      <c r="C1994" s="247" t="s">
        <v>379</v>
      </c>
      <c r="D1994" s="244" t="s">
        <v>379</v>
      </c>
      <c r="E1994" s="238" t="s">
        <v>4266</v>
      </c>
      <c r="F1994" s="238" t="s">
        <v>4266</v>
      </c>
      <c r="G1994" s="244" t="s">
        <v>4225</v>
      </c>
      <c r="H1994" s="222">
        <v>0</v>
      </c>
    </row>
    <row r="1995" spans="1:8">
      <c r="A1995" s="244" t="s">
        <v>2487</v>
      </c>
      <c r="B1995" s="244" t="s">
        <v>379</v>
      </c>
      <c r="C1995" s="247" t="s">
        <v>379</v>
      </c>
      <c r="D1995" s="244" t="s">
        <v>379</v>
      </c>
      <c r="E1995" s="238" t="s">
        <v>4266</v>
      </c>
      <c r="F1995" s="238" t="s">
        <v>4266</v>
      </c>
      <c r="G1995" s="244" t="s">
        <v>4225</v>
      </c>
      <c r="H1995" s="222">
        <v>0</v>
      </c>
    </row>
    <row r="1996" spans="1:8">
      <c r="A1996" s="244" t="s">
        <v>2488</v>
      </c>
      <c r="B1996" s="244" t="s">
        <v>4222</v>
      </c>
      <c r="C1996" s="247">
        <v>35</v>
      </c>
      <c r="D1996" s="244" t="s">
        <v>5903</v>
      </c>
      <c r="E1996" s="244" t="s">
        <v>46</v>
      </c>
      <c r="F1996" s="244" t="s">
        <v>46</v>
      </c>
      <c r="G1996" s="244" t="s">
        <v>4225</v>
      </c>
      <c r="H1996" s="4">
        <v>500</v>
      </c>
    </row>
    <row r="1997" spans="1:8">
      <c r="A1997" s="244" t="s">
        <v>2489</v>
      </c>
      <c r="B1997" s="244" t="s">
        <v>4234</v>
      </c>
      <c r="C1997" s="247">
        <v>45</v>
      </c>
      <c r="D1997" s="244" t="s">
        <v>5904</v>
      </c>
      <c r="E1997" s="238" t="s">
        <v>52</v>
      </c>
      <c r="F1997" s="238" t="s">
        <v>4236</v>
      </c>
      <c r="G1997" s="244" t="s">
        <v>4225</v>
      </c>
      <c r="H1997" s="158" t="s">
        <v>7323</v>
      </c>
    </row>
    <row r="1998" spans="1:8">
      <c r="A1998" s="244" t="s">
        <v>2490</v>
      </c>
      <c r="B1998" s="244" t="s">
        <v>4222</v>
      </c>
      <c r="C1998" s="247">
        <v>45</v>
      </c>
      <c r="D1998" s="244" t="s">
        <v>5905</v>
      </c>
      <c r="E1998" s="244" t="s">
        <v>46</v>
      </c>
      <c r="F1998" s="244" t="s">
        <v>46</v>
      </c>
      <c r="G1998" s="244" t="s">
        <v>4225</v>
      </c>
      <c r="H1998" s="4">
        <v>500</v>
      </c>
    </row>
    <row r="1999" spans="1:8">
      <c r="A1999" s="244" t="s">
        <v>2491</v>
      </c>
      <c r="B1999" s="244" t="s">
        <v>4238</v>
      </c>
      <c r="C1999" s="247">
        <v>30</v>
      </c>
      <c r="D1999" s="244" t="s">
        <v>5906</v>
      </c>
      <c r="E1999" s="244" t="s">
        <v>46</v>
      </c>
      <c r="F1999" s="244" t="s">
        <v>46</v>
      </c>
      <c r="G1999" s="244" t="s">
        <v>4225</v>
      </c>
      <c r="H1999" s="4">
        <v>500</v>
      </c>
    </row>
    <row r="2000" spans="1:8">
      <c r="A2000" s="244" t="s">
        <v>2492</v>
      </c>
      <c r="B2000" s="244" t="s">
        <v>4254</v>
      </c>
      <c r="C2000" s="247">
        <v>20</v>
      </c>
      <c r="D2000" s="244" t="s">
        <v>5907</v>
      </c>
      <c r="E2000" s="244" t="s">
        <v>46</v>
      </c>
      <c r="F2000" s="244" t="s">
        <v>46</v>
      </c>
      <c r="G2000" s="244" t="s">
        <v>4225</v>
      </c>
      <c r="H2000" s="4">
        <v>500</v>
      </c>
    </row>
    <row r="2001" spans="1:8">
      <c r="A2001" s="244" t="s">
        <v>2493</v>
      </c>
      <c r="B2001" s="244" t="s">
        <v>4263</v>
      </c>
      <c r="C2001" s="247">
        <v>6</v>
      </c>
      <c r="D2001" s="244" t="s">
        <v>5908</v>
      </c>
      <c r="E2001" s="244" t="s">
        <v>46</v>
      </c>
      <c r="F2001" s="244" t="s">
        <v>46</v>
      </c>
      <c r="G2001" s="244" t="s">
        <v>4225</v>
      </c>
      <c r="H2001" s="4">
        <v>500</v>
      </c>
    </row>
    <row r="2002" spans="1:8">
      <c r="A2002" s="244" t="s">
        <v>2494</v>
      </c>
      <c r="B2002" s="244" t="s">
        <v>4222</v>
      </c>
      <c r="C2002" s="247">
        <v>30</v>
      </c>
      <c r="D2002" s="244" t="s">
        <v>5909</v>
      </c>
      <c r="E2002" s="244" t="s">
        <v>46</v>
      </c>
      <c r="F2002" s="244" t="s">
        <v>46</v>
      </c>
      <c r="G2002" s="244" t="s">
        <v>4225</v>
      </c>
      <c r="H2002" s="4">
        <v>500</v>
      </c>
    </row>
    <row r="2003" spans="1:8">
      <c r="A2003" s="244" t="s">
        <v>2495</v>
      </c>
      <c r="B2003" s="244" t="s">
        <v>4222</v>
      </c>
      <c r="C2003" s="247">
        <v>10</v>
      </c>
      <c r="D2003" s="244" t="s">
        <v>5910</v>
      </c>
      <c r="E2003" s="244" t="s">
        <v>46</v>
      </c>
      <c r="F2003" s="244" t="s">
        <v>46</v>
      </c>
      <c r="G2003" s="244" t="s">
        <v>4225</v>
      </c>
      <c r="H2003" s="4">
        <v>500</v>
      </c>
    </row>
    <row r="2004" spans="1:8">
      <c r="A2004" s="244" t="s">
        <v>2496</v>
      </c>
      <c r="B2004" s="244" t="s">
        <v>4222</v>
      </c>
      <c r="C2004" s="247">
        <v>45</v>
      </c>
      <c r="D2004" s="244" t="s">
        <v>5911</v>
      </c>
      <c r="E2004" s="244" t="s">
        <v>46</v>
      </c>
      <c r="F2004" s="244" t="s">
        <v>46</v>
      </c>
      <c r="G2004" s="244" t="s">
        <v>4225</v>
      </c>
      <c r="H2004" s="4">
        <v>500</v>
      </c>
    </row>
    <row r="2005" spans="1:8">
      <c r="A2005" s="244" t="s">
        <v>2497</v>
      </c>
      <c r="B2005" s="244" t="s">
        <v>4263</v>
      </c>
      <c r="C2005" s="247">
        <v>6</v>
      </c>
      <c r="D2005" s="244" t="s">
        <v>5912</v>
      </c>
      <c r="E2005" s="244" t="s">
        <v>46</v>
      </c>
      <c r="F2005" s="244" t="s">
        <v>46</v>
      </c>
      <c r="G2005" s="244" t="s">
        <v>4225</v>
      </c>
      <c r="H2005" s="4">
        <v>500</v>
      </c>
    </row>
    <row r="2006" spans="1:8">
      <c r="A2006" s="244" t="s">
        <v>2498</v>
      </c>
      <c r="B2006" s="244" t="s">
        <v>4222</v>
      </c>
      <c r="C2006" s="247">
        <v>45</v>
      </c>
      <c r="D2006" s="244" t="s">
        <v>5913</v>
      </c>
      <c r="E2006" s="244" t="s">
        <v>46</v>
      </c>
      <c r="F2006" s="244" t="s">
        <v>46</v>
      </c>
      <c r="G2006" s="244" t="s">
        <v>4225</v>
      </c>
      <c r="H2006" s="4">
        <v>500</v>
      </c>
    </row>
    <row r="2007" spans="1:8">
      <c r="A2007" s="244" t="s">
        <v>2499</v>
      </c>
      <c r="B2007" s="244" t="s">
        <v>4222</v>
      </c>
      <c r="C2007" s="247">
        <v>30</v>
      </c>
      <c r="D2007" s="244" t="s">
        <v>5914</v>
      </c>
      <c r="E2007" s="244" t="s">
        <v>46</v>
      </c>
      <c r="F2007" s="244" t="s">
        <v>46</v>
      </c>
      <c r="G2007" s="244" t="s">
        <v>4225</v>
      </c>
      <c r="H2007" s="4">
        <v>500</v>
      </c>
    </row>
    <row r="2008" spans="1:8">
      <c r="A2008" s="244" t="s">
        <v>2500</v>
      </c>
      <c r="B2008" s="244" t="s">
        <v>4263</v>
      </c>
      <c r="C2008" s="247">
        <v>6</v>
      </c>
      <c r="D2008" s="244" t="s">
        <v>5915</v>
      </c>
      <c r="E2008" s="244" t="s">
        <v>46</v>
      </c>
      <c r="F2008" s="244" t="s">
        <v>4229</v>
      </c>
      <c r="G2008" s="244" t="s">
        <v>4230</v>
      </c>
      <c r="H2008" s="4">
        <v>500</v>
      </c>
    </row>
    <row r="2009" spans="1:8">
      <c r="A2009" s="244" t="s">
        <v>2501</v>
      </c>
      <c r="B2009" s="244" t="s">
        <v>4263</v>
      </c>
      <c r="C2009" s="247">
        <v>5</v>
      </c>
      <c r="D2009" s="244" t="s">
        <v>5916</v>
      </c>
      <c r="E2009" s="244" t="s">
        <v>46</v>
      </c>
      <c r="F2009" s="244" t="s">
        <v>4229</v>
      </c>
      <c r="G2009" s="244" t="s">
        <v>4230</v>
      </c>
      <c r="H2009" s="4">
        <v>500</v>
      </c>
    </row>
    <row r="2010" spans="1:8">
      <c r="A2010" s="244" t="s">
        <v>2502</v>
      </c>
      <c r="B2010" s="244" t="s">
        <v>4263</v>
      </c>
      <c r="C2010" s="247">
        <v>5</v>
      </c>
      <c r="D2010" s="244" t="s">
        <v>5917</v>
      </c>
      <c r="E2010" s="244" t="s">
        <v>46</v>
      </c>
      <c r="F2010" s="244" t="s">
        <v>4229</v>
      </c>
      <c r="G2010" s="244" t="s">
        <v>4230</v>
      </c>
      <c r="H2010" s="4">
        <v>500</v>
      </c>
    </row>
    <row r="2011" spans="1:8">
      <c r="A2011" s="244" t="s">
        <v>2503</v>
      </c>
      <c r="B2011" s="244" t="s">
        <v>4263</v>
      </c>
      <c r="C2011" s="247">
        <v>5</v>
      </c>
      <c r="D2011" s="244" t="s">
        <v>5918</v>
      </c>
      <c r="E2011" s="244" t="s">
        <v>46</v>
      </c>
      <c r="F2011" s="244" t="s">
        <v>4229</v>
      </c>
      <c r="G2011" s="244" t="s">
        <v>4230</v>
      </c>
      <c r="H2011" s="4">
        <v>500</v>
      </c>
    </row>
    <row r="2012" spans="1:8">
      <c r="A2012" s="244" t="s">
        <v>2504</v>
      </c>
      <c r="B2012" s="244" t="s">
        <v>4263</v>
      </c>
      <c r="C2012" s="247">
        <v>6</v>
      </c>
      <c r="D2012" s="244" t="s">
        <v>5919</v>
      </c>
      <c r="E2012" s="244" t="s">
        <v>46</v>
      </c>
      <c r="F2012" s="244" t="s">
        <v>4229</v>
      </c>
      <c r="G2012" s="244" t="s">
        <v>4230</v>
      </c>
      <c r="H2012" s="4">
        <v>500</v>
      </c>
    </row>
    <row r="2013" spans="1:8">
      <c r="A2013" s="244" t="s">
        <v>2505</v>
      </c>
      <c r="B2013" s="244" t="s">
        <v>4234</v>
      </c>
      <c r="C2013" s="247">
        <v>30</v>
      </c>
      <c r="D2013" s="244" t="s">
        <v>5920</v>
      </c>
      <c r="E2013" s="238" t="s">
        <v>52</v>
      </c>
      <c r="F2013" s="238" t="s">
        <v>4236</v>
      </c>
      <c r="G2013" s="244" t="s">
        <v>4230</v>
      </c>
      <c r="H2013" s="158" t="s">
        <v>7323</v>
      </c>
    </row>
    <row r="2014" spans="1:8">
      <c r="A2014" s="244" t="s">
        <v>2506</v>
      </c>
      <c r="B2014" s="238" t="s">
        <v>4222</v>
      </c>
      <c r="C2014" s="250">
        <v>30</v>
      </c>
      <c r="D2014" s="238" t="s">
        <v>379</v>
      </c>
      <c r="E2014" s="238" t="s">
        <v>4266</v>
      </c>
      <c r="F2014" s="238" t="s">
        <v>4266</v>
      </c>
      <c r="G2014" s="238" t="s">
        <v>4230</v>
      </c>
      <c r="H2014" s="222">
        <v>0</v>
      </c>
    </row>
    <row r="2015" spans="1:8">
      <c r="A2015" s="244" t="s">
        <v>2507</v>
      </c>
      <c r="B2015" s="253" t="s">
        <v>4222</v>
      </c>
      <c r="C2015" s="250" t="s">
        <v>4266</v>
      </c>
      <c r="D2015" s="253" t="s">
        <v>5921</v>
      </c>
      <c r="E2015" s="253" t="s">
        <v>51</v>
      </c>
      <c r="F2015" s="253" t="s">
        <v>4236</v>
      </c>
      <c r="G2015" s="253" t="s">
        <v>4230</v>
      </c>
    </row>
    <row r="2016" spans="1:8">
      <c r="A2016" s="244" t="s">
        <v>2508</v>
      </c>
      <c r="B2016" s="244" t="s">
        <v>4238</v>
      </c>
      <c r="C2016" s="247">
        <v>30</v>
      </c>
      <c r="D2016" s="244" t="s">
        <v>5922</v>
      </c>
      <c r="E2016" s="244" t="s">
        <v>46</v>
      </c>
      <c r="F2016" s="244" t="s">
        <v>46</v>
      </c>
      <c r="G2016" s="244" t="s">
        <v>4225</v>
      </c>
      <c r="H2016" s="4">
        <v>500</v>
      </c>
    </row>
    <row r="2017" spans="1:8">
      <c r="A2017" s="244" t="s">
        <v>2509</v>
      </c>
      <c r="B2017" s="244" t="s">
        <v>4263</v>
      </c>
      <c r="C2017" s="247">
        <v>6</v>
      </c>
      <c r="D2017" s="244" t="s">
        <v>5923</v>
      </c>
      <c r="E2017" s="244" t="s">
        <v>46</v>
      </c>
      <c r="F2017" s="244" t="s">
        <v>4229</v>
      </c>
      <c r="G2017" s="244" t="s">
        <v>4230</v>
      </c>
      <c r="H2017" s="4">
        <v>500</v>
      </c>
    </row>
    <row r="2018" spans="1:8">
      <c r="A2018" s="244" t="s">
        <v>2510</v>
      </c>
      <c r="B2018" s="244" t="s">
        <v>4263</v>
      </c>
      <c r="C2018" s="247">
        <v>6</v>
      </c>
      <c r="D2018" s="244" t="s">
        <v>5924</v>
      </c>
      <c r="E2018" s="244" t="s">
        <v>46</v>
      </c>
      <c r="F2018" s="244" t="s">
        <v>46</v>
      </c>
      <c r="G2018" s="244" t="s">
        <v>4225</v>
      </c>
      <c r="H2018" s="4">
        <v>500</v>
      </c>
    </row>
    <row r="2019" spans="1:8">
      <c r="A2019" s="244" t="s">
        <v>2511</v>
      </c>
      <c r="B2019" s="244" t="s">
        <v>4263</v>
      </c>
      <c r="C2019" s="247">
        <v>6</v>
      </c>
      <c r="D2019" s="244" t="s">
        <v>5925</v>
      </c>
      <c r="E2019" s="244" t="s">
        <v>46</v>
      </c>
      <c r="F2019" s="244" t="s">
        <v>46</v>
      </c>
      <c r="G2019" s="244" t="s">
        <v>4225</v>
      </c>
      <c r="H2019" s="4">
        <v>500</v>
      </c>
    </row>
    <row r="2020" spans="1:8">
      <c r="A2020" s="244" t="s">
        <v>2512</v>
      </c>
      <c r="B2020" s="244" t="s">
        <v>4238</v>
      </c>
      <c r="C2020" s="247">
        <v>30</v>
      </c>
      <c r="D2020" s="244" t="s">
        <v>5926</v>
      </c>
      <c r="E2020" s="244" t="s">
        <v>46</v>
      </c>
      <c r="F2020" s="244" t="s">
        <v>46</v>
      </c>
      <c r="G2020" s="244" t="s">
        <v>4225</v>
      </c>
      <c r="H2020" s="4">
        <v>500</v>
      </c>
    </row>
    <row r="2021" spans="1:8">
      <c r="A2021" s="244" t="s">
        <v>2513</v>
      </c>
      <c r="B2021" s="244" t="s">
        <v>4263</v>
      </c>
      <c r="C2021" s="247">
        <v>6</v>
      </c>
      <c r="D2021" s="244" t="s">
        <v>5927</v>
      </c>
      <c r="E2021" s="244" t="s">
        <v>46</v>
      </c>
      <c r="F2021" s="244" t="s">
        <v>4229</v>
      </c>
      <c r="G2021" s="244" t="s">
        <v>4230</v>
      </c>
      <c r="H2021" s="4">
        <v>500</v>
      </c>
    </row>
    <row r="2022" spans="1:8">
      <c r="A2022" s="244" t="s">
        <v>2514</v>
      </c>
      <c r="B2022" s="244" t="s">
        <v>4238</v>
      </c>
      <c r="C2022" s="247">
        <v>30</v>
      </c>
      <c r="D2022" s="244" t="s">
        <v>5928</v>
      </c>
      <c r="E2022" s="244" t="s">
        <v>46</v>
      </c>
      <c r="F2022" s="244" t="s">
        <v>46</v>
      </c>
      <c r="G2022" s="244" t="s">
        <v>4225</v>
      </c>
      <c r="H2022" s="4">
        <v>500</v>
      </c>
    </row>
    <row r="2023" spans="1:8">
      <c r="A2023" s="244" t="s">
        <v>2515</v>
      </c>
      <c r="B2023" s="244" t="s">
        <v>4263</v>
      </c>
      <c r="C2023" s="247">
        <v>6</v>
      </c>
      <c r="D2023" s="244" t="s">
        <v>5929</v>
      </c>
      <c r="E2023" s="244" t="s">
        <v>46</v>
      </c>
      <c r="F2023" s="244" t="s">
        <v>4229</v>
      </c>
      <c r="G2023" s="244" t="s">
        <v>4230</v>
      </c>
      <c r="H2023" s="4">
        <v>500</v>
      </c>
    </row>
    <row r="2024" spans="1:8">
      <c r="A2024" s="244" t="s">
        <v>2516</v>
      </c>
      <c r="B2024" s="244" t="s">
        <v>4238</v>
      </c>
      <c r="C2024" s="247">
        <v>30</v>
      </c>
      <c r="D2024" s="244" t="s">
        <v>5930</v>
      </c>
      <c r="E2024" s="244" t="s">
        <v>46</v>
      </c>
      <c r="F2024" s="244" t="s">
        <v>46</v>
      </c>
      <c r="G2024" s="244" t="s">
        <v>4225</v>
      </c>
      <c r="H2024" s="4">
        <v>500</v>
      </c>
    </row>
    <row r="2025" spans="1:8">
      <c r="A2025" s="244" t="s">
        <v>2517</v>
      </c>
      <c r="B2025" s="244" t="s">
        <v>4263</v>
      </c>
      <c r="C2025" s="247">
        <v>6</v>
      </c>
      <c r="D2025" s="244" t="s">
        <v>5931</v>
      </c>
      <c r="E2025" s="244" t="s">
        <v>46</v>
      </c>
      <c r="F2025" s="244" t="s">
        <v>4229</v>
      </c>
      <c r="G2025" s="244" t="s">
        <v>4230</v>
      </c>
      <c r="H2025" s="4">
        <v>500</v>
      </c>
    </row>
    <row r="2026" spans="1:8">
      <c r="A2026" s="244" t="s">
        <v>2518</v>
      </c>
      <c r="B2026" s="244" t="s">
        <v>4238</v>
      </c>
      <c r="C2026" s="247">
        <v>30</v>
      </c>
      <c r="D2026" s="244" t="s">
        <v>5932</v>
      </c>
      <c r="E2026" s="244" t="s">
        <v>46</v>
      </c>
      <c r="F2026" s="244" t="s">
        <v>46</v>
      </c>
      <c r="G2026" s="244" t="s">
        <v>4225</v>
      </c>
      <c r="H2026" s="4">
        <v>500</v>
      </c>
    </row>
    <row r="2027" spans="1:8">
      <c r="A2027" s="244" t="s">
        <v>2519</v>
      </c>
      <c r="B2027" s="244" t="s">
        <v>4263</v>
      </c>
      <c r="C2027" s="247">
        <v>6</v>
      </c>
      <c r="D2027" s="244" t="s">
        <v>5933</v>
      </c>
      <c r="E2027" s="244" t="s">
        <v>46</v>
      </c>
      <c r="F2027" s="244" t="s">
        <v>46</v>
      </c>
      <c r="G2027" s="244" t="s">
        <v>4225</v>
      </c>
      <c r="H2027" s="4">
        <v>500</v>
      </c>
    </row>
    <row r="2028" spans="1:8">
      <c r="A2028" s="244" t="s">
        <v>2520</v>
      </c>
      <c r="B2028" s="244" t="s">
        <v>4302</v>
      </c>
      <c r="C2028" s="247">
        <v>20</v>
      </c>
      <c r="D2028" s="244" t="s">
        <v>5934</v>
      </c>
      <c r="E2028" s="244" t="s">
        <v>46</v>
      </c>
      <c r="F2028" s="244" t="s">
        <v>46</v>
      </c>
      <c r="G2028" s="244" t="s">
        <v>4225</v>
      </c>
      <c r="H2028" s="4">
        <v>500</v>
      </c>
    </row>
    <row r="2029" spans="1:8">
      <c r="A2029" s="244" t="s">
        <v>2521</v>
      </c>
      <c r="B2029" s="244" t="s">
        <v>4238</v>
      </c>
      <c r="C2029" s="247">
        <v>30</v>
      </c>
      <c r="D2029" s="244" t="s">
        <v>5935</v>
      </c>
      <c r="E2029" s="244" t="s">
        <v>46</v>
      </c>
      <c r="F2029" s="244" t="s">
        <v>46</v>
      </c>
      <c r="G2029" s="244" t="s">
        <v>4225</v>
      </c>
      <c r="H2029" s="4">
        <v>500</v>
      </c>
    </row>
    <row r="2030" spans="1:8">
      <c r="A2030" s="244" t="s">
        <v>2522</v>
      </c>
      <c r="B2030" s="244" t="s">
        <v>4263</v>
      </c>
      <c r="C2030" s="247">
        <v>6</v>
      </c>
      <c r="D2030" s="244" t="s">
        <v>5936</v>
      </c>
      <c r="E2030" s="244" t="s">
        <v>46</v>
      </c>
      <c r="F2030" s="244" t="s">
        <v>4229</v>
      </c>
      <c r="G2030" s="244" t="s">
        <v>4230</v>
      </c>
      <c r="H2030" s="4">
        <v>500</v>
      </c>
    </row>
    <row r="2031" spans="1:8">
      <c r="A2031" s="244" t="s">
        <v>2523</v>
      </c>
      <c r="B2031" s="244" t="s">
        <v>4238</v>
      </c>
      <c r="C2031" s="247">
        <v>30</v>
      </c>
      <c r="D2031" s="244" t="s">
        <v>5937</v>
      </c>
      <c r="E2031" s="244" t="s">
        <v>46</v>
      </c>
      <c r="F2031" s="244" t="s">
        <v>46</v>
      </c>
      <c r="G2031" s="244" t="s">
        <v>4225</v>
      </c>
      <c r="H2031" s="4">
        <v>500</v>
      </c>
    </row>
    <row r="2032" spans="1:8">
      <c r="A2032" s="244" t="s">
        <v>2524</v>
      </c>
      <c r="B2032" s="244" t="s">
        <v>4263</v>
      </c>
      <c r="C2032" s="247">
        <v>6</v>
      </c>
      <c r="D2032" s="244" t="s">
        <v>5938</v>
      </c>
      <c r="E2032" s="244" t="s">
        <v>46</v>
      </c>
      <c r="F2032" s="244" t="s">
        <v>46</v>
      </c>
      <c r="G2032" s="244" t="s">
        <v>4225</v>
      </c>
      <c r="H2032" s="4">
        <v>500</v>
      </c>
    </row>
    <row r="2033" spans="1:8">
      <c r="A2033" s="244" t="s">
        <v>2525</v>
      </c>
      <c r="B2033" s="244" t="s">
        <v>4263</v>
      </c>
      <c r="C2033" s="247">
        <v>6</v>
      </c>
      <c r="D2033" s="244" t="s">
        <v>5939</v>
      </c>
      <c r="E2033" s="244" t="s">
        <v>46</v>
      </c>
      <c r="F2033" s="244" t="s">
        <v>4229</v>
      </c>
      <c r="G2033" s="244" t="s">
        <v>4230</v>
      </c>
      <c r="H2033" s="4">
        <v>500</v>
      </c>
    </row>
    <row r="2034" spans="1:8">
      <c r="A2034" s="244" t="s">
        <v>2526</v>
      </c>
      <c r="B2034" s="244" t="s">
        <v>4263</v>
      </c>
      <c r="C2034" s="247">
        <v>6</v>
      </c>
      <c r="D2034" s="244" t="s">
        <v>5940</v>
      </c>
      <c r="E2034" s="244" t="s">
        <v>46</v>
      </c>
      <c r="F2034" s="244" t="s">
        <v>4229</v>
      </c>
      <c r="G2034" s="244" t="s">
        <v>4230</v>
      </c>
      <c r="H2034" s="4">
        <v>500</v>
      </c>
    </row>
    <row r="2035" spans="1:8">
      <c r="A2035" s="244" t="s">
        <v>2527</v>
      </c>
      <c r="B2035" s="244" t="s">
        <v>4263</v>
      </c>
      <c r="C2035" s="247">
        <v>6</v>
      </c>
      <c r="D2035" s="244" t="s">
        <v>5941</v>
      </c>
      <c r="E2035" s="244" t="s">
        <v>46</v>
      </c>
      <c r="F2035" s="244" t="s">
        <v>46</v>
      </c>
      <c r="G2035" s="244" t="s">
        <v>4225</v>
      </c>
      <c r="H2035" s="4">
        <v>500</v>
      </c>
    </row>
    <row r="2036" spans="1:8">
      <c r="A2036" s="244" t="s">
        <v>2528</v>
      </c>
      <c r="B2036" s="244" t="s">
        <v>4263</v>
      </c>
      <c r="C2036" s="247">
        <v>6</v>
      </c>
      <c r="D2036" s="244" t="s">
        <v>5942</v>
      </c>
      <c r="E2036" s="244" t="s">
        <v>46</v>
      </c>
      <c r="F2036" s="244" t="s">
        <v>46</v>
      </c>
      <c r="G2036" s="244" t="s">
        <v>4225</v>
      </c>
      <c r="H2036" s="4">
        <v>500</v>
      </c>
    </row>
    <row r="2037" spans="1:8">
      <c r="A2037" s="244" t="s">
        <v>2529</v>
      </c>
      <c r="B2037" s="244" t="s">
        <v>4238</v>
      </c>
      <c r="C2037" s="247">
        <v>30</v>
      </c>
      <c r="D2037" s="244" t="s">
        <v>5943</v>
      </c>
      <c r="E2037" s="244" t="s">
        <v>46</v>
      </c>
      <c r="F2037" s="244" t="s">
        <v>46</v>
      </c>
      <c r="G2037" s="244" t="s">
        <v>4225</v>
      </c>
      <c r="H2037" s="4">
        <v>500</v>
      </c>
    </row>
    <row r="2038" spans="1:8">
      <c r="A2038" s="244" t="s">
        <v>2530</v>
      </c>
      <c r="B2038" s="244" t="s">
        <v>4238</v>
      </c>
      <c r="C2038" s="247">
        <v>30</v>
      </c>
      <c r="D2038" s="244" t="s">
        <v>5944</v>
      </c>
      <c r="E2038" s="244" t="s">
        <v>46</v>
      </c>
      <c r="F2038" s="244" t="s">
        <v>46</v>
      </c>
      <c r="G2038" s="244" t="s">
        <v>4225</v>
      </c>
      <c r="H2038" s="4">
        <v>500</v>
      </c>
    </row>
    <row r="2039" spans="1:8">
      <c r="A2039" s="244" t="s">
        <v>2531</v>
      </c>
      <c r="B2039" s="244" t="s">
        <v>4238</v>
      </c>
      <c r="C2039" s="247">
        <v>30</v>
      </c>
      <c r="D2039" s="244" t="s">
        <v>5945</v>
      </c>
      <c r="E2039" s="244" t="s">
        <v>46</v>
      </c>
      <c r="F2039" s="244" t="s">
        <v>46</v>
      </c>
      <c r="G2039" s="244" t="s">
        <v>4225</v>
      </c>
      <c r="H2039" s="4">
        <v>500</v>
      </c>
    </row>
    <row r="2040" spans="1:8">
      <c r="A2040" s="244" t="s">
        <v>2532</v>
      </c>
      <c r="B2040" s="244" t="s">
        <v>4263</v>
      </c>
      <c r="C2040" s="247">
        <v>6</v>
      </c>
      <c r="D2040" s="244" t="s">
        <v>5946</v>
      </c>
      <c r="E2040" s="244" t="s">
        <v>46</v>
      </c>
      <c r="F2040" s="244" t="s">
        <v>4229</v>
      </c>
      <c r="G2040" s="244" t="s">
        <v>4230</v>
      </c>
      <c r="H2040" s="4">
        <v>500</v>
      </c>
    </row>
    <row r="2041" spans="1:8">
      <c r="A2041" s="244" t="s">
        <v>2533</v>
      </c>
      <c r="B2041" s="244" t="s">
        <v>4238</v>
      </c>
      <c r="C2041" s="247">
        <v>30</v>
      </c>
      <c r="D2041" s="244" t="s">
        <v>5947</v>
      </c>
      <c r="E2041" s="244" t="s">
        <v>46</v>
      </c>
      <c r="F2041" s="244" t="s">
        <v>46</v>
      </c>
      <c r="G2041" s="244" t="s">
        <v>4225</v>
      </c>
      <c r="H2041" s="4">
        <v>500</v>
      </c>
    </row>
    <row r="2042" spans="1:8">
      <c r="A2042" s="244" t="s">
        <v>2534</v>
      </c>
      <c r="B2042" s="244" t="s">
        <v>4238</v>
      </c>
      <c r="C2042" s="247">
        <v>30</v>
      </c>
      <c r="D2042" s="244" t="s">
        <v>5948</v>
      </c>
      <c r="E2042" s="244" t="s">
        <v>46</v>
      </c>
      <c r="F2042" s="244" t="s">
        <v>46</v>
      </c>
      <c r="G2042" s="244" t="s">
        <v>4225</v>
      </c>
      <c r="H2042" s="4">
        <v>500</v>
      </c>
    </row>
    <row r="2043" spans="1:8">
      <c r="A2043" s="244" t="s">
        <v>2535</v>
      </c>
      <c r="B2043" s="244" t="s">
        <v>4263</v>
      </c>
      <c r="C2043" s="247">
        <v>6</v>
      </c>
      <c r="D2043" s="244" t="s">
        <v>5949</v>
      </c>
      <c r="E2043" s="244" t="s">
        <v>46</v>
      </c>
      <c r="F2043" s="244" t="s">
        <v>46</v>
      </c>
      <c r="G2043" s="244" t="s">
        <v>4225</v>
      </c>
      <c r="H2043" s="4">
        <v>500</v>
      </c>
    </row>
    <row r="2044" spans="1:8">
      <c r="A2044" s="244" t="s">
        <v>2536</v>
      </c>
      <c r="B2044" s="244" t="s">
        <v>4263</v>
      </c>
      <c r="C2044" s="247">
        <v>6</v>
      </c>
      <c r="D2044" s="244" t="s">
        <v>5950</v>
      </c>
      <c r="E2044" s="244" t="s">
        <v>46</v>
      </c>
      <c r="F2044" s="244" t="s">
        <v>46</v>
      </c>
      <c r="G2044" s="244" t="s">
        <v>4225</v>
      </c>
      <c r="H2044" s="4">
        <v>500</v>
      </c>
    </row>
    <row r="2045" spans="1:8">
      <c r="A2045" s="244" t="s">
        <v>2537</v>
      </c>
      <c r="B2045" s="244" t="s">
        <v>4263</v>
      </c>
      <c r="C2045" s="247">
        <v>6</v>
      </c>
      <c r="D2045" s="244" t="s">
        <v>5951</v>
      </c>
      <c r="E2045" s="244" t="s">
        <v>46</v>
      </c>
      <c r="F2045" s="244" t="s">
        <v>4229</v>
      </c>
      <c r="G2045" s="244" t="s">
        <v>4230</v>
      </c>
      <c r="H2045" s="4">
        <v>500</v>
      </c>
    </row>
    <row r="2046" spans="1:8">
      <c r="A2046" s="244" t="s">
        <v>2538</v>
      </c>
      <c r="B2046" s="244" t="s">
        <v>4238</v>
      </c>
      <c r="C2046" s="247">
        <v>30</v>
      </c>
      <c r="D2046" s="244" t="s">
        <v>5952</v>
      </c>
      <c r="E2046" s="244" t="s">
        <v>46</v>
      </c>
      <c r="F2046" s="244" t="s">
        <v>46</v>
      </c>
      <c r="G2046" s="244" t="s">
        <v>4225</v>
      </c>
      <c r="H2046" s="4">
        <v>500</v>
      </c>
    </row>
    <row r="2047" spans="1:8">
      <c r="A2047" s="244" t="s">
        <v>2539</v>
      </c>
      <c r="B2047" s="244" t="s">
        <v>4263</v>
      </c>
      <c r="C2047" s="247">
        <v>6</v>
      </c>
      <c r="D2047" s="244" t="s">
        <v>5953</v>
      </c>
      <c r="E2047" s="244" t="s">
        <v>46</v>
      </c>
      <c r="F2047" s="244" t="s">
        <v>4229</v>
      </c>
      <c r="G2047" s="244" t="s">
        <v>4230</v>
      </c>
      <c r="H2047" s="4">
        <v>500</v>
      </c>
    </row>
    <row r="2048" spans="1:8">
      <c r="A2048" s="244" t="s">
        <v>2540</v>
      </c>
      <c r="B2048" s="244" t="s">
        <v>4263</v>
      </c>
      <c r="C2048" s="247">
        <v>6</v>
      </c>
      <c r="D2048" s="244" t="s">
        <v>5954</v>
      </c>
      <c r="E2048" s="244" t="s">
        <v>46</v>
      </c>
      <c r="F2048" s="244" t="s">
        <v>46</v>
      </c>
      <c r="G2048" s="244" t="s">
        <v>4225</v>
      </c>
      <c r="H2048" s="4">
        <v>500</v>
      </c>
    </row>
    <row r="2049" spans="1:8">
      <c r="A2049" s="244" t="s">
        <v>2541</v>
      </c>
      <c r="B2049" s="244" t="s">
        <v>4263</v>
      </c>
      <c r="C2049" s="247">
        <v>6</v>
      </c>
      <c r="D2049" s="244" t="s">
        <v>5955</v>
      </c>
      <c r="E2049" s="244" t="s">
        <v>46</v>
      </c>
      <c r="F2049" s="244" t="s">
        <v>4229</v>
      </c>
      <c r="G2049" s="244" t="s">
        <v>4230</v>
      </c>
      <c r="H2049" s="4">
        <v>500</v>
      </c>
    </row>
    <row r="2050" spans="1:8">
      <c r="A2050" s="244" t="s">
        <v>2542</v>
      </c>
      <c r="B2050" s="244" t="s">
        <v>4222</v>
      </c>
      <c r="C2050" s="247">
        <v>25</v>
      </c>
      <c r="D2050" s="244" t="s">
        <v>5956</v>
      </c>
      <c r="E2050" s="244" t="s">
        <v>46</v>
      </c>
      <c r="F2050" s="244" t="s">
        <v>46</v>
      </c>
      <c r="G2050" s="244" t="s">
        <v>4225</v>
      </c>
      <c r="H2050" s="4">
        <v>500</v>
      </c>
    </row>
    <row r="2051" spans="1:8">
      <c r="A2051" s="244" t="s">
        <v>2543</v>
      </c>
      <c r="B2051" s="244" t="s">
        <v>4238</v>
      </c>
      <c r="C2051" s="247">
        <v>30</v>
      </c>
      <c r="D2051" s="244" t="s">
        <v>5957</v>
      </c>
      <c r="E2051" s="244" t="s">
        <v>46</v>
      </c>
      <c r="F2051" s="244" t="s">
        <v>46</v>
      </c>
      <c r="G2051" s="244" t="s">
        <v>4225</v>
      </c>
      <c r="H2051" s="4">
        <v>500</v>
      </c>
    </row>
    <row r="2052" spans="1:8">
      <c r="A2052" s="244" t="s">
        <v>2544</v>
      </c>
      <c r="B2052" s="244" t="s">
        <v>4263</v>
      </c>
      <c r="C2052" s="247">
        <v>6</v>
      </c>
      <c r="D2052" s="244" t="s">
        <v>5958</v>
      </c>
      <c r="E2052" s="244" t="s">
        <v>46</v>
      </c>
      <c r="F2052" s="244" t="s">
        <v>46</v>
      </c>
      <c r="G2052" s="244" t="s">
        <v>4225</v>
      </c>
      <c r="H2052" s="4">
        <v>500</v>
      </c>
    </row>
    <row r="2053" spans="1:8">
      <c r="A2053" s="244" t="s">
        <v>2545</v>
      </c>
      <c r="B2053" s="244" t="s">
        <v>4263</v>
      </c>
      <c r="C2053" s="247">
        <v>6</v>
      </c>
      <c r="D2053" s="244" t="s">
        <v>5959</v>
      </c>
      <c r="E2053" s="244" t="s">
        <v>46</v>
      </c>
      <c r="F2053" s="244" t="s">
        <v>4296</v>
      </c>
      <c r="G2053" s="244" t="s">
        <v>4230</v>
      </c>
      <c r="H2053" s="4">
        <v>500</v>
      </c>
    </row>
    <row r="2054" spans="1:8">
      <c r="A2054" s="244" t="s">
        <v>2546</v>
      </c>
      <c r="B2054" s="244" t="s">
        <v>5577</v>
      </c>
      <c r="C2054" s="247">
        <v>30</v>
      </c>
      <c r="D2054" s="244" t="s">
        <v>5960</v>
      </c>
      <c r="E2054" s="244" t="s">
        <v>46</v>
      </c>
      <c r="F2054" s="244" t="s">
        <v>46</v>
      </c>
      <c r="G2054" s="244" t="s">
        <v>4225</v>
      </c>
      <c r="H2054" s="4">
        <v>500</v>
      </c>
    </row>
    <row r="2055" spans="1:8">
      <c r="A2055" s="244" t="s">
        <v>2547</v>
      </c>
      <c r="B2055" s="244" t="s">
        <v>4238</v>
      </c>
      <c r="C2055" s="247">
        <v>30</v>
      </c>
      <c r="D2055" s="244" t="s">
        <v>5961</v>
      </c>
      <c r="E2055" s="244" t="s">
        <v>46</v>
      </c>
      <c r="F2055" s="244" t="s">
        <v>46</v>
      </c>
      <c r="G2055" s="244" t="s">
        <v>4225</v>
      </c>
      <c r="H2055" s="4">
        <v>500</v>
      </c>
    </row>
    <row r="2056" spans="1:8">
      <c r="A2056" s="244" t="s">
        <v>2548</v>
      </c>
      <c r="B2056" s="244" t="s">
        <v>4332</v>
      </c>
      <c r="C2056" s="247">
        <v>20</v>
      </c>
      <c r="D2056" s="244" t="s">
        <v>5962</v>
      </c>
      <c r="E2056" s="244" t="s">
        <v>46</v>
      </c>
      <c r="F2056" s="244" t="s">
        <v>46</v>
      </c>
      <c r="G2056" s="244" t="s">
        <v>4225</v>
      </c>
      <c r="H2056" s="4">
        <v>500</v>
      </c>
    </row>
    <row r="2057" spans="1:8">
      <c r="A2057" s="244" t="s">
        <v>2549</v>
      </c>
      <c r="B2057" s="244" t="s">
        <v>4263</v>
      </c>
      <c r="C2057" s="247">
        <v>6</v>
      </c>
      <c r="D2057" s="244" t="s">
        <v>5963</v>
      </c>
      <c r="E2057" s="244" t="s">
        <v>46</v>
      </c>
      <c r="F2057" s="244" t="s">
        <v>46</v>
      </c>
      <c r="G2057" s="244" t="s">
        <v>4225</v>
      </c>
      <c r="H2057" s="4">
        <v>500</v>
      </c>
    </row>
    <row r="2058" spans="1:8">
      <c r="A2058" s="244" t="s">
        <v>2550</v>
      </c>
      <c r="B2058" s="244" t="s">
        <v>4238</v>
      </c>
      <c r="C2058" s="247">
        <v>30</v>
      </c>
      <c r="D2058" s="244" t="s">
        <v>5964</v>
      </c>
      <c r="E2058" s="244" t="s">
        <v>46</v>
      </c>
      <c r="F2058" s="244" t="s">
        <v>46</v>
      </c>
      <c r="G2058" s="244" t="s">
        <v>4225</v>
      </c>
      <c r="H2058" s="4">
        <v>500</v>
      </c>
    </row>
    <row r="2059" spans="1:8">
      <c r="A2059" s="244" t="s">
        <v>2551</v>
      </c>
      <c r="B2059" s="244" t="s">
        <v>4263</v>
      </c>
      <c r="C2059" s="247">
        <v>6</v>
      </c>
      <c r="D2059" s="244" t="s">
        <v>5965</v>
      </c>
      <c r="E2059" s="244" t="s">
        <v>46</v>
      </c>
      <c r="F2059" s="244" t="s">
        <v>46</v>
      </c>
      <c r="G2059" s="244" t="s">
        <v>4225</v>
      </c>
      <c r="H2059" s="4">
        <v>500</v>
      </c>
    </row>
    <row r="2060" spans="1:8">
      <c r="A2060" s="244" t="s">
        <v>2552</v>
      </c>
      <c r="B2060" s="244" t="s">
        <v>4263</v>
      </c>
      <c r="C2060" s="247">
        <v>6</v>
      </c>
      <c r="D2060" s="244" t="s">
        <v>5966</v>
      </c>
      <c r="E2060" s="244" t="s">
        <v>46</v>
      </c>
      <c r="F2060" s="244" t="s">
        <v>46</v>
      </c>
      <c r="G2060" s="244" t="s">
        <v>4225</v>
      </c>
      <c r="H2060" s="4">
        <v>500</v>
      </c>
    </row>
    <row r="2061" spans="1:8">
      <c r="A2061" s="244" t="s">
        <v>2553</v>
      </c>
      <c r="B2061" s="244" t="s">
        <v>4263</v>
      </c>
      <c r="C2061" s="247">
        <v>6</v>
      </c>
      <c r="D2061" s="244" t="s">
        <v>5967</v>
      </c>
      <c r="E2061" s="244" t="s">
        <v>46</v>
      </c>
      <c r="F2061" s="244" t="s">
        <v>46</v>
      </c>
      <c r="G2061" s="244" t="s">
        <v>4225</v>
      </c>
      <c r="H2061" s="4">
        <v>500</v>
      </c>
    </row>
    <row r="2062" spans="1:8">
      <c r="A2062" s="244" t="s">
        <v>2554</v>
      </c>
      <c r="B2062" s="244" t="s">
        <v>4222</v>
      </c>
      <c r="C2062" s="247">
        <v>35</v>
      </c>
      <c r="D2062" s="244" t="s">
        <v>5968</v>
      </c>
      <c r="E2062" s="244" t="s">
        <v>51</v>
      </c>
      <c r="F2062" s="238" t="s">
        <v>4236</v>
      </c>
      <c r="G2062" s="244" t="s">
        <v>4225</v>
      </c>
      <c r="H2062" s="158" t="s">
        <v>7320</v>
      </c>
    </row>
    <row r="2063" spans="1:8">
      <c r="A2063" s="244" t="s">
        <v>2555</v>
      </c>
      <c r="B2063" s="244" t="s">
        <v>5969</v>
      </c>
      <c r="C2063" s="247">
        <v>6</v>
      </c>
      <c r="D2063" s="244" t="s">
        <v>5970</v>
      </c>
      <c r="E2063" s="244" t="s">
        <v>46</v>
      </c>
      <c r="F2063" s="244" t="s">
        <v>46</v>
      </c>
      <c r="G2063" s="244" t="s">
        <v>4225</v>
      </c>
      <c r="H2063" s="4">
        <v>500</v>
      </c>
    </row>
    <row r="2064" spans="1:8">
      <c r="A2064" s="244" t="s">
        <v>2556</v>
      </c>
      <c r="B2064" s="244" t="s">
        <v>4263</v>
      </c>
      <c r="C2064" s="247">
        <v>6</v>
      </c>
      <c r="D2064" s="244" t="s">
        <v>5971</v>
      </c>
      <c r="E2064" s="244" t="s">
        <v>46</v>
      </c>
      <c r="F2064" s="244" t="s">
        <v>46</v>
      </c>
      <c r="G2064" s="244" t="s">
        <v>4225</v>
      </c>
      <c r="H2064" s="4">
        <v>500</v>
      </c>
    </row>
    <row r="2065" spans="1:8">
      <c r="A2065" s="244" t="s">
        <v>2557</v>
      </c>
      <c r="B2065" s="244" t="s">
        <v>4238</v>
      </c>
      <c r="C2065" s="247">
        <v>20</v>
      </c>
      <c r="D2065" s="244" t="s">
        <v>5972</v>
      </c>
      <c r="E2065" s="244" t="s">
        <v>46</v>
      </c>
      <c r="F2065" s="244" t="s">
        <v>46</v>
      </c>
      <c r="G2065" s="244" t="s">
        <v>4225</v>
      </c>
      <c r="H2065" s="4">
        <v>500</v>
      </c>
    </row>
    <row r="2066" spans="1:8">
      <c r="A2066" s="244" t="s">
        <v>2558</v>
      </c>
      <c r="B2066" s="244" t="s">
        <v>4238</v>
      </c>
      <c r="C2066" s="247">
        <v>20</v>
      </c>
      <c r="D2066" s="244" t="s">
        <v>5973</v>
      </c>
      <c r="E2066" s="244" t="s">
        <v>46</v>
      </c>
      <c r="F2066" s="244" t="s">
        <v>46</v>
      </c>
      <c r="G2066" s="244" t="s">
        <v>4225</v>
      </c>
      <c r="H2066" s="4">
        <v>500</v>
      </c>
    </row>
    <row r="2067" spans="1:8">
      <c r="A2067" s="244" t="s">
        <v>2559</v>
      </c>
      <c r="B2067" s="244" t="s">
        <v>5969</v>
      </c>
      <c r="C2067" s="247">
        <v>6</v>
      </c>
      <c r="D2067" s="244" t="s">
        <v>5974</v>
      </c>
      <c r="E2067" s="244" t="s">
        <v>46</v>
      </c>
      <c r="F2067" s="244" t="s">
        <v>46</v>
      </c>
      <c r="G2067" s="244" t="s">
        <v>4225</v>
      </c>
      <c r="H2067" s="4">
        <v>500</v>
      </c>
    </row>
    <row r="2068" spans="1:8">
      <c r="A2068" s="244" t="s">
        <v>2560</v>
      </c>
      <c r="B2068" s="244" t="s">
        <v>4238</v>
      </c>
      <c r="C2068" s="247">
        <v>20</v>
      </c>
      <c r="D2068" s="244" t="s">
        <v>5975</v>
      </c>
      <c r="E2068" s="244" t="s">
        <v>46</v>
      </c>
      <c r="F2068" s="244" t="s">
        <v>46</v>
      </c>
      <c r="G2068" s="244" t="s">
        <v>4225</v>
      </c>
      <c r="H2068" s="4">
        <v>500</v>
      </c>
    </row>
    <row r="2069" spans="1:8">
      <c r="A2069" s="244" t="s">
        <v>2561</v>
      </c>
      <c r="B2069" s="244" t="s">
        <v>379</v>
      </c>
      <c r="C2069" s="247" t="s">
        <v>379</v>
      </c>
      <c r="D2069" s="244" t="s">
        <v>379</v>
      </c>
      <c r="E2069" s="238" t="s">
        <v>4266</v>
      </c>
      <c r="F2069" s="238" t="s">
        <v>4266</v>
      </c>
      <c r="G2069" s="244" t="s">
        <v>4225</v>
      </c>
      <c r="H2069" s="222">
        <v>0</v>
      </c>
    </row>
    <row r="2070" spans="1:8">
      <c r="A2070" s="244" t="s">
        <v>2562</v>
      </c>
      <c r="B2070" s="244" t="s">
        <v>4265</v>
      </c>
      <c r="C2070" s="247" t="s">
        <v>379</v>
      </c>
      <c r="D2070" s="244" t="s">
        <v>379</v>
      </c>
      <c r="E2070" s="238" t="s">
        <v>4266</v>
      </c>
      <c r="F2070" s="238" t="s">
        <v>4266</v>
      </c>
      <c r="G2070" s="244" t="s">
        <v>4225</v>
      </c>
      <c r="H2070" s="222">
        <v>0</v>
      </c>
    </row>
    <row r="2071" spans="1:8">
      <c r="A2071" s="244" t="s">
        <v>2563</v>
      </c>
      <c r="B2071" s="244" t="s">
        <v>4234</v>
      </c>
      <c r="C2071" s="247">
        <v>30</v>
      </c>
      <c r="D2071" s="244" t="s">
        <v>5976</v>
      </c>
      <c r="E2071" s="238" t="s">
        <v>52</v>
      </c>
      <c r="F2071" s="238" t="s">
        <v>4236</v>
      </c>
      <c r="G2071" s="244" t="s">
        <v>4230</v>
      </c>
      <c r="H2071" s="158" t="s">
        <v>7323</v>
      </c>
    </row>
    <row r="2072" spans="1:8">
      <c r="A2072" s="244" t="s">
        <v>2564</v>
      </c>
      <c r="B2072" s="244" t="s">
        <v>379</v>
      </c>
      <c r="C2072" s="247" t="s">
        <v>379</v>
      </c>
      <c r="D2072" s="244" t="s">
        <v>379</v>
      </c>
      <c r="E2072" s="238" t="s">
        <v>4266</v>
      </c>
      <c r="F2072" s="238" t="s">
        <v>4266</v>
      </c>
      <c r="G2072" s="244" t="s">
        <v>4225</v>
      </c>
      <c r="H2072" s="222">
        <v>0</v>
      </c>
    </row>
    <row r="2073" spans="1:8">
      <c r="A2073" s="244" t="s">
        <v>2564</v>
      </c>
      <c r="B2073" s="244" t="s">
        <v>379</v>
      </c>
      <c r="C2073" s="247" t="s">
        <v>379</v>
      </c>
      <c r="D2073" s="244" t="s">
        <v>379</v>
      </c>
      <c r="E2073" s="238" t="s">
        <v>4266</v>
      </c>
      <c r="F2073" s="238" t="s">
        <v>4266</v>
      </c>
      <c r="G2073" s="244" t="s">
        <v>4225</v>
      </c>
      <c r="H2073" s="222">
        <v>0</v>
      </c>
    </row>
    <row r="2074" spans="1:8">
      <c r="A2074" s="244" t="s">
        <v>2564</v>
      </c>
      <c r="B2074" s="244" t="s">
        <v>379</v>
      </c>
      <c r="C2074" s="247" t="s">
        <v>379</v>
      </c>
      <c r="D2074" s="244" t="s">
        <v>379</v>
      </c>
      <c r="E2074" s="238" t="s">
        <v>4266</v>
      </c>
      <c r="F2074" s="238" t="s">
        <v>4266</v>
      </c>
      <c r="G2074" s="244" t="s">
        <v>4225</v>
      </c>
      <c r="H2074" s="222">
        <v>0</v>
      </c>
    </row>
    <row r="2075" spans="1:8">
      <c r="A2075" s="244" t="s">
        <v>2565</v>
      </c>
      <c r="B2075" s="244" t="s">
        <v>4263</v>
      </c>
      <c r="C2075" s="247">
        <v>6</v>
      </c>
      <c r="D2075" s="244" t="s">
        <v>5977</v>
      </c>
      <c r="E2075" s="244" t="s">
        <v>46</v>
      </c>
      <c r="F2075" s="244" t="s">
        <v>46</v>
      </c>
      <c r="G2075" s="244" t="s">
        <v>4225</v>
      </c>
      <c r="H2075" s="4">
        <v>500</v>
      </c>
    </row>
    <row r="2076" spans="1:8">
      <c r="A2076" s="244" t="s">
        <v>2566</v>
      </c>
      <c r="B2076" s="244" t="s">
        <v>4222</v>
      </c>
      <c r="C2076" s="247">
        <v>30</v>
      </c>
      <c r="D2076" s="244" t="s">
        <v>5978</v>
      </c>
      <c r="E2076" s="244" t="s">
        <v>46</v>
      </c>
      <c r="F2076" s="244" t="s">
        <v>4224</v>
      </c>
      <c r="G2076" s="244" t="s">
        <v>4225</v>
      </c>
      <c r="H2076" s="4">
        <v>500</v>
      </c>
    </row>
    <row r="2077" spans="1:8">
      <c r="A2077" s="244" t="s">
        <v>2567</v>
      </c>
      <c r="B2077" s="244" t="s">
        <v>4263</v>
      </c>
      <c r="C2077" s="247">
        <v>6</v>
      </c>
      <c r="D2077" s="244" t="s">
        <v>5979</v>
      </c>
      <c r="E2077" s="244" t="s">
        <v>46</v>
      </c>
      <c r="F2077" s="244" t="s">
        <v>4229</v>
      </c>
      <c r="G2077" s="244" t="s">
        <v>4230</v>
      </c>
      <c r="H2077" s="4">
        <v>500</v>
      </c>
    </row>
    <row r="2078" spans="1:8">
      <c r="A2078" s="244" t="s">
        <v>2568</v>
      </c>
      <c r="B2078" s="244" t="s">
        <v>4263</v>
      </c>
      <c r="C2078" s="247">
        <v>6</v>
      </c>
      <c r="D2078" s="244" t="s">
        <v>5980</v>
      </c>
      <c r="E2078" s="244" t="s">
        <v>46</v>
      </c>
      <c r="F2078" s="244" t="s">
        <v>46</v>
      </c>
      <c r="G2078" s="244" t="s">
        <v>4225</v>
      </c>
      <c r="H2078" s="4">
        <v>500</v>
      </c>
    </row>
    <row r="2079" spans="1:8">
      <c r="A2079" s="244" t="s">
        <v>2569</v>
      </c>
      <c r="B2079" s="244" t="s">
        <v>4263</v>
      </c>
      <c r="C2079" s="247">
        <v>6</v>
      </c>
      <c r="D2079" s="244" t="s">
        <v>5981</v>
      </c>
      <c r="E2079" s="244" t="s">
        <v>46</v>
      </c>
      <c r="F2079" s="244" t="s">
        <v>46</v>
      </c>
      <c r="G2079" s="244" t="s">
        <v>4225</v>
      </c>
      <c r="H2079" s="4">
        <v>500</v>
      </c>
    </row>
    <row r="2080" spans="1:8">
      <c r="A2080" s="244" t="s">
        <v>2570</v>
      </c>
      <c r="B2080" s="244" t="s">
        <v>4222</v>
      </c>
      <c r="C2080" s="247">
        <v>35</v>
      </c>
      <c r="D2080" s="244" t="s">
        <v>5982</v>
      </c>
      <c r="E2080" s="244" t="s">
        <v>46</v>
      </c>
      <c r="F2080" s="244" t="s">
        <v>46</v>
      </c>
      <c r="G2080" s="244" t="s">
        <v>4225</v>
      </c>
      <c r="H2080" s="4">
        <v>500</v>
      </c>
    </row>
    <row r="2081" spans="1:8">
      <c r="A2081" s="244" t="s">
        <v>2571</v>
      </c>
      <c r="B2081" s="244" t="s">
        <v>4234</v>
      </c>
      <c r="C2081" s="247">
        <v>30</v>
      </c>
      <c r="D2081" s="244" t="s">
        <v>5983</v>
      </c>
      <c r="E2081" s="238" t="s">
        <v>52</v>
      </c>
      <c r="F2081" s="238" t="s">
        <v>4236</v>
      </c>
      <c r="G2081" s="244" t="s">
        <v>4230</v>
      </c>
      <c r="H2081" s="158" t="s">
        <v>7323</v>
      </c>
    </row>
    <row r="2082" spans="1:8">
      <c r="A2082" s="244" t="s">
        <v>2572</v>
      </c>
      <c r="B2082" s="244" t="s">
        <v>4222</v>
      </c>
      <c r="C2082" s="247">
        <v>35</v>
      </c>
      <c r="D2082" s="244" t="s">
        <v>5984</v>
      </c>
      <c r="E2082" s="244" t="s">
        <v>46</v>
      </c>
      <c r="F2082" s="244" t="s">
        <v>46</v>
      </c>
      <c r="G2082" s="244" t="s">
        <v>4225</v>
      </c>
      <c r="H2082" s="4">
        <v>500</v>
      </c>
    </row>
    <row r="2083" spans="1:8">
      <c r="A2083" s="244" t="s">
        <v>2573</v>
      </c>
      <c r="B2083" s="244" t="s">
        <v>4254</v>
      </c>
      <c r="C2083" s="247">
        <v>10</v>
      </c>
      <c r="D2083" s="244" t="s">
        <v>5985</v>
      </c>
      <c r="E2083" s="244" t="s">
        <v>46</v>
      </c>
      <c r="F2083" s="244" t="s">
        <v>4229</v>
      </c>
      <c r="G2083" s="244" t="s">
        <v>4230</v>
      </c>
      <c r="H2083" s="4">
        <v>500</v>
      </c>
    </row>
    <row r="2084" spans="1:8">
      <c r="A2084" s="244" t="s">
        <v>2574</v>
      </c>
      <c r="B2084" s="244" t="s">
        <v>4234</v>
      </c>
      <c r="C2084" s="247">
        <v>30</v>
      </c>
      <c r="D2084" s="244" t="s">
        <v>5986</v>
      </c>
      <c r="E2084" s="244" t="s">
        <v>52</v>
      </c>
      <c r="F2084" s="244" t="s">
        <v>4236</v>
      </c>
      <c r="G2084" s="244" t="s">
        <v>4230</v>
      </c>
      <c r="H2084" s="158" t="s">
        <v>7323</v>
      </c>
    </row>
    <row r="2085" spans="1:8">
      <c r="A2085" s="244" t="s">
        <v>2574</v>
      </c>
      <c r="B2085" s="244" t="s">
        <v>4254</v>
      </c>
      <c r="C2085" s="247">
        <v>15</v>
      </c>
      <c r="D2085" s="244" t="s">
        <v>5987</v>
      </c>
      <c r="E2085" s="244" t="s">
        <v>46</v>
      </c>
      <c r="F2085" s="244" t="s">
        <v>46</v>
      </c>
      <c r="G2085" s="244" t="s">
        <v>4225</v>
      </c>
      <c r="H2085" s="4">
        <v>500</v>
      </c>
    </row>
    <row r="2086" spans="1:8">
      <c r="A2086" s="244" t="s">
        <v>2575</v>
      </c>
      <c r="B2086" s="244" t="s">
        <v>4263</v>
      </c>
      <c r="C2086" s="247">
        <v>6</v>
      </c>
      <c r="D2086" s="244" t="s">
        <v>5988</v>
      </c>
      <c r="E2086" s="244" t="s">
        <v>46</v>
      </c>
      <c r="F2086" s="244" t="s">
        <v>4229</v>
      </c>
      <c r="G2086" s="244" t="s">
        <v>4230</v>
      </c>
      <c r="H2086" s="4">
        <v>500</v>
      </c>
    </row>
    <row r="2087" spans="1:8">
      <c r="A2087" s="244" t="s">
        <v>2576</v>
      </c>
      <c r="B2087" s="244" t="s">
        <v>4263</v>
      </c>
      <c r="C2087" s="247">
        <v>6</v>
      </c>
      <c r="D2087" s="244" t="s">
        <v>5989</v>
      </c>
      <c r="E2087" s="244" t="s">
        <v>46</v>
      </c>
      <c r="F2087" s="244" t="s">
        <v>4229</v>
      </c>
      <c r="G2087" s="244" t="s">
        <v>4230</v>
      </c>
      <c r="H2087" s="4">
        <v>500</v>
      </c>
    </row>
    <row r="2088" spans="1:8">
      <c r="A2088" s="244" t="s">
        <v>2577</v>
      </c>
      <c r="B2088" s="244" t="s">
        <v>5577</v>
      </c>
      <c r="C2088" s="247">
        <v>30</v>
      </c>
      <c r="D2088" s="244" t="s">
        <v>5990</v>
      </c>
      <c r="E2088" s="244" t="s">
        <v>46</v>
      </c>
      <c r="F2088" s="244" t="s">
        <v>46</v>
      </c>
      <c r="G2088" s="244" t="s">
        <v>4225</v>
      </c>
      <c r="H2088" s="4">
        <v>500</v>
      </c>
    </row>
    <row r="2089" spans="1:8">
      <c r="A2089" s="244" t="s">
        <v>2578</v>
      </c>
      <c r="B2089" s="244" t="s">
        <v>5577</v>
      </c>
      <c r="C2089" s="247">
        <v>30</v>
      </c>
      <c r="D2089" s="244" t="s">
        <v>5991</v>
      </c>
      <c r="E2089" s="244" t="s">
        <v>46</v>
      </c>
      <c r="F2089" s="244" t="s">
        <v>46</v>
      </c>
      <c r="G2089" s="244" t="s">
        <v>4225</v>
      </c>
      <c r="H2089" s="4">
        <v>500</v>
      </c>
    </row>
    <row r="2090" spans="1:8">
      <c r="A2090" s="244" t="s">
        <v>2579</v>
      </c>
      <c r="B2090" s="244" t="s">
        <v>4222</v>
      </c>
      <c r="C2090" s="247">
        <v>35</v>
      </c>
      <c r="D2090" s="244" t="s">
        <v>5992</v>
      </c>
      <c r="E2090" s="244" t="s">
        <v>46</v>
      </c>
      <c r="F2090" s="244" t="s">
        <v>46</v>
      </c>
      <c r="G2090" s="244" t="s">
        <v>4225</v>
      </c>
      <c r="H2090" s="4">
        <v>500</v>
      </c>
    </row>
    <row r="2091" spans="1:8">
      <c r="A2091" s="244" t="s">
        <v>2580</v>
      </c>
      <c r="B2091" s="244" t="s">
        <v>4332</v>
      </c>
      <c r="C2091" s="247">
        <v>20</v>
      </c>
      <c r="D2091" s="244" t="s">
        <v>5993</v>
      </c>
      <c r="E2091" s="244" t="s">
        <v>46</v>
      </c>
      <c r="F2091" s="244" t="s">
        <v>46</v>
      </c>
      <c r="G2091" s="244" t="s">
        <v>4225</v>
      </c>
      <c r="H2091" s="4">
        <v>500</v>
      </c>
    </row>
    <row r="2092" spans="1:8">
      <c r="A2092" s="244" t="s">
        <v>2581</v>
      </c>
      <c r="B2092" s="244" t="s">
        <v>4263</v>
      </c>
      <c r="C2092" s="247">
        <v>6</v>
      </c>
      <c r="D2092" s="244" t="s">
        <v>379</v>
      </c>
      <c r="E2092" s="238" t="s">
        <v>4236</v>
      </c>
      <c r="F2092" s="238" t="s">
        <v>4236</v>
      </c>
      <c r="G2092" s="244" t="s">
        <v>4225</v>
      </c>
      <c r="H2092" s="222">
        <v>0</v>
      </c>
    </row>
    <row r="2093" spans="1:8">
      <c r="A2093" s="244" t="s">
        <v>2582</v>
      </c>
      <c r="B2093" s="244" t="s">
        <v>5203</v>
      </c>
      <c r="C2093" s="247">
        <v>20</v>
      </c>
      <c r="D2093" s="244" t="s">
        <v>5994</v>
      </c>
      <c r="E2093" s="244" t="s">
        <v>46</v>
      </c>
      <c r="F2093" s="244" t="s">
        <v>46</v>
      </c>
      <c r="G2093" s="244" t="s">
        <v>4225</v>
      </c>
      <c r="H2093" s="4">
        <v>500</v>
      </c>
    </row>
    <row r="2094" spans="1:8">
      <c r="A2094" s="244" t="s">
        <v>2583</v>
      </c>
      <c r="B2094" s="244" t="s">
        <v>4263</v>
      </c>
      <c r="C2094" s="247">
        <v>6</v>
      </c>
      <c r="D2094" s="244" t="s">
        <v>5995</v>
      </c>
      <c r="E2094" s="244" t="s">
        <v>46</v>
      </c>
      <c r="F2094" s="244" t="s">
        <v>4296</v>
      </c>
      <c r="G2094" s="244" t="s">
        <v>4230</v>
      </c>
      <c r="H2094" s="4">
        <v>500</v>
      </c>
    </row>
    <row r="2095" spans="1:8">
      <c r="A2095" s="244" t="s">
        <v>2584</v>
      </c>
      <c r="B2095" s="244" t="s">
        <v>4238</v>
      </c>
      <c r="C2095" s="247">
        <v>30</v>
      </c>
      <c r="D2095" s="244" t="s">
        <v>5996</v>
      </c>
      <c r="E2095" s="244" t="s">
        <v>46</v>
      </c>
      <c r="F2095" s="244" t="s">
        <v>4229</v>
      </c>
      <c r="G2095" s="244" t="s">
        <v>4230</v>
      </c>
      <c r="H2095" s="4">
        <v>500</v>
      </c>
    </row>
    <row r="2096" spans="1:8">
      <c r="A2096" s="244" t="s">
        <v>2585</v>
      </c>
      <c r="B2096" s="244" t="s">
        <v>4332</v>
      </c>
      <c r="C2096" s="247">
        <v>20</v>
      </c>
      <c r="D2096" s="244" t="s">
        <v>5997</v>
      </c>
      <c r="E2096" s="238" t="s">
        <v>51</v>
      </c>
      <c r="F2096" s="238" t="s">
        <v>4236</v>
      </c>
      <c r="G2096" s="244" t="s">
        <v>4225</v>
      </c>
      <c r="H2096" s="158" t="s">
        <v>7320</v>
      </c>
    </row>
    <row r="2097" spans="1:8">
      <c r="A2097" s="244" t="s">
        <v>2586</v>
      </c>
      <c r="B2097" s="244" t="s">
        <v>4234</v>
      </c>
      <c r="C2097" s="247">
        <v>30</v>
      </c>
      <c r="D2097" s="244" t="s">
        <v>5998</v>
      </c>
      <c r="E2097" s="244" t="s">
        <v>46</v>
      </c>
      <c r="F2097" s="244" t="s">
        <v>46</v>
      </c>
      <c r="G2097" s="244" t="s">
        <v>4225</v>
      </c>
      <c r="H2097" s="4">
        <v>500</v>
      </c>
    </row>
    <row r="2098" spans="1:8">
      <c r="A2098" s="244" t="s">
        <v>2587</v>
      </c>
      <c r="B2098" s="244" t="s">
        <v>4238</v>
      </c>
      <c r="C2098" s="247">
        <v>30</v>
      </c>
      <c r="D2098" s="244" t="s">
        <v>5999</v>
      </c>
      <c r="E2098" s="244" t="s">
        <v>46</v>
      </c>
      <c r="F2098" s="244" t="s">
        <v>46</v>
      </c>
      <c r="G2098" s="244" t="s">
        <v>4225</v>
      </c>
      <c r="H2098" s="4">
        <v>500</v>
      </c>
    </row>
    <row r="2099" spans="1:8">
      <c r="A2099" s="244" t="s">
        <v>2588</v>
      </c>
      <c r="B2099" s="244" t="s">
        <v>4263</v>
      </c>
      <c r="C2099" s="247">
        <v>6</v>
      </c>
      <c r="D2099" s="244" t="s">
        <v>6000</v>
      </c>
      <c r="E2099" s="244" t="s">
        <v>46</v>
      </c>
      <c r="F2099" s="244" t="s">
        <v>46</v>
      </c>
      <c r="G2099" s="244" t="s">
        <v>4225</v>
      </c>
      <c r="H2099" s="4">
        <v>500</v>
      </c>
    </row>
    <row r="2100" spans="1:8">
      <c r="A2100" s="244" t="s">
        <v>2589</v>
      </c>
      <c r="B2100" s="244" t="s">
        <v>4238</v>
      </c>
      <c r="C2100" s="247">
        <v>30</v>
      </c>
      <c r="D2100" s="244" t="s">
        <v>6001</v>
      </c>
      <c r="E2100" s="244" t="s">
        <v>46</v>
      </c>
      <c r="F2100" s="244" t="s">
        <v>46</v>
      </c>
      <c r="G2100" s="244" t="s">
        <v>4225</v>
      </c>
      <c r="H2100" s="4">
        <v>500</v>
      </c>
    </row>
    <row r="2101" spans="1:8">
      <c r="A2101" s="244" t="s">
        <v>2590</v>
      </c>
      <c r="B2101" s="244" t="s">
        <v>4254</v>
      </c>
      <c r="C2101" s="247">
        <v>20</v>
      </c>
      <c r="D2101" s="244" t="s">
        <v>6002</v>
      </c>
      <c r="E2101" s="244" t="s">
        <v>46</v>
      </c>
      <c r="F2101" s="244" t="s">
        <v>46</v>
      </c>
      <c r="G2101" s="244" t="s">
        <v>4225</v>
      </c>
      <c r="H2101" s="4">
        <v>500</v>
      </c>
    </row>
    <row r="2102" spans="1:8">
      <c r="A2102" s="244" t="s">
        <v>2591</v>
      </c>
      <c r="B2102" s="244" t="s">
        <v>4254</v>
      </c>
      <c r="C2102" s="247">
        <v>20</v>
      </c>
      <c r="D2102" s="244" t="s">
        <v>6003</v>
      </c>
      <c r="E2102" s="244" t="s">
        <v>46</v>
      </c>
      <c r="F2102" s="244" t="s">
        <v>46</v>
      </c>
      <c r="G2102" s="244" t="s">
        <v>4225</v>
      </c>
      <c r="H2102" s="4">
        <v>500</v>
      </c>
    </row>
    <row r="2103" spans="1:8">
      <c r="A2103" s="244" t="s">
        <v>2592</v>
      </c>
      <c r="B2103" s="244" t="s">
        <v>4234</v>
      </c>
      <c r="C2103" s="247">
        <v>30</v>
      </c>
      <c r="D2103" s="244" t="s">
        <v>6004</v>
      </c>
      <c r="E2103" s="244" t="s">
        <v>46</v>
      </c>
      <c r="F2103" s="244" t="s">
        <v>46</v>
      </c>
      <c r="G2103" s="244" t="s">
        <v>4225</v>
      </c>
      <c r="H2103" s="4">
        <v>500</v>
      </c>
    </row>
    <row r="2104" spans="1:8">
      <c r="A2104" s="244" t="s">
        <v>2593</v>
      </c>
      <c r="B2104" s="244" t="s">
        <v>4263</v>
      </c>
      <c r="C2104" s="247">
        <v>6</v>
      </c>
      <c r="D2104" s="244" t="s">
        <v>6005</v>
      </c>
      <c r="E2104" s="244" t="s">
        <v>46</v>
      </c>
      <c r="F2104" s="244" t="s">
        <v>46</v>
      </c>
      <c r="G2104" s="244" t="s">
        <v>4225</v>
      </c>
      <c r="H2104" s="4">
        <v>500</v>
      </c>
    </row>
    <row r="2105" spans="1:8">
      <c r="A2105" s="244" t="s">
        <v>2594</v>
      </c>
      <c r="B2105" s="244" t="s">
        <v>4238</v>
      </c>
      <c r="C2105" s="247">
        <v>30</v>
      </c>
      <c r="D2105" s="244" t="s">
        <v>6006</v>
      </c>
      <c r="E2105" s="244" t="s">
        <v>46</v>
      </c>
      <c r="F2105" s="244" t="s">
        <v>46</v>
      </c>
      <c r="G2105" s="244" t="s">
        <v>4225</v>
      </c>
      <c r="H2105" s="4">
        <v>500</v>
      </c>
    </row>
    <row r="2106" spans="1:8">
      <c r="A2106" s="244" t="s">
        <v>2595</v>
      </c>
      <c r="B2106" s="244" t="s">
        <v>4263</v>
      </c>
      <c r="C2106" s="247">
        <v>6</v>
      </c>
      <c r="D2106" s="244" t="s">
        <v>6007</v>
      </c>
      <c r="E2106" s="244" t="s">
        <v>46</v>
      </c>
      <c r="F2106" s="244" t="s">
        <v>46</v>
      </c>
      <c r="G2106" s="244" t="s">
        <v>4225</v>
      </c>
      <c r="H2106" s="4">
        <v>500</v>
      </c>
    </row>
    <row r="2107" spans="1:8">
      <c r="A2107" s="244" t="s">
        <v>2596</v>
      </c>
      <c r="B2107" s="244" t="s">
        <v>4263</v>
      </c>
      <c r="C2107" s="247">
        <v>6</v>
      </c>
      <c r="D2107" s="244" t="s">
        <v>6008</v>
      </c>
      <c r="E2107" s="244" t="s">
        <v>46</v>
      </c>
      <c r="F2107" s="244" t="s">
        <v>46</v>
      </c>
      <c r="G2107" s="244" t="s">
        <v>4225</v>
      </c>
      <c r="H2107" s="4">
        <v>500</v>
      </c>
    </row>
    <row r="2108" spans="1:8">
      <c r="A2108" s="244" t="s">
        <v>2597</v>
      </c>
      <c r="B2108" s="244" t="s">
        <v>4263</v>
      </c>
      <c r="C2108" s="247">
        <v>6</v>
      </c>
      <c r="D2108" s="244" t="s">
        <v>6009</v>
      </c>
      <c r="E2108" s="244" t="s">
        <v>46</v>
      </c>
      <c r="F2108" s="244" t="s">
        <v>46</v>
      </c>
      <c r="G2108" s="244" t="s">
        <v>4225</v>
      </c>
      <c r="H2108" s="4">
        <v>500</v>
      </c>
    </row>
    <row r="2109" spans="1:8">
      <c r="A2109" s="244" t="s">
        <v>2598</v>
      </c>
      <c r="B2109" s="244" t="s">
        <v>4302</v>
      </c>
      <c r="C2109" s="247">
        <v>15</v>
      </c>
      <c r="D2109" s="244" t="s">
        <v>6010</v>
      </c>
      <c r="E2109" s="238" t="s">
        <v>51</v>
      </c>
      <c r="F2109" s="238" t="s">
        <v>4236</v>
      </c>
      <c r="G2109" s="244" t="s">
        <v>4225</v>
      </c>
      <c r="H2109" s="158" t="s">
        <v>7320</v>
      </c>
    </row>
    <row r="2110" spans="1:8">
      <c r="A2110" s="244" t="s">
        <v>2599</v>
      </c>
      <c r="B2110" s="244" t="s">
        <v>4254</v>
      </c>
      <c r="C2110" s="247">
        <v>10</v>
      </c>
      <c r="D2110" s="244" t="s">
        <v>6011</v>
      </c>
      <c r="E2110" s="244" t="s">
        <v>46</v>
      </c>
      <c r="F2110" s="244" t="s">
        <v>46</v>
      </c>
      <c r="G2110" s="244" t="s">
        <v>4225</v>
      </c>
      <c r="H2110" s="4">
        <v>500</v>
      </c>
    </row>
    <row r="2111" spans="1:8">
      <c r="A2111" s="244" t="s">
        <v>2600</v>
      </c>
      <c r="B2111" s="244" t="s">
        <v>4263</v>
      </c>
      <c r="C2111" s="247">
        <v>6</v>
      </c>
      <c r="D2111" s="244" t="s">
        <v>6012</v>
      </c>
      <c r="E2111" s="244" t="s">
        <v>46</v>
      </c>
      <c r="F2111" s="244" t="s">
        <v>46</v>
      </c>
      <c r="G2111" s="244" t="s">
        <v>4225</v>
      </c>
      <c r="H2111" s="4">
        <v>500</v>
      </c>
    </row>
    <row r="2112" spans="1:8">
      <c r="A2112" s="244" t="s">
        <v>2601</v>
      </c>
      <c r="B2112" s="244" t="s">
        <v>4263</v>
      </c>
      <c r="C2112" s="247">
        <v>6</v>
      </c>
      <c r="D2112" s="244" t="s">
        <v>6013</v>
      </c>
      <c r="E2112" s="244" t="s">
        <v>46</v>
      </c>
      <c r="F2112" s="244" t="s">
        <v>46</v>
      </c>
      <c r="G2112" s="244" t="s">
        <v>4225</v>
      </c>
      <c r="H2112" s="4">
        <v>500</v>
      </c>
    </row>
    <row r="2113" spans="1:8">
      <c r="A2113" s="244" t="s">
        <v>2602</v>
      </c>
      <c r="B2113" s="244" t="s">
        <v>4254</v>
      </c>
      <c r="C2113" s="247">
        <v>20</v>
      </c>
      <c r="D2113" s="244" t="s">
        <v>6014</v>
      </c>
      <c r="E2113" s="244" t="s">
        <v>46</v>
      </c>
      <c r="F2113" s="244" t="s">
        <v>46</v>
      </c>
      <c r="G2113" s="244" t="s">
        <v>4225</v>
      </c>
      <c r="H2113" s="4">
        <v>500</v>
      </c>
    </row>
    <row r="2114" spans="1:8">
      <c r="A2114" s="244" t="s">
        <v>2603</v>
      </c>
      <c r="B2114" s="244" t="s">
        <v>4263</v>
      </c>
      <c r="C2114" s="247">
        <v>6</v>
      </c>
      <c r="D2114" s="244" t="s">
        <v>6015</v>
      </c>
      <c r="E2114" s="244" t="s">
        <v>46</v>
      </c>
      <c r="F2114" s="244" t="s">
        <v>4229</v>
      </c>
      <c r="G2114" s="244" t="s">
        <v>4230</v>
      </c>
      <c r="H2114" s="4">
        <v>500</v>
      </c>
    </row>
    <row r="2115" spans="1:8">
      <c r="A2115" s="244" t="s">
        <v>2604</v>
      </c>
      <c r="B2115" s="244" t="s">
        <v>4263</v>
      </c>
      <c r="C2115" s="247">
        <v>6</v>
      </c>
      <c r="D2115" s="244" t="s">
        <v>6016</v>
      </c>
      <c r="E2115" s="244" t="s">
        <v>46</v>
      </c>
      <c r="F2115" s="244" t="s">
        <v>46</v>
      </c>
      <c r="G2115" s="244" t="s">
        <v>4225</v>
      </c>
      <c r="H2115" s="4">
        <v>500</v>
      </c>
    </row>
    <row r="2116" spans="1:8">
      <c r="A2116" s="244" t="s">
        <v>2605</v>
      </c>
      <c r="B2116" s="244" t="s">
        <v>4234</v>
      </c>
      <c r="C2116" s="247">
        <v>25</v>
      </c>
      <c r="D2116" s="244" t="s">
        <v>6017</v>
      </c>
      <c r="E2116" s="244" t="s">
        <v>46</v>
      </c>
      <c r="F2116" s="244" t="s">
        <v>46</v>
      </c>
      <c r="G2116" s="244" t="s">
        <v>4225</v>
      </c>
      <c r="H2116" s="4">
        <v>500</v>
      </c>
    </row>
    <row r="2117" spans="1:8">
      <c r="A2117" s="244" t="s">
        <v>2606</v>
      </c>
      <c r="B2117" s="244" t="s">
        <v>4263</v>
      </c>
      <c r="C2117" s="247">
        <v>6</v>
      </c>
      <c r="D2117" s="244" t="s">
        <v>6018</v>
      </c>
      <c r="E2117" s="244" t="s">
        <v>46</v>
      </c>
      <c r="F2117" s="244" t="s">
        <v>4296</v>
      </c>
      <c r="G2117" s="244" t="s">
        <v>4230</v>
      </c>
      <c r="H2117" s="4">
        <v>500</v>
      </c>
    </row>
    <row r="2118" spans="1:8">
      <c r="A2118" s="244" t="s">
        <v>2607</v>
      </c>
      <c r="B2118" s="244" t="s">
        <v>4302</v>
      </c>
      <c r="C2118" s="247">
        <v>15</v>
      </c>
      <c r="D2118" s="244" t="s">
        <v>379</v>
      </c>
      <c r="E2118" s="238" t="s">
        <v>4236</v>
      </c>
      <c r="F2118" s="238" t="s">
        <v>4236</v>
      </c>
      <c r="G2118" s="244" t="s">
        <v>4225</v>
      </c>
      <c r="H2118" s="222">
        <v>0</v>
      </c>
    </row>
    <row r="2119" spans="1:8">
      <c r="A2119" s="244" t="s">
        <v>2608</v>
      </c>
      <c r="B2119" s="244" t="s">
        <v>4222</v>
      </c>
      <c r="C2119" s="247">
        <v>30</v>
      </c>
      <c r="D2119" s="244" t="s">
        <v>6019</v>
      </c>
      <c r="E2119" s="244" t="s">
        <v>46</v>
      </c>
      <c r="F2119" s="244" t="s">
        <v>46</v>
      </c>
      <c r="G2119" s="244" t="s">
        <v>4225</v>
      </c>
      <c r="H2119" s="4">
        <v>500</v>
      </c>
    </row>
    <row r="2120" spans="1:8">
      <c r="A2120" s="244" t="s">
        <v>2609</v>
      </c>
      <c r="B2120" s="244" t="s">
        <v>4263</v>
      </c>
      <c r="C2120" s="247">
        <v>6</v>
      </c>
      <c r="D2120" s="244" t="s">
        <v>379</v>
      </c>
      <c r="E2120" s="238" t="s">
        <v>4236</v>
      </c>
      <c r="F2120" s="238" t="s">
        <v>4236</v>
      </c>
      <c r="G2120" s="244" t="s">
        <v>4225</v>
      </c>
      <c r="H2120" s="222">
        <v>0</v>
      </c>
    </row>
    <row r="2121" spans="1:8">
      <c r="A2121" s="244" t="s">
        <v>2610</v>
      </c>
      <c r="B2121" s="244" t="s">
        <v>4265</v>
      </c>
      <c r="C2121" s="247" t="s">
        <v>379</v>
      </c>
      <c r="D2121" s="244" t="s">
        <v>379</v>
      </c>
      <c r="E2121" s="238" t="s">
        <v>4236</v>
      </c>
      <c r="F2121" s="238" t="s">
        <v>4236</v>
      </c>
      <c r="G2121" s="244" t="s">
        <v>4230</v>
      </c>
      <c r="H2121" s="222">
        <v>0</v>
      </c>
    </row>
    <row r="2122" spans="1:8">
      <c r="A2122" s="244" t="s">
        <v>2611</v>
      </c>
      <c r="B2122" s="244" t="s">
        <v>4265</v>
      </c>
      <c r="C2122" s="247" t="s">
        <v>379</v>
      </c>
      <c r="D2122" s="244" t="s">
        <v>379</v>
      </c>
      <c r="E2122" s="238" t="s">
        <v>4266</v>
      </c>
      <c r="F2122" s="238" t="s">
        <v>4266</v>
      </c>
      <c r="G2122" s="244" t="s">
        <v>4225</v>
      </c>
      <c r="H2122" s="222">
        <v>0</v>
      </c>
    </row>
    <row r="2123" spans="1:8">
      <c r="A2123" s="244" t="s">
        <v>2611</v>
      </c>
      <c r="B2123" s="244" t="s">
        <v>4265</v>
      </c>
      <c r="C2123" s="247" t="s">
        <v>379</v>
      </c>
      <c r="D2123" s="244" t="s">
        <v>379</v>
      </c>
      <c r="E2123" s="238" t="s">
        <v>4266</v>
      </c>
      <c r="F2123" s="238" t="s">
        <v>4266</v>
      </c>
      <c r="G2123" s="244" t="s">
        <v>4225</v>
      </c>
      <c r="H2123" s="222">
        <v>0</v>
      </c>
    </row>
    <row r="2124" spans="1:8">
      <c r="A2124" s="244" t="s">
        <v>2612</v>
      </c>
      <c r="B2124" s="244" t="s">
        <v>379</v>
      </c>
      <c r="C2124" s="247" t="s">
        <v>379</v>
      </c>
      <c r="D2124" s="244" t="s">
        <v>379</v>
      </c>
      <c r="E2124" s="238" t="s">
        <v>4266</v>
      </c>
      <c r="F2124" s="238" t="s">
        <v>4266</v>
      </c>
      <c r="G2124" s="244" t="s">
        <v>4225</v>
      </c>
      <c r="H2124" s="222">
        <v>0</v>
      </c>
    </row>
    <row r="2125" spans="1:8">
      <c r="A2125" s="244" t="s">
        <v>2613</v>
      </c>
      <c r="B2125" s="244" t="s">
        <v>4265</v>
      </c>
      <c r="C2125" s="247" t="s">
        <v>379</v>
      </c>
      <c r="D2125" s="244" t="s">
        <v>379</v>
      </c>
      <c r="E2125" s="238" t="s">
        <v>4266</v>
      </c>
      <c r="F2125" s="238" t="s">
        <v>4266</v>
      </c>
      <c r="G2125" s="244" t="s">
        <v>4230</v>
      </c>
      <c r="H2125" s="222">
        <v>0</v>
      </c>
    </row>
    <row r="2126" spans="1:8">
      <c r="A2126" s="244" t="s">
        <v>2614</v>
      </c>
      <c r="B2126" s="244" t="s">
        <v>4263</v>
      </c>
      <c r="C2126" s="247">
        <v>6</v>
      </c>
      <c r="D2126" s="244" t="s">
        <v>6020</v>
      </c>
      <c r="E2126" s="244" t="s">
        <v>46</v>
      </c>
      <c r="F2126" s="244" t="s">
        <v>4229</v>
      </c>
      <c r="G2126" s="244" t="s">
        <v>4230</v>
      </c>
      <c r="H2126" s="4">
        <v>500</v>
      </c>
    </row>
    <row r="2127" spans="1:8">
      <c r="A2127" s="244" t="s">
        <v>2615</v>
      </c>
      <c r="B2127" s="244" t="s">
        <v>379</v>
      </c>
      <c r="C2127" s="247" t="s">
        <v>379</v>
      </c>
      <c r="D2127" s="244" t="s">
        <v>6021</v>
      </c>
      <c r="E2127" s="238" t="s">
        <v>4266</v>
      </c>
      <c r="F2127" s="238" t="s">
        <v>4266</v>
      </c>
      <c r="G2127" s="244" t="s">
        <v>4225</v>
      </c>
      <c r="H2127" s="222">
        <v>0</v>
      </c>
    </row>
    <row r="2128" spans="1:8">
      <c r="A2128" s="244" t="s">
        <v>2616</v>
      </c>
      <c r="B2128" s="244" t="s">
        <v>4302</v>
      </c>
      <c r="C2128" s="247">
        <v>20</v>
      </c>
      <c r="D2128" s="244" t="s">
        <v>6022</v>
      </c>
      <c r="E2128" s="244" t="s">
        <v>46</v>
      </c>
      <c r="F2128" s="244" t="s">
        <v>46</v>
      </c>
      <c r="G2128" s="244" t="s">
        <v>4225</v>
      </c>
      <c r="H2128" s="4">
        <v>500</v>
      </c>
    </row>
    <row r="2129" spans="1:8">
      <c r="A2129" s="244" t="s">
        <v>2617</v>
      </c>
      <c r="B2129" s="244" t="s">
        <v>4263</v>
      </c>
      <c r="C2129" s="247">
        <v>6</v>
      </c>
      <c r="D2129" s="244" t="s">
        <v>6023</v>
      </c>
      <c r="E2129" s="244" t="s">
        <v>46</v>
      </c>
      <c r="F2129" s="244" t="s">
        <v>4229</v>
      </c>
      <c r="G2129" s="244" t="s">
        <v>4230</v>
      </c>
      <c r="H2129" s="4">
        <v>500</v>
      </c>
    </row>
    <row r="2130" spans="1:8">
      <c r="A2130" s="244" t="s">
        <v>2618</v>
      </c>
      <c r="B2130" s="244" t="s">
        <v>379</v>
      </c>
      <c r="C2130" s="247" t="s">
        <v>379</v>
      </c>
      <c r="D2130" s="244" t="s">
        <v>379</v>
      </c>
      <c r="E2130" s="238" t="s">
        <v>4266</v>
      </c>
      <c r="F2130" s="238" t="s">
        <v>4266</v>
      </c>
      <c r="G2130" s="244" t="s">
        <v>4225</v>
      </c>
      <c r="H2130" s="222">
        <v>0</v>
      </c>
    </row>
    <row r="2131" spans="1:8">
      <c r="A2131" s="244" t="s">
        <v>2619</v>
      </c>
      <c r="B2131" s="244" t="s">
        <v>379</v>
      </c>
      <c r="C2131" s="247" t="s">
        <v>379</v>
      </c>
      <c r="D2131" s="244" t="s">
        <v>379</v>
      </c>
      <c r="E2131" s="238" t="s">
        <v>4266</v>
      </c>
      <c r="F2131" s="238" t="s">
        <v>4266</v>
      </c>
      <c r="G2131" s="244" t="s">
        <v>4225</v>
      </c>
      <c r="H2131" s="222">
        <v>0</v>
      </c>
    </row>
    <row r="2132" spans="1:8">
      <c r="A2132" s="244" t="s">
        <v>2620</v>
      </c>
      <c r="B2132" s="244" t="s">
        <v>379</v>
      </c>
      <c r="C2132" s="247" t="s">
        <v>379</v>
      </c>
      <c r="D2132" s="244" t="s">
        <v>6024</v>
      </c>
      <c r="E2132" s="238" t="s">
        <v>4266</v>
      </c>
      <c r="F2132" s="238" t="s">
        <v>4266</v>
      </c>
      <c r="G2132" s="244" t="s">
        <v>4225</v>
      </c>
      <c r="H2132" s="222">
        <v>0</v>
      </c>
    </row>
    <row r="2133" spans="1:8">
      <c r="A2133" s="244" t="s">
        <v>2621</v>
      </c>
      <c r="B2133" s="238" t="s">
        <v>379</v>
      </c>
      <c r="C2133" s="250" t="s">
        <v>379</v>
      </c>
      <c r="D2133" s="238" t="s">
        <v>379</v>
      </c>
      <c r="E2133" s="238" t="s">
        <v>4266</v>
      </c>
      <c r="F2133" s="238" t="s">
        <v>4266</v>
      </c>
      <c r="G2133" s="238" t="s">
        <v>4225</v>
      </c>
      <c r="H2133" s="222">
        <v>0</v>
      </c>
    </row>
    <row r="2134" spans="1:8">
      <c r="A2134" s="244" t="s">
        <v>2622</v>
      </c>
      <c r="B2134" s="244" t="s">
        <v>4222</v>
      </c>
      <c r="C2134" s="247">
        <v>35</v>
      </c>
      <c r="D2134" s="244" t="s">
        <v>51</v>
      </c>
      <c r="E2134" s="244" t="s">
        <v>51</v>
      </c>
      <c r="F2134" s="244" t="s">
        <v>4236</v>
      </c>
      <c r="G2134" s="244" t="s">
        <v>4230</v>
      </c>
      <c r="H2134" s="158" t="s">
        <v>7320</v>
      </c>
    </row>
    <row r="2135" spans="1:8">
      <c r="A2135" s="244" t="s">
        <v>2623</v>
      </c>
      <c r="B2135" s="253" t="s">
        <v>4263</v>
      </c>
      <c r="C2135" s="250">
        <v>6</v>
      </c>
      <c r="D2135" s="253" t="s">
        <v>4266</v>
      </c>
      <c r="E2135" s="253" t="s">
        <v>4236</v>
      </c>
      <c r="F2135" s="253" t="s">
        <v>4236</v>
      </c>
      <c r="G2135" s="253" t="s">
        <v>4230</v>
      </c>
      <c r="H2135" s="222">
        <v>0</v>
      </c>
    </row>
    <row r="2136" spans="1:8">
      <c r="A2136" s="244" t="s">
        <v>2624</v>
      </c>
      <c r="B2136" s="244" t="s">
        <v>4263</v>
      </c>
      <c r="C2136" s="247">
        <v>6</v>
      </c>
      <c r="D2136" s="244" t="s">
        <v>6025</v>
      </c>
      <c r="E2136" s="244" t="s">
        <v>46</v>
      </c>
      <c r="F2136" s="244" t="s">
        <v>4224</v>
      </c>
      <c r="G2136" s="244" t="s">
        <v>4225</v>
      </c>
      <c r="H2136" s="4">
        <v>500</v>
      </c>
    </row>
    <row r="2137" spans="1:8">
      <c r="A2137" s="244" t="s">
        <v>2625</v>
      </c>
      <c r="B2137" s="244" t="s">
        <v>4254</v>
      </c>
      <c r="C2137" s="247">
        <v>10</v>
      </c>
      <c r="D2137" s="244" t="s">
        <v>6026</v>
      </c>
      <c r="E2137" s="244" t="s">
        <v>46</v>
      </c>
      <c r="F2137" s="244" t="s">
        <v>4224</v>
      </c>
      <c r="G2137" s="244" t="s">
        <v>4225</v>
      </c>
      <c r="H2137" s="4">
        <v>500</v>
      </c>
    </row>
    <row r="2138" spans="1:8">
      <c r="A2138" s="244" t="s">
        <v>2626</v>
      </c>
      <c r="B2138" s="244" t="s">
        <v>4263</v>
      </c>
      <c r="C2138" s="247">
        <v>5</v>
      </c>
      <c r="D2138" s="244" t="s">
        <v>6027</v>
      </c>
      <c r="E2138" s="244" t="s">
        <v>46</v>
      </c>
      <c r="F2138" s="244" t="s">
        <v>46</v>
      </c>
      <c r="G2138" s="244" t="s">
        <v>4225</v>
      </c>
      <c r="H2138" s="4">
        <v>500</v>
      </c>
    </row>
    <row r="2139" spans="1:8">
      <c r="A2139" s="244" t="s">
        <v>2627</v>
      </c>
      <c r="B2139" s="244" t="s">
        <v>4263</v>
      </c>
      <c r="C2139" s="247">
        <v>6</v>
      </c>
      <c r="D2139" s="244" t="s">
        <v>6028</v>
      </c>
      <c r="E2139" s="244" t="s">
        <v>46</v>
      </c>
      <c r="F2139" s="244" t="s">
        <v>46</v>
      </c>
      <c r="G2139" s="244" t="s">
        <v>4225</v>
      </c>
      <c r="H2139" s="4">
        <v>500</v>
      </c>
    </row>
    <row r="2140" spans="1:8">
      <c r="A2140" s="244" t="s">
        <v>2628</v>
      </c>
      <c r="B2140" s="244" t="s">
        <v>4263</v>
      </c>
      <c r="C2140" s="247">
        <v>4</v>
      </c>
      <c r="D2140" s="244" t="s">
        <v>6029</v>
      </c>
      <c r="E2140" s="244" t="s">
        <v>46</v>
      </c>
      <c r="F2140" s="244" t="s">
        <v>46</v>
      </c>
      <c r="G2140" s="244" t="s">
        <v>4225</v>
      </c>
      <c r="H2140" s="4">
        <v>500</v>
      </c>
    </row>
    <row r="2141" spans="1:8">
      <c r="A2141" s="244" t="s">
        <v>2629</v>
      </c>
      <c r="B2141" s="244" t="s">
        <v>4263</v>
      </c>
      <c r="C2141" s="247">
        <v>6</v>
      </c>
      <c r="D2141" s="244" t="s">
        <v>6030</v>
      </c>
      <c r="E2141" s="244" t="s">
        <v>46</v>
      </c>
      <c r="F2141" s="244" t="s">
        <v>46</v>
      </c>
      <c r="G2141" s="244" t="s">
        <v>4225</v>
      </c>
      <c r="H2141" s="4">
        <v>500</v>
      </c>
    </row>
    <row r="2142" spans="1:8">
      <c r="A2142" s="244" t="s">
        <v>2630</v>
      </c>
      <c r="B2142" s="244" t="s">
        <v>4263</v>
      </c>
      <c r="C2142" s="247">
        <v>4</v>
      </c>
      <c r="D2142" s="244" t="s">
        <v>6031</v>
      </c>
      <c r="E2142" s="244" t="s">
        <v>46</v>
      </c>
      <c r="F2142" s="244" t="s">
        <v>46</v>
      </c>
      <c r="G2142" s="244" t="s">
        <v>4225</v>
      </c>
      <c r="H2142" s="4">
        <v>500</v>
      </c>
    </row>
    <row r="2143" spans="1:8">
      <c r="A2143" s="244" t="s">
        <v>2631</v>
      </c>
      <c r="B2143" s="244" t="s">
        <v>4263</v>
      </c>
      <c r="C2143" s="247">
        <v>4</v>
      </c>
      <c r="D2143" s="244" t="s">
        <v>6032</v>
      </c>
      <c r="E2143" s="244" t="s">
        <v>46</v>
      </c>
      <c r="F2143" s="244" t="s">
        <v>46</v>
      </c>
      <c r="G2143" s="244" t="s">
        <v>4225</v>
      </c>
      <c r="H2143" s="4">
        <v>500</v>
      </c>
    </row>
    <row r="2144" spans="1:8">
      <c r="A2144" s="244" t="s">
        <v>2632</v>
      </c>
      <c r="B2144" s="244" t="s">
        <v>4254</v>
      </c>
      <c r="C2144" s="247">
        <v>10</v>
      </c>
      <c r="D2144" s="244" t="s">
        <v>6033</v>
      </c>
      <c r="E2144" s="244" t="s">
        <v>46</v>
      </c>
      <c r="F2144" s="244" t="s">
        <v>46</v>
      </c>
      <c r="G2144" s="244" t="s">
        <v>4225</v>
      </c>
      <c r="H2144" s="4">
        <v>500</v>
      </c>
    </row>
    <row r="2145" spans="1:8">
      <c r="A2145" s="244" t="s">
        <v>2633</v>
      </c>
      <c r="B2145" s="244" t="s">
        <v>4263</v>
      </c>
      <c r="C2145" s="247">
        <v>4</v>
      </c>
      <c r="D2145" s="244" t="s">
        <v>6034</v>
      </c>
      <c r="E2145" s="244" t="s">
        <v>46</v>
      </c>
      <c r="F2145" s="244" t="s">
        <v>46</v>
      </c>
      <c r="G2145" s="244" t="s">
        <v>4225</v>
      </c>
      <c r="H2145" s="4">
        <v>500</v>
      </c>
    </row>
    <row r="2146" spans="1:8">
      <c r="A2146" s="244" t="s">
        <v>2634</v>
      </c>
      <c r="B2146" s="244" t="s">
        <v>4263</v>
      </c>
      <c r="C2146" s="247">
        <v>4</v>
      </c>
      <c r="D2146" s="244" t="s">
        <v>6035</v>
      </c>
      <c r="E2146" s="244" t="s">
        <v>46</v>
      </c>
      <c r="F2146" s="244" t="s">
        <v>46</v>
      </c>
      <c r="G2146" s="244" t="s">
        <v>4225</v>
      </c>
      <c r="H2146" s="4">
        <v>500</v>
      </c>
    </row>
    <row r="2147" spans="1:8">
      <c r="A2147" s="244" t="s">
        <v>2635</v>
      </c>
      <c r="B2147" s="244" t="s">
        <v>4263</v>
      </c>
      <c r="C2147" s="247">
        <v>6</v>
      </c>
      <c r="D2147" s="244" t="s">
        <v>6036</v>
      </c>
      <c r="E2147" s="244" t="s">
        <v>46</v>
      </c>
      <c r="F2147" s="244" t="s">
        <v>46</v>
      </c>
      <c r="G2147" s="244" t="s">
        <v>4225</v>
      </c>
      <c r="H2147" s="4">
        <v>500</v>
      </c>
    </row>
    <row r="2148" spans="1:8">
      <c r="A2148" s="244" t="s">
        <v>2636</v>
      </c>
      <c r="B2148" s="244" t="s">
        <v>4263</v>
      </c>
      <c r="C2148" s="247">
        <v>6</v>
      </c>
      <c r="D2148" s="244" t="s">
        <v>6037</v>
      </c>
      <c r="E2148" s="244" t="s">
        <v>46</v>
      </c>
      <c r="F2148" s="244" t="s">
        <v>46</v>
      </c>
      <c r="G2148" s="244" t="s">
        <v>4225</v>
      </c>
      <c r="H2148" s="4">
        <v>500</v>
      </c>
    </row>
    <row r="2149" spans="1:8">
      <c r="A2149" s="244" t="s">
        <v>2637</v>
      </c>
      <c r="B2149" s="244" t="s">
        <v>4263</v>
      </c>
      <c r="C2149" s="247">
        <v>6</v>
      </c>
      <c r="D2149" s="244" t="s">
        <v>6038</v>
      </c>
      <c r="E2149" s="244" t="s">
        <v>46</v>
      </c>
      <c r="F2149" s="244" t="s">
        <v>4296</v>
      </c>
      <c r="G2149" s="244" t="s">
        <v>4230</v>
      </c>
      <c r="H2149" s="4">
        <v>500</v>
      </c>
    </row>
    <row r="2150" spans="1:8">
      <c r="A2150" s="244" t="s">
        <v>2638</v>
      </c>
      <c r="B2150" s="244" t="s">
        <v>4263</v>
      </c>
      <c r="C2150" s="247">
        <v>4</v>
      </c>
      <c r="D2150" s="244" t="s">
        <v>6039</v>
      </c>
      <c r="E2150" s="244" t="s">
        <v>46</v>
      </c>
      <c r="F2150" s="244" t="s">
        <v>46</v>
      </c>
      <c r="G2150" s="244" t="s">
        <v>4225</v>
      </c>
      <c r="H2150" s="4">
        <v>500</v>
      </c>
    </row>
    <row r="2151" spans="1:8">
      <c r="A2151" s="244" t="s">
        <v>2639</v>
      </c>
      <c r="B2151" s="244" t="s">
        <v>4263</v>
      </c>
      <c r="C2151" s="247">
        <v>4</v>
      </c>
      <c r="D2151" s="244" t="s">
        <v>6040</v>
      </c>
      <c r="E2151" s="244" t="s">
        <v>46</v>
      </c>
      <c r="F2151" s="244" t="s">
        <v>46</v>
      </c>
      <c r="G2151" s="244" t="s">
        <v>4225</v>
      </c>
      <c r="H2151" s="4">
        <v>500</v>
      </c>
    </row>
    <row r="2152" spans="1:8">
      <c r="A2152" s="244" t="s">
        <v>2640</v>
      </c>
      <c r="B2152" s="244" t="s">
        <v>4263</v>
      </c>
      <c r="C2152" s="247">
        <v>4</v>
      </c>
      <c r="D2152" s="244" t="s">
        <v>6041</v>
      </c>
      <c r="E2152" s="244" t="s">
        <v>46</v>
      </c>
      <c r="F2152" s="244" t="s">
        <v>46</v>
      </c>
      <c r="G2152" s="244" t="s">
        <v>4225</v>
      </c>
      <c r="H2152" s="4">
        <v>500</v>
      </c>
    </row>
    <row r="2153" spans="1:8">
      <c r="A2153" s="244" t="s">
        <v>2641</v>
      </c>
      <c r="B2153" s="244" t="s">
        <v>379</v>
      </c>
      <c r="C2153" s="247" t="s">
        <v>379</v>
      </c>
      <c r="D2153" s="244" t="s">
        <v>379</v>
      </c>
      <c r="E2153" s="238" t="s">
        <v>4266</v>
      </c>
      <c r="F2153" s="238" t="s">
        <v>4266</v>
      </c>
      <c r="G2153" s="244" t="s">
        <v>4225</v>
      </c>
      <c r="H2153" s="222">
        <v>0</v>
      </c>
    </row>
    <row r="2154" spans="1:8">
      <c r="A2154" s="244" t="s">
        <v>2642</v>
      </c>
      <c r="B2154" s="244" t="s">
        <v>4263</v>
      </c>
      <c r="C2154" s="247">
        <v>6</v>
      </c>
      <c r="D2154" s="244" t="s">
        <v>6042</v>
      </c>
      <c r="E2154" s="244" t="s">
        <v>46</v>
      </c>
      <c r="F2154" s="244" t="s">
        <v>46</v>
      </c>
      <c r="G2154" s="244" t="s">
        <v>4225</v>
      </c>
      <c r="H2154" s="4">
        <v>500</v>
      </c>
    </row>
    <row r="2155" spans="1:8">
      <c r="A2155" s="244" t="s">
        <v>2643</v>
      </c>
      <c r="B2155" s="244" t="s">
        <v>4263</v>
      </c>
      <c r="C2155" s="247">
        <v>4</v>
      </c>
      <c r="D2155" s="244" t="s">
        <v>6043</v>
      </c>
      <c r="E2155" s="244" t="s">
        <v>46</v>
      </c>
      <c r="F2155" s="244" t="s">
        <v>46</v>
      </c>
      <c r="G2155" s="244" t="s">
        <v>4225</v>
      </c>
      <c r="H2155" s="4">
        <v>500</v>
      </c>
    </row>
    <row r="2156" spans="1:8">
      <c r="A2156" s="244" t="s">
        <v>2644</v>
      </c>
      <c r="B2156" s="244" t="s">
        <v>4263</v>
      </c>
      <c r="C2156" s="247">
        <v>6</v>
      </c>
      <c r="D2156" s="244" t="s">
        <v>6044</v>
      </c>
      <c r="E2156" s="244" t="s">
        <v>46</v>
      </c>
      <c r="F2156" s="244" t="s">
        <v>46</v>
      </c>
      <c r="G2156" s="244" t="s">
        <v>4225</v>
      </c>
      <c r="H2156" s="4">
        <v>500</v>
      </c>
    </row>
    <row r="2157" spans="1:8">
      <c r="A2157" s="244" t="s">
        <v>2645</v>
      </c>
      <c r="B2157" s="244" t="s">
        <v>4263</v>
      </c>
      <c r="C2157" s="247">
        <v>6</v>
      </c>
      <c r="D2157" s="244" t="s">
        <v>6045</v>
      </c>
      <c r="E2157" s="244" t="s">
        <v>46</v>
      </c>
      <c r="F2157" s="244" t="s">
        <v>46</v>
      </c>
      <c r="G2157" s="244" t="s">
        <v>4225</v>
      </c>
      <c r="H2157" s="4">
        <v>500</v>
      </c>
    </row>
    <row r="2158" spans="1:8">
      <c r="A2158" s="244" t="s">
        <v>2646</v>
      </c>
      <c r="B2158" s="244" t="s">
        <v>4263</v>
      </c>
      <c r="C2158" s="247">
        <v>6</v>
      </c>
      <c r="D2158" s="244" t="s">
        <v>6046</v>
      </c>
      <c r="E2158" s="244" t="s">
        <v>46</v>
      </c>
      <c r="F2158" s="244" t="s">
        <v>46</v>
      </c>
      <c r="G2158" s="244" t="s">
        <v>4225</v>
      </c>
      <c r="H2158" s="4">
        <v>500</v>
      </c>
    </row>
    <row r="2159" spans="1:8">
      <c r="A2159" s="244" t="s">
        <v>2647</v>
      </c>
      <c r="B2159" s="244" t="s">
        <v>4263</v>
      </c>
      <c r="C2159" s="247">
        <v>6</v>
      </c>
      <c r="D2159" s="244" t="s">
        <v>6047</v>
      </c>
      <c r="E2159" s="244" t="s">
        <v>46</v>
      </c>
      <c r="F2159" s="244" t="s">
        <v>46</v>
      </c>
      <c r="G2159" s="244" t="s">
        <v>4225</v>
      </c>
      <c r="H2159" s="4">
        <v>500</v>
      </c>
    </row>
    <row r="2160" spans="1:8">
      <c r="A2160" s="244" t="s">
        <v>2648</v>
      </c>
      <c r="B2160" s="244" t="s">
        <v>4263</v>
      </c>
      <c r="C2160" s="247">
        <v>6</v>
      </c>
      <c r="D2160" s="244" t="s">
        <v>6048</v>
      </c>
      <c r="E2160" s="244" t="s">
        <v>46</v>
      </c>
      <c r="F2160" s="244" t="s">
        <v>4229</v>
      </c>
      <c r="G2160" s="244" t="s">
        <v>4230</v>
      </c>
      <c r="H2160" s="4">
        <v>500</v>
      </c>
    </row>
    <row r="2161" spans="1:8">
      <c r="A2161" s="244" t="s">
        <v>2649</v>
      </c>
      <c r="B2161" s="244" t="s">
        <v>4263</v>
      </c>
      <c r="C2161" s="247">
        <v>6</v>
      </c>
      <c r="D2161" s="244" t="s">
        <v>6049</v>
      </c>
      <c r="E2161" s="244" t="s">
        <v>46</v>
      </c>
      <c r="F2161" s="244" t="s">
        <v>46</v>
      </c>
      <c r="G2161" s="244" t="s">
        <v>4225</v>
      </c>
      <c r="H2161" s="4">
        <v>500</v>
      </c>
    </row>
    <row r="2162" spans="1:8">
      <c r="A2162" s="244" t="s">
        <v>2650</v>
      </c>
      <c r="B2162" s="244" t="s">
        <v>4263</v>
      </c>
      <c r="C2162" s="247">
        <v>6</v>
      </c>
      <c r="D2162" s="244" t="s">
        <v>6050</v>
      </c>
      <c r="E2162" s="244" t="s">
        <v>46</v>
      </c>
      <c r="F2162" s="244" t="s">
        <v>46</v>
      </c>
      <c r="G2162" s="244" t="s">
        <v>4225</v>
      </c>
      <c r="H2162" s="4">
        <v>500</v>
      </c>
    </row>
    <row r="2163" spans="1:8">
      <c r="A2163" s="244" t="s">
        <v>2650</v>
      </c>
      <c r="B2163" s="244" t="s">
        <v>379</v>
      </c>
      <c r="C2163" s="247" t="s">
        <v>379</v>
      </c>
      <c r="D2163" s="238" t="s">
        <v>4266</v>
      </c>
      <c r="E2163" s="244" t="s">
        <v>4236</v>
      </c>
      <c r="F2163" s="244" t="s">
        <v>4236</v>
      </c>
      <c r="G2163" s="244" t="s">
        <v>4225</v>
      </c>
      <c r="H2163" s="222">
        <v>0</v>
      </c>
    </row>
    <row r="2164" spans="1:8">
      <c r="A2164" s="244" t="s">
        <v>2651</v>
      </c>
      <c r="B2164" s="244" t="s">
        <v>4234</v>
      </c>
      <c r="C2164" s="247">
        <v>25</v>
      </c>
      <c r="D2164" s="244" t="s">
        <v>6051</v>
      </c>
      <c r="E2164" s="244" t="s">
        <v>46</v>
      </c>
      <c r="F2164" s="244" t="s">
        <v>46</v>
      </c>
      <c r="G2164" s="244" t="s">
        <v>4225</v>
      </c>
      <c r="H2164" s="4">
        <v>500</v>
      </c>
    </row>
    <row r="2165" spans="1:8">
      <c r="A2165" s="244" t="s">
        <v>2652</v>
      </c>
      <c r="B2165" s="244" t="s">
        <v>4263</v>
      </c>
      <c r="C2165" s="247">
        <v>6</v>
      </c>
      <c r="D2165" s="244" t="s">
        <v>6052</v>
      </c>
      <c r="E2165" s="244" t="s">
        <v>46</v>
      </c>
      <c r="F2165" s="244" t="s">
        <v>46</v>
      </c>
      <c r="G2165" s="244" t="s">
        <v>4225</v>
      </c>
      <c r="H2165" s="4">
        <v>500</v>
      </c>
    </row>
    <row r="2166" spans="1:8">
      <c r="A2166" s="244" t="s">
        <v>2653</v>
      </c>
      <c r="B2166" s="244" t="s">
        <v>4263</v>
      </c>
      <c r="C2166" s="247">
        <v>6</v>
      </c>
      <c r="D2166" s="244" t="s">
        <v>6053</v>
      </c>
      <c r="E2166" s="244" t="s">
        <v>46</v>
      </c>
      <c r="F2166" s="244" t="s">
        <v>46</v>
      </c>
      <c r="G2166" s="244" t="s">
        <v>4225</v>
      </c>
      <c r="H2166" s="4">
        <v>500</v>
      </c>
    </row>
    <row r="2167" spans="1:8">
      <c r="A2167" s="244" t="s">
        <v>2654</v>
      </c>
      <c r="B2167" s="244" t="s">
        <v>4263</v>
      </c>
      <c r="C2167" s="247">
        <v>6</v>
      </c>
      <c r="D2167" s="244" t="s">
        <v>6054</v>
      </c>
      <c r="E2167" s="244" t="s">
        <v>46</v>
      </c>
      <c r="F2167" s="244" t="s">
        <v>4229</v>
      </c>
      <c r="G2167" s="244" t="s">
        <v>4230</v>
      </c>
      <c r="H2167" s="4">
        <v>500</v>
      </c>
    </row>
    <row r="2168" spans="1:8">
      <c r="A2168" s="244" t="s">
        <v>2655</v>
      </c>
      <c r="B2168" s="244" t="s">
        <v>4263</v>
      </c>
      <c r="C2168" s="247">
        <v>6</v>
      </c>
      <c r="D2168" s="244" t="s">
        <v>6055</v>
      </c>
      <c r="E2168" s="244" t="s">
        <v>46</v>
      </c>
      <c r="F2168" s="244" t="s">
        <v>46</v>
      </c>
      <c r="G2168" s="244" t="s">
        <v>4225</v>
      </c>
      <c r="H2168" s="4">
        <v>500</v>
      </c>
    </row>
    <row r="2169" spans="1:8">
      <c r="A2169" s="244" t="s">
        <v>2656</v>
      </c>
      <c r="B2169" s="244" t="s">
        <v>4263</v>
      </c>
      <c r="C2169" s="247">
        <v>6</v>
      </c>
      <c r="D2169" s="244" t="s">
        <v>6056</v>
      </c>
      <c r="E2169" s="244" t="s">
        <v>46</v>
      </c>
      <c r="F2169" s="244" t="s">
        <v>46</v>
      </c>
      <c r="G2169" s="244" t="s">
        <v>4225</v>
      </c>
      <c r="H2169" s="4">
        <v>500</v>
      </c>
    </row>
    <row r="2170" spans="1:8">
      <c r="A2170" s="244" t="s">
        <v>2657</v>
      </c>
      <c r="B2170" s="244" t="s">
        <v>4263</v>
      </c>
      <c r="C2170" s="247">
        <v>6</v>
      </c>
      <c r="D2170" s="244" t="s">
        <v>6057</v>
      </c>
      <c r="E2170" s="244" t="s">
        <v>46</v>
      </c>
      <c r="F2170" s="244" t="s">
        <v>46</v>
      </c>
      <c r="G2170" s="244" t="s">
        <v>4225</v>
      </c>
      <c r="H2170" s="4">
        <v>500</v>
      </c>
    </row>
    <row r="2171" spans="1:8">
      <c r="A2171" s="244" t="s">
        <v>2658</v>
      </c>
      <c r="B2171" s="244" t="s">
        <v>379</v>
      </c>
      <c r="C2171" s="247" t="s">
        <v>379</v>
      </c>
      <c r="D2171" s="244" t="s">
        <v>379</v>
      </c>
      <c r="E2171" s="238" t="s">
        <v>4266</v>
      </c>
      <c r="F2171" s="238" t="s">
        <v>4266</v>
      </c>
      <c r="G2171" s="244" t="s">
        <v>4225</v>
      </c>
      <c r="H2171" s="222">
        <v>0</v>
      </c>
    </row>
    <row r="2172" spans="1:8">
      <c r="A2172" s="244" t="s">
        <v>2659</v>
      </c>
      <c r="B2172" s="244" t="s">
        <v>4263</v>
      </c>
      <c r="C2172" s="247">
        <v>6</v>
      </c>
      <c r="D2172" s="244" t="s">
        <v>6058</v>
      </c>
      <c r="E2172" s="244" t="s">
        <v>46</v>
      </c>
      <c r="F2172" s="244" t="s">
        <v>46</v>
      </c>
      <c r="G2172" s="244" t="s">
        <v>4225</v>
      </c>
      <c r="H2172" s="4">
        <v>500</v>
      </c>
    </row>
    <row r="2173" spans="1:8">
      <c r="A2173" s="244" t="s">
        <v>2660</v>
      </c>
      <c r="B2173" s="244" t="s">
        <v>4263</v>
      </c>
      <c r="C2173" s="247">
        <v>6</v>
      </c>
      <c r="D2173" s="244" t="s">
        <v>6059</v>
      </c>
      <c r="E2173" s="244" t="s">
        <v>46</v>
      </c>
      <c r="F2173" s="244" t="s">
        <v>46</v>
      </c>
      <c r="G2173" s="244" t="s">
        <v>4225</v>
      </c>
      <c r="H2173" s="4">
        <v>500</v>
      </c>
    </row>
    <row r="2174" spans="1:8">
      <c r="A2174" s="244" t="s">
        <v>2661</v>
      </c>
      <c r="B2174" s="244" t="s">
        <v>4263</v>
      </c>
      <c r="C2174" s="247">
        <v>6</v>
      </c>
      <c r="D2174" s="244" t="s">
        <v>6060</v>
      </c>
      <c r="E2174" s="244" t="s">
        <v>46</v>
      </c>
      <c r="F2174" s="244" t="s">
        <v>46</v>
      </c>
      <c r="G2174" s="244" t="s">
        <v>4225</v>
      </c>
      <c r="H2174" s="4">
        <v>500</v>
      </c>
    </row>
    <row r="2175" spans="1:8">
      <c r="A2175" s="244" t="s">
        <v>2662</v>
      </c>
      <c r="B2175" s="244" t="s">
        <v>4234</v>
      </c>
      <c r="C2175" s="247">
        <v>25</v>
      </c>
      <c r="D2175" s="244" t="s">
        <v>6061</v>
      </c>
      <c r="E2175" s="244" t="s">
        <v>46</v>
      </c>
      <c r="F2175" s="244" t="s">
        <v>46</v>
      </c>
      <c r="G2175" s="244" t="s">
        <v>4225</v>
      </c>
      <c r="H2175" s="4">
        <v>500</v>
      </c>
    </row>
    <row r="2176" spans="1:8">
      <c r="A2176" s="244" t="s">
        <v>2663</v>
      </c>
      <c r="B2176" s="244" t="s">
        <v>4263</v>
      </c>
      <c r="C2176" s="247">
        <v>6</v>
      </c>
      <c r="D2176" s="244" t="s">
        <v>6062</v>
      </c>
      <c r="E2176" s="244" t="s">
        <v>46</v>
      </c>
      <c r="F2176" s="244" t="s">
        <v>46</v>
      </c>
      <c r="G2176" s="244" t="s">
        <v>4225</v>
      </c>
      <c r="H2176" s="4">
        <v>500</v>
      </c>
    </row>
    <row r="2177" spans="1:8">
      <c r="A2177" s="244" t="s">
        <v>2664</v>
      </c>
      <c r="B2177" s="244" t="s">
        <v>4263</v>
      </c>
      <c r="C2177" s="247">
        <v>4</v>
      </c>
      <c r="D2177" s="244" t="s">
        <v>6063</v>
      </c>
      <c r="E2177" s="244" t="s">
        <v>46</v>
      </c>
      <c r="F2177" s="244" t="s">
        <v>46</v>
      </c>
      <c r="G2177" s="244" t="s">
        <v>4225</v>
      </c>
      <c r="H2177" s="4">
        <v>500</v>
      </c>
    </row>
    <row r="2178" spans="1:8">
      <c r="A2178" s="244" t="s">
        <v>2665</v>
      </c>
      <c r="B2178" s="244" t="s">
        <v>4263</v>
      </c>
      <c r="C2178" s="247">
        <v>6</v>
      </c>
      <c r="D2178" s="244" t="s">
        <v>6064</v>
      </c>
      <c r="E2178" s="244" t="s">
        <v>46</v>
      </c>
      <c r="F2178" s="244" t="s">
        <v>46</v>
      </c>
      <c r="G2178" s="244" t="s">
        <v>4225</v>
      </c>
      <c r="H2178" s="4">
        <v>500</v>
      </c>
    </row>
    <row r="2179" spans="1:8">
      <c r="A2179" s="244" t="s">
        <v>2666</v>
      </c>
      <c r="B2179" s="244" t="s">
        <v>379</v>
      </c>
      <c r="C2179" s="247" t="s">
        <v>379</v>
      </c>
      <c r="D2179" s="244" t="s">
        <v>379</v>
      </c>
      <c r="E2179" s="238" t="s">
        <v>4266</v>
      </c>
      <c r="F2179" s="238" t="s">
        <v>4266</v>
      </c>
      <c r="G2179" s="244" t="s">
        <v>4225</v>
      </c>
      <c r="H2179" s="222">
        <v>0</v>
      </c>
    </row>
    <row r="2180" spans="1:8">
      <c r="A2180" s="244" t="s">
        <v>2667</v>
      </c>
      <c r="B2180" s="244" t="s">
        <v>4238</v>
      </c>
      <c r="C2180" s="247">
        <v>26</v>
      </c>
      <c r="D2180" s="244" t="s">
        <v>6065</v>
      </c>
      <c r="E2180" s="244" t="s">
        <v>51</v>
      </c>
      <c r="F2180" s="238" t="s">
        <v>4236</v>
      </c>
      <c r="G2180" s="244" t="s">
        <v>4225</v>
      </c>
      <c r="H2180" s="158" t="s">
        <v>7320</v>
      </c>
    </row>
    <row r="2181" spans="1:8">
      <c r="A2181" s="244" t="s">
        <v>2668</v>
      </c>
      <c r="B2181" s="244" t="s">
        <v>4263</v>
      </c>
      <c r="C2181" s="247">
        <v>6</v>
      </c>
      <c r="D2181" s="244" t="s">
        <v>6066</v>
      </c>
      <c r="E2181" s="244" t="s">
        <v>46</v>
      </c>
      <c r="F2181" s="244" t="s">
        <v>46</v>
      </c>
      <c r="G2181" s="244" t="s">
        <v>4225</v>
      </c>
      <c r="H2181" s="4">
        <v>500</v>
      </c>
    </row>
    <row r="2182" spans="1:8">
      <c r="A2182" s="244" t="s">
        <v>2669</v>
      </c>
      <c r="B2182" s="244" t="s">
        <v>4263</v>
      </c>
      <c r="C2182" s="247">
        <v>6</v>
      </c>
      <c r="D2182" s="244" t="s">
        <v>6067</v>
      </c>
      <c r="E2182" s="244" t="s">
        <v>46</v>
      </c>
      <c r="F2182" s="244" t="s">
        <v>46</v>
      </c>
      <c r="G2182" s="244" t="s">
        <v>4225</v>
      </c>
      <c r="H2182" s="4">
        <v>500</v>
      </c>
    </row>
    <row r="2183" spans="1:8">
      <c r="A2183" s="244" t="s">
        <v>2670</v>
      </c>
      <c r="B2183" s="244" t="s">
        <v>4263</v>
      </c>
      <c r="C2183" s="247">
        <v>3</v>
      </c>
      <c r="D2183" s="244" t="s">
        <v>6068</v>
      </c>
      <c r="E2183" s="244" t="s">
        <v>46</v>
      </c>
      <c r="F2183" s="244" t="s">
        <v>46</v>
      </c>
      <c r="G2183" s="244" t="s">
        <v>4225</v>
      </c>
      <c r="H2183" s="4">
        <v>500</v>
      </c>
    </row>
    <row r="2184" spans="1:8">
      <c r="A2184" s="244" t="s">
        <v>2671</v>
      </c>
      <c r="B2184" s="244" t="s">
        <v>4263</v>
      </c>
      <c r="C2184" s="247">
        <v>6</v>
      </c>
      <c r="D2184" s="244" t="s">
        <v>6069</v>
      </c>
      <c r="E2184" s="244" t="s">
        <v>46</v>
      </c>
      <c r="F2184" s="244" t="s">
        <v>46</v>
      </c>
      <c r="G2184" s="244" t="s">
        <v>4225</v>
      </c>
      <c r="H2184" s="4">
        <v>500</v>
      </c>
    </row>
    <row r="2185" spans="1:8">
      <c r="A2185" s="244" t="s">
        <v>2672</v>
      </c>
      <c r="B2185" s="244" t="s">
        <v>4263</v>
      </c>
      <c r="C2185" s="247">
        <v>3</v>
      </c>
      <c r="D2185" s="244" t="s">
        <v>6070</v>
      </c>
      <c r="E2185" s="244" t="s">
        <v>46</v>
      </c>
      <c r="F2185" s="244" t="s">
        <v>46</v>
      </c>
      <c r="G2185" s="244" t="s">
        <v>4225</v>
      </c>
      <c r="H2185" s="4">
        <v>500</v>
      </c>
    </row>
    <row r="2186" spans="1:8">
      <c r="A2186" s="244" t="s">
        <v>2673</v>
      </c>
      <c r="B2186" s="244" t="s">
        <v>4263</v>
      </c>
      <c r="C2186" s="247">
        <v>6</v>
      </c>
      <c r="D2186" s="244" t="s">
        <v>6071</v>
      </c>
      <c r="E2186" s="244" t="s">
        <v>46</v>
      </c>
      <c r="F2186" s="244" t="s">
        <v>4229</v>
      </c>
      <c r="G2186" s="244" t="s">
        <v>4230</v>
      </c>
      <c r="H2186" s="4">
        <v>500</v>
      </c>
    </row>
    <row r="2187" spans="1:8">
      <c r="A2187" s="244" t="s">
        <v>2674</v>
      </c>
      <c r="B2187" s="244" t="s">
        <v>4234</v>
      </c>
      <c r="C2187" s="247">
        <v>30</v>
      </c>
      <c r="D2187" s="244" t="s">
        <v>6072</v>
      </c>
      <c r="E2187" s="238" t="s">
        <v>52</v>
      </c>
      <c r="F2187" s="238" t="s">
        <v>4236</v>
      </c>
      <c r="G2187" s="244" t="s">
        <v>4225</v>
      </c>
      <c r="H2187" s="158" t="s">
        <v>7323</v>
      </c>
    </row>
    <row r="2188" spans="1:8">
      <c r="A2188" s="244" t="s">
        <v>2675</v>
      </c>
      <c r="B2188" s="244" t="s">
        <v>4263</v>
      </c>
      <c r="C2188" s="247">
        <v>3</v>
      </c>
      <c r="D2188" s="244" t="s">
        <v>379</v>
      </c>
      <c r="E2188" s="238" t="s">
        <v>4236</v>
      </c>
      <c r="F2188" s="238" t="s">
        <v>4236</v>
      </c>
      <c r="G2188" s="244" t="s">
        <v>4230</v>
      </c>
      <c r="H2188" s="222">
        <v>0</v>
      </c>
    </row>
    <row r="2189" spans="1:8">
      <c r="A2189" s="244" t="s">
        <v>2676</v>
      </c>
      <c r="B2189" s="244" t="s">
        <v>4222</v>
      </c>
      <c r="C2189" s="247">
        <v>30</v>
      </c>
      <c r="D2189" s="244" t="s">
        <v>379</v>
      </c>
      <c r="E2189" s="238" t="s">
        <v>51</v>
      </c>
      <c r="F2189" s="238" t="s">
        <v>4296</v>
      </c>
      <c r="G2189" s="244" t="s">
        <v>4230</v>
      </c>
      <c r="H2189" s="158" t="s">
        <v>7320</v>
      </c>
    </row>
    <row r="2190" spans="1:8">
      <c r="A2190" s="244" t="s">
        <v>2677</v>
      </c>
      <c r="B2190" s="244" t="s">
        <v>4254</v>
      </c>
      <c r="C2190" s="247">
        <v>10</v>
      </c>
      <c r="D2190" s="244" t="s">
        <v>6073</v>
      </c>
      <c r="E2190" s="244" t="s">
        <v>46</v>
      </c>
      <c r="F2190" s="244" t="s">
        <v>46</v>
      </c>
      <c r="G2190" s="244" t="s">
        <v>4225</v>
      </c>
      <c r="H2190" s="4">
        <v>500</v>
      </c>
    </row>
    <row r="2191" spans="1:8">
      <c r="A2191" s="244" t="s">
        <v>2678</v>
      </c>
      <c r="B2191" s="244" t="s">
        <v>379</v>
      </c>
      <c r="C2191" s="247" t="s">
        <v>379</v>
      </c>
      <c r="D2191" s="244" t="s">
        <v>379</v>
      </c>
      <c r="E2191" s="238" t="s">
        <v>4266</v>
      </c>
      <c r="F2191" s="238" t="s">
        <v>4266</v>
      </c>
      <c r="G2191" s="244" t="s">
        <v>4225</v>
      </c>
      <c r="H2191" s="222">
        <v>0</v>
      </c>
    </row>
    <row r="2192" spans="1:8">
      <c r="A2192" s="244" t="s">
        <v>2679</v>
      </c>
      <c r="B2192" s="244" t="s">
        <v>4238</v>
      </c>
      <c r="C2192" s="247">
        <v>30</v>
      </c>
      <c r="D2192" s="244" t="s">
        <v>6074</v>
      </c>
      <c r="E2192" s="238" t="s">
        <v>52</v>
      </c>
      <c r="F2192" s="238" t="s">
        <v>4296</v>
      </c>
      <c r="G2192" s="244" t="s">
        <v>4230</v>
      </c>
      <c r="H2192" s="158" t="s">
        <v>7323</v>
      </c>
    </row>
    <row r="2193" spans="1:8">
      <c r="A2193" s="244" t="s">
        <v>2680</v>
      </c>
      <c r="B2193" s="244" t="s">
        <v>4222</v>
      </c>
      <c r="C2193" s="247">
        <v>30</v>
      </c>
      <c r="D2193" s="244" t="s">
        <v>379</v>
      </c>
      <c r="E2193" s="238" t="s">
        <v>51</v>
      </c>
      <c r="F2193" s="238" t="s">
        <v>4296</v>
      </c>
      <c r="G2193" s="244" t="s">
        <v>4230</v>
      </c>
      <c r="H2193" s="158" t="s">
        <v>7320</v>
      </c>
    </row>
    <row r="2194" spans="1:8">
      <c r="A2194" s="244" t="s">
        <v>2681</v>
      </c>
      <c r="B2194" s="244" t="s">
        <v>4263</v>
      </c>
      <c r="C2194" s="247">
        <v>5</v>
      </c>
      <c r="D2194" s="244" t="s">
        <v>6075</v>
      </c>
      <c r="E2194" s="244" t="s">
        <v>46</v>
      </c>
      <c r="F2194" s="244" t="s">
        <v>46</v>
      </c>
      <c r="G2194" s="244" t="s">
        <v>4225</v>
      </c>
      <c r="H2194" s="4">
        <v>500</v>
      </c>
    </row>
    <row r="2195" spans="1:8">
      <c r="A2195" s="244" t="s">
        <v>2682</v>
      </c>
      <c r="B2195" s="244" t="s">
        <v>4238</v>
      </c>
      <c r="C2195" s="247">
        <v>9</v>
      </c>
      <c r="D2195" s="244" t="s">
        <v>379</v>
      </c>
      <c r="E2195" s="238" t="s">
        <v>4236</v>
      </c>
      <c r="F2195" s="238" t="s">
        <v>4236</v>
      </c>
      <c r="G2195" s="244" t="s">
        <v>4230</v>
      </c>
      <c r="H2195" s="222">
        <v>0</v>
      </c>
    </row>
    <row r="2196" spans="1:8">
      <c r="A2196" s="244" t="s">
        <v>2683</v>
      </c>
      <c r="B2196" s="244" t="s">
        <v>4265</v>
      </c>
      <c r="C2196" s="247" t="s">
        <v>379</v>
      </c>
      <c r="D2196" s="244" t="s">
        <v>379</v>
      </c>
      <c r="E2196" s="238" t="s">
        <v>4236</v>
      </c>
      <c r="F2196" s="238" t="s">
        <v>4236</v>
      </c>
      <c r="G2196" s="244" t="s">
        <v>4225</v>
      </c>
      <c r="H2196" s="222">
        <v>0</v>
      </c>
    </row>
    <row r="2197" spans="1:8">
      <c r="A2197" s="244" t="s">
        <v>2684</v>
      </c>
      <c r="B2197" s="244" t="s">
        <v>379</v>
      </c>
      <c r="C2197" s="247" t="s">
        <v>379</v>
      </c>
      <c r="D2197" s="244" t="s">
        <v>379</v>
      </c>
      <c r="E2197" s="238" t="s">
        <v>4266</v>
      </c>
      <c r="F2197" s="238" t="s">
        <v>4266</v>
      </c>
      <c r="G2197" s="244" t="s">
        <v>4230</v>
      </c>
      <c r="H2197" s="222">
        <v>0</v>
      </c>
    </row>
    <row r="2198" spans="1:8">
      <c r="A2198" s="244" t="s">
        <v>2684</v>
      </c>
      <c r="B2198" s="244" t="s">
        <v>379</v>
      </c>
      <c r="C2198" s="247" t="s">
        <v>379</v>
      </c>
      <c r="D2198" s="244" t="s">
        <v>379</v>
      </c>
      <c r="E2198" s="238" t="s">
        <v>4266</v>
      </c>
      <c r="F2198" s="238" t="s">
        <v>4266</v>
      </c>
      <c r="G2198" s="244" t="s">
        <v>4230</v>
      </c>
      <c r="H2198" s="222">
        <v>0</v>
      </c>
    </row>
    <row r="2199" spans="1:8">
      <c r="A2199" s="244" t="s">
        <v>2684</v>
      </c>
      <c r="B2199" s="244" t="s">
        <v>379</v>
      </c>
      <c r="C2199" s="247" t="s">
        <v>379</v>
      </c>
      <c r="D2199" s="244" t="s">
        <v>379</v>
      </c>
      <c r="E2199" s="238" t="s">
        <v>4266</v>
      </c>
      <c r="F2199" s="238" t="s">
        <v>4266</v>
      </c>
      <c r="G2199" s="244" t="s">
        <v>4230</v>
      </c>
      <c r="H2199" s="222">
        <v>0</v>
      </c>
    </row>
    <row r="2200" spans="1:8">
      <c r="A2200" s="244" t="s">
        <v>2685</v>
      </c>
      <c r="B2200" s="244" t="s">
        <v>379</v>
      </c>
      <c r="C2200" s="247" t="s">
        <v>379</v>
      </c>
      <c r="D2200" s="244" t="s">
        <v>379</v>
      </c>
      <c r="E2200" s="238" t="s">
        <v>4266</v>
      </c>
      <c r="F2200" s="238" t="s">
        <v>4266</v>
      </c>
      <c r="G2200" s="244" t="s">
        <v>4225</v>
      </c>
      <c r="H2200" s="222">
        <v>0</v>
      </c>
    </row>
    <row r="2201" spans="1:8">
      <c r="A2201" s="244" t="s">
        <v>2686</v>
      </c>
      <c r="B2201" s="244" t="s">
        <v>4263</v>
      </c>
      <c r="C2201" s="247">
        <v>4</v>
      </c>
      <c r="D2201" s="244" t="s">
        <v>379</v>
      </c>
      <c r="E2201" s="238" t="s">
        <v>4236</v>
      </c>
      <c r="F2201" s="238" t="s">
        <v>4236</v>
      </c>
      <c r="G2201" s="244" t="s">
        <v>4230</v>
      </c>
      <c r="H2201" s="222">
        <v>0</v>
      </c>
    </row>
    <row r="2202" spans="1:8">
      <c r="A2202" s="244" t="s">
        <v>2687</v>
      </c>
      <c r="B2202" s="244" t="s">
        <v>4263</v>
      </c>
      <c r="C2202" s="247">
        <v>3</v>
      </c>
      <c r="D2202" s="244" t="s">
        <v>6076</v>
      </c>
      <c r="E2202" s="244" t="s">
        <v>46</v>
      </c>
      <c r="F2202" s="244" t="s">
        <v>46</v>
      </c>
      <c r="G2202" s="244" t="s">
        <v>4225</v>
      </c>
      <c r="H2202" s="4">
        <v>500</v>
      </c>
    </row>
    <row r="2203" spans="1:8">
      <c r="A2203" s="244" t="s">
        <v>2688</v>
      </c>
      <c r="B2203" s="244" t="s">
        <v>379</v>
      </c>
      <c r="C2203" s="247" t="s">
        <v>379</v>
      </c>
      <c r="D2203" s="244" t="s">
        <v>379</v>
      </c>
      <c r="E2203" s="238" t="s">
        <v>4266</v>
      </c>
      <c r="F2203" s="238" t="s">
        <v>4266</v>
      </c>
      <c r="G2203" s="244" t="s">
        <v>4225</v>
      </c>
      <c r="H2203" s="222">
        <v>0</v>
      </c>
    </row>
    <row r="2204" spans="1:8">
      <c r="A2204" s="244" t="s">
        <v>2689</v>
      </c>
      <c r="B2204" s="244" t="s">
        <v>379</v>
      </c>
      <c r="C2204" s="247" t="s">
        <v>379</v>
      </c>
      <c r="D2204" s="244" t="s">
        <v>379</v>
      </c>
      <c r="E2204" s="238" t="s">
        <v>4266</v>
      </c>
      <c r="F2204" s="238" t="s">
        <v>4266</v>
      </c>
      <c r="G2204" s="244" t="s">
        <v>4225</v>
      </c>
      <c r="H2204" s="222">
        <v>0</v>
      </c>
    </row>
    <row r="2205" spans="1:8">
      <c r="A2205" s="244" t="s">
        <v>2690</v>
      </c>
      <c r="B2205" s="244" t="s">
        <v>379</v>
      </c>
      <c r="C2205" s="247" t="s">
        <v>379</v>
      </c>
      <c r="D2205" s="244" t="s">
        <v>379</v>
      </c>
      <c r="E2205" s="238" t="s">
        <v>4266</v>
      </c>
      <c r="F2205" s="238" t="s">
        <v>4266</v>
      </c>
      <c r="G2205" s="244" t="s">
        <v>4225</v>
      </c>
      <c r="H2205" s="222">
        <v>0</v>
      </c>
    </row>
    <row r="2206" spans="1:8">
      <c r="A2206" s="244" t="s">
        <v>2691</v>
      </c>
      <c r="B2206" s="244" t="s">
        <v>379</v>
      </c>
      <c r="C2206" s="247" t="s">
        <v>379</v>
      </c>
      <c r="D2206" s="244" t="s">
        <v>379</v>
      </c>
      <c r="E2206" s="238" t="s">
        <v>4266</v>
      </c>
      <c r="F2206" s="238" t="s">
        <v>4266</v>
      </c>
      <c r="G2206" s="244" t="s">
        <v>4225</v>
      </c>
      <c r="H2206" s="222">
        <v>0</v>
      </c>
    </row>
    <row r="2207" spans="1:8">
      <c r="A2207" s="244" t="s">
        <v>2691</v>
      </c>
      <c r="B2207" s="244" t="s">
        <v>379</v>
      </c>
      <c r="C2207" s="247" t="s">
        <v>379</v>
      </c>
      <c r="D2207" s="244" t="s">
        <v>379</v>
      </c>
      <c r="E2207" s="238" t="s">
        <v>4266</v>
      </c>
      <c r="F2207" s="238" t="s">
        <v>4266</v>
      </c>
      <c r="G2207" s="244" t="s">
        <v>4225</v>
      </c>
      <c r="H2207" s="222">
        <v>0</v>
      </c>
    </row>
    <row r="2208" spans="1:8">
      <c r="A2208" s="244" t="s">
        <v>2692</v>
      </c>
      <c r="B2208" s="244" t="s">
        <v>379</v>
      </c>
      <c r="C2208" s="247" t="s">
        <v>379</v>
      </c>
      <c r="D2208" s="244" t="s">
        <v>379</v>
      </c>
      <c r="E2208" s="238" t="s">
        <v>4266</v>
      </c>
      <c r="F2208" s="238" t="s">
        <v>4266</v>
      </c>
      <c r="G2208" s="244" t="s">
        <v>4225</v>
      </c>
      <c r="H2208" s="222">
        <v>0</v>
      </c>
    </row>
    <row r="2209" spans="1:8">
      <c r="A2209" s="244" t="s">
        <v>2693</v>
      </c>
      <c r="B2209" s="244" t="s">
        <v>4254</v>
      </c>
      <c r="C2209" s="247">
        <v>30</v>
      </c>
      <c r="D2209" s="244" t="s">
        <v>6077</v>
      </c>
      <c r="E2209" s="244" t="s">
        <v>46</v>
      </c>
      <c r="F2209" s="244" t="s">
        <v>46</v>
      </c>
      <c r="G2209" s="244" t="s">
        <v>4225</v>
      </c>
      <c r="H2209" s="4">
        <v>500</v>
      </c>
    </row>
    <row r="2210" spans="1:8">
      <c r="A2210" s="244" t="s">
        <v>2694</v>
      </c>
      <c r="B2210" s="244" t="s">
        <v>4234</v>
      </c>
      <c r="C2210" s="247">
        <v>20</v>
      </c>
      <c r="D2210" s="244" t="s">
        <v>6078</v>
      </c>
      <c r="E2210" s="238" t="s">
        <v>52</v>
      </c>
      <c r="F2210" s="238" t="s">
        <v>52</v>
      </c>
      <c r="G2210" s="244" t="s">
        <v>4230</v>
      </c>
      <c r="H2210" s="158" t="s">
        <v>7323</v>
      </c>
    </row>
    <row r="2211" spans="1:8">
      <c r="A2211" s="244" t="s">
        <v>2695</v>
      </c>
      <c r="B2211" s="238" t="s">
        <v>379</v>
      </c>
      <c r="C2211" s="250" t="s">
        <v>379</v>
      </c>
      <c r="D2211" s="238" t="s">
        <v>379</v>
      </c>
      <c r="E2211" s="238" t="s">
        <v>4266</v>
      </c>
      <c r="F2211" s="238" t="s">
        <v>4266</v>
      </c>
      <c r="G2211" s="238" t="s">
        <v>4225</v>
      </c>
      <c r="H2211" s="222">
        <v>0</v>
      </c>
    </row>
    <row r="2212" spans="1:8">
      <c r="A2212" s="244" t="s">
        <v>2696</v>
      </c>
      <c r="B2212" s="253" t="s">
        <v>4234</v>
      </c>
      <c r="C2212" s="250">
        <v>10</v>
      </c>
      <c r="D2212" s="253" t="s">
        <v>6079</v>
      </c>
      <c r="E2212" s="253" t="s">
        <v>51</v>
      </c>
      <c r="F2212" s="253" t="s">
        <v>4236</v>
      </c>
      <c r="G2212" s="253" t="s">
        <v>4230</v>
      </c>
      <c r="H2212" s="158" t="s">
        <v>7320</v>
      </c>
    </row>
    <row r="2213" spans="1:8">
      <c r="A2213" s="244" t="s">
        <v>2697</v>
      </c>
      <c r="B2213" s="244" t="s">
        <v>4222</v>
      </c>
      <c r="C2213" s="247">
        <v>40</v>
      </c>
      <c r="D2213" s="244" t="s">
        <v>6080</v>
      </c>
      <c r="E2213" s="244" t="s">
        <v>46</v>
      </c>
      <c r="F2213" s="244" t="s">
        <v>4224</v>
      </c>
      <c r="G2213" s="244" t="s">
        <v>4225</v>
      </c>
      <c r="H2213" s="4">
        <v>500</v>
      </c>
    </row>
    <row r="2214" spans="1:8">
      <c r="A2214" s="244" t="s">
        <v>2698</v>
      </c>
      <c r="B2214" s="244" t="s">
        <v>5203</v>
      </c>
      <c r="C2214" s="247">
        <v>20</v>
      </c>
      <c r="D2214" s="244" t="s">
        <v>6081</v>
      </c>
      <c r="E2214" s="244" t="s">
        <v>46</v>
      </c>
      <c r="F2214" s="244" t="s">
        <v>46</v>
      </c>
      <c r="G2214" s="244" t="s">
        <v>4225</v>
      </c>
      <c r="H2214" s="4">
        <v>500</v>
      </c>
    </row>
    <row r="2215" spans="1:8">
      <c r="A2215" s="244" t="s">
        <v>2699</v>
      </c>
      <c r="B2215" s="244" t="s">
        <v>379</v>
      </c>
      <c r="C2215" s="247" t="s">
        <v>379</v>
      </c>
      <c r="D2215" s="244" t="s">
        <v>6082</v>
      </c>
      <c r="E2215" s="238" t="s">
        <v>4266</v>
      </c>
      <c r="F2215" s="238" t="s">
        <v>4266</v>
      </c>
      <c r="G2215" s="244" t="s">
        <v>4225</v>
      </c>
      <c r="H2215" s="222">
        <v>0</v>
      </c>
    </row>
    <row r="2216" spans="1:8">
      <c r="A2216" s="244" t="s">
        <v>2700</v>
      </c>
      <c r="B2216" s="244" t="s">
        <v>4263</v>
      </c>
      <c r="C2216" s="247">
        <v>6</v>
      </c>
      <c r="D2216" s="244" t="s">
        <v>6083</v>
      </c>
      <c r="E2216" s="244" t="s">
        <v>46</v>
      </c>
      <c r="F2216" s="244" t="s">
        <v>46</v>
      </c>
      <c r="G2216" s="244" t="s">
        <v>4225</v>
      </c>
      <c r="H2216" s="4">
        <v>500</v>
      </c>
    </row>
    <row r="2217" spans="1:8">
      <c r="A2217" s="244" t="s">
        <v>2701</v>
      </c>
      <c r="B2217" s="244" t="s">
        <v>379</v>
      </c>
      <c r="C2217" s="247" t="s">
        <v>379</v>
      </c>
      <c r="D2217" s="244" t="s">
        <v>379</v>
      </c>
      <c r="E2217" s="238" t="s">
        <v>4266</v>
      </c>
      <c r="F2217" s="238" t="s">
        <v>4266</v>
      </c>
      <c r="G2217" s="244" t="s">
        <v>4225</v>
      </c>
      <c r="H2217" s="222">
        <v>0</v>
      </c>
    </row>
    <row r="2218" spans="1:8">
      <c r="A2218" s="244" t="s">
        <v>2702</v>
      </c>
      <c r="B2218" s="244" t="s">
        <v>379</v>
      </c>
      <c r="C2218" s="247" t="s">
        <v>379</v>
      </c>
      <c r="D2218" s="244" t="s">
        <v>379</v>
      </c>
      <c r="E2218" s="238" t="s">
        <v>4266</v>
      </c>
      <c r="F2218" s="238" t="s">
        <v>4266</v>
      </c>
      <c r="G2218" s="244" t="s">
        <v>4225</v>
      </c>
      <c r="H2218" s="222">
        <v>0</v>
      </c>
    </row>
    <row r="2219" spans="1:8">
      <c r="A2219" s="244" t="s">
        <v>2703</v>
      </c>
      <c r="B2219" s="244" t="s">
        <v>4309</v>
      </c>
      <c r="C2219" s="247" t="s">
        <v>379</v>
      </c>
      <c r="D2219" s="244" t="s">
        <v>52</v>
      </c>
      <c r="E2219" s="238" t="s">
        <v>4266</v>
      </c>
      <c r="F2219" s="238" t="s">
        <v>4266</v>
      </c>
      <c r="G2219" s="244" t="s">
        <v>4225</v>
      </c>
      <c r="H2219" s="222">
        <v>0</v>
      </c>
    </row>
    <row r="2220" spans="1:8">
      <c r="A2220" s="244" t="s">
        <v>2704</v>
      </c>
      <c r="B2220" s="244" t="s">
        <v>4254</v>
      </c>
      <c r="C2220" s="247">
        <v>15</v>
      </c>
      <c r="D2220" s="244" t="s">
        <v>6084</v>
      </c>
      <c r="E2220" s="244" t="s">
        <v>46</v>
      </c>
      <c r="F2220" s="244" t="s">
        <v>46</v>
      </c>
      <c r="G2220" s="244" t="s">
        <v>4225</v>
      </c>
      <c r="H2220" s="4">
        <v>500</v>
      </c>
    </row>
    <row r="2221" spans="1:8">
      <c r="A2221" s="244" t="s">
        <v>2705</v>
      </c>
      <c r="B2221" s="244" t="s">
        <v>4238</v>
      </c>
      <c r="C2221" s="247">
        <v>20</v>
      </c>
      <c r="D2221" s="244" t="s">
        <v>379</v>
      </c>
      <c r="E2221" s="238" t="s">
        <v>4266</v>
      </c>
      <c r="F2221" s="238" t="s">
        <v>4266</v>
      </c>
      <c r="G2221" s="244" t="s">
        <v>4225</v>
      </c>
      <c r="H2221" s="222">
        <v>0</v>
      </c>
    </row>
    <row r="2222" spans="1:8">
      <c r="A2222" s="244" t="s">
        <v>2706</v>
      </c>
      <c r="B2222" s="244" t="s">
        <v>4238</v>
      </c>
      <c r="C2222" s="247">
        <v>40</v>
      </c>
      <c r="D2222" s="244" t="s">
        <v>6085</v>
      </c>
      <c r="E2222" s="238" t="s">
        <v>51</v>
      </c>
      <c r="F2222" s="238" t="s">
        <v>4236</v>
      </c>
      <c r="G2222" s="244" t="s">
        <v>4225</v>
      </c>
      <c r="H2222" s="158" t="s">
        <v>7321</v>
      </c>
    </row>
    <row r="2223" spans="1:8">
      <c r="A2223" s="244" t="s">
        <v>2707</v>
      </c>
      <c r="B2223" s="244" t="s">
        <v>379</v>
      </c>
      <c r="C2223" s="247" t="s">
        <v>379</v>
      </c>
      <c r="D2223" s="244" t="s">
        <v>6086</v>
      </c>
      <c r="E2223" s="238" t="s">
        <v>4266</v>
      </c>
      <c r="F2223" s="238" t="s">
        <v>4266</v>
      </c>
      <c r="G2223" s="244" t="s">
        <v>4225</v>
      </c>
      <c r="H2223" s="222">
        <v>0</v>
      </c>
    </row>
    <row r="2224" spans="1:8">
      <c r="A2224" s="244" t="s">
        <v>2708</v>
      </c>
      <c r="B2224" s="244" t="s">
        <v>4254</v>
      </c>
      <c r="C2224" s="247">
        <v>15</v>
      </c>
      <c r="D2224" s="244" t="s">
        <v>6087</v>
      </c>
      <c r="E2224" s="244" t="s">
        <v>46</v>
      </c>
      <c r="F2224" s="244" t="s">
        <v>46</v>
      </c>
      <c r="G2224" s="244" t="s">
        <v>4225</v>
      </c>
      <c r="H2224" s="4">
        <v>500</v>
      </c>
    </row>
    <row r="2225" spans="1:8">
      <c r="A2225" s="244" t="s">
        <v>2709</v>
      </c>
      <c r="B2225" s="244" t="s">
        <v>4263</v>
      </c>
      <c r="C2225" s="247">
        <v>6</v>
      </c>
      <c r="D2225" s="244" t="s">
        <v>6088</v>
      </c>
      <c r="E2225" s="244" t="s">
        <v>46</v>
      </c>
      <c r="F2225" s="244" t="s">
        <v>46</v>
      </c>
      <c r="G2225" s="244" t="s">
        <v>4225</v>
      </c>
      <c r="H2225" s="4">
        <v>500</v>
      </c>
    </row>
    <row r="2226" spans="1:8">
      <c r="A2226" s="244" t="s">
        <v>2710</v>
      </c>
      <c r="B2226" s="244" t="s">
        <v>4263</v>
      </c>
      <c r="C2226" s="247">
        <v>6</v>
      </c>
      <c r="D2226" s="244" t="s">
        <v>6089</v>
      </c>
      <c r="E2226" s="244" t="s">
        <v>46</v>
      </c>
      <c r="F2226" s="244" t="s">
        <v>46</v>
      </c>
      <c r="G2226" s="244" t="s">
        <v>4225</v>
      </c>
      <c r="H2226" s="4">
        <v>500</v>
      </c>
    </row>
    <row r="2227" spans="1:8">
      <c r="A2227" s="244" t="s">
        <v>2711</v>
      </c>
      <c r="B2227" s="244" t="s">
        <v>4263</v>
      </c>
      <c r="C2227" s="247">
        <v>6</v>
      </c>
      <c r="D2227" s="244" t="s">
        <v>6090</v>
      </c>
      <c r="E2227" s="244" t="s">
        <v>46</v>
      </c>
      <c r="F2227" s="244" t="s">
        <v>46</v>
      </c>
      <c r="G2227" s="244" t="s">
        <v>4225</v>
      </c>
      <c r="H2227" s="4">
        <v>500</v>
      </c>
    </row>
    <row r="2228" spans="1:8">
      <c r="A2228" s="244" t="s">
        <v>2712</v>
      </c>
      <c r="B2228" s="244" t="s">
        <v>4263</v>
      </c>
      <c r="C2228" s="247">
        <v>6</v>
      </c>
      <c r="D2228" s="244" t="s">
        <v>6091</v>
      </c>
      <c r="E2228" s="244" t="s">
        <v>46</v>
      </c>
      <c r="F2228" s="244" t="s">
        <v>46</v>
      </c>
      <c r="G2228" s="244" t="s">
        <v>4225</v>
      </c>
      <c r="H2228" s="4">
        <v>500</v>
      </c>
    </row>
    <row r="2229" spans="1:8">
      <c r="A2229" s="244" t="s">
        <v>2713</v>
      </c>
      <c r="B2229" s="244" t="s">
        <v>4263</v>
      </c>
      <c r="C2229" s="247">
        <v>6</v>
      </c>
      <c r="D2229" s="244" t="s">
        <v>6092</v>
      </c>
      <c r="E2229" s="244" t="s">
        <v>46</v>
      </c>
      <c r="F2229" s="244" t="s">
        <v>46</v>
      </c>
      <c r="G2229" s="244" t="s">
        <v>4225</v>
      </c>
      <c r="H2229" s="4">
        <v>500</v>
      </c>
    </row>
    <row r="2230" spans="1:8">
      <c r="A2230" s="244" t="s">
        <v>2714</v>
      </c>
      <c r="B2230" s="244" t="s">
        <v>4263</v>
      </c>
      <c r="C2230" s="247">
        <v>3</v>
      </c>
      <c r="D2230" s="244" t="s">
        <v>6093</v>
      </c>
      <c r="E2230" s="244" t="s">
        <v>46</v>
      </c>
      <c r="F2230" s="244" t="s">
        <v>46</v>
      </c>
      <c r="G2230" s="244" t="s">
        <v>4225</v>
      </c>
      <c r="H2230" s="4">
        <v>500</v>
      </c>
    </row>
    <row r="2231" spans="1:8">
      <c r="A2231" s="244" t="s">
        <v>2714</v>
      </c>
      <c r="B2231" s="244" t="s">
        <v>379</v>
      </c>
      <c r="C2231" s="247" t="s">
        <v>379</v>
      </c>
      <c r="D2231" s="238" t="s">
        <v>4266</v>
      </c>
      <c r="E2231" s="244" t="s">
        <v>4236</v>
      </c>
      <c r="F2231" s="244" t="s">
        <v>4236</v>
      </c>
      <c r="G2231" s="244" t="s">
        <v>4225</v>
      </c>
      <c r="H2231" s="222">
        <v>0</v>
      </c>
    </row>
    <row r="2232" spans="1:8">
      <c r="A2232" s="244" t="s">
        <v>2714</v>
      </c>
      <c r="B2232" s="244" t="s">
        <v>379</v>
      </c>
      <c r="C2232" s="247" t="s">
        <v>379</v>
      </c>
      <c r="D2232" s="238" t="s">
        <v>4266</v>
      </c>
      <c r="E2232" s="244" t="s">
        <v>4236</v>
      </c>
      <c r="F2232" s="244" t="s">
        <v>4236</v>
      </c>
      <c r="G2232" s="244" t="s">
        <v>4225</v>
      </c>
      <c r="H2232" s="222">
        <v>0</v>
      </c>
    </row>
    <row r="2233" spans="1:8">
      <c r="A2233" s="244" t="s">
        <v>2714</v>
      </c>
      <c r="B2233" s="244" t="s">
        <v>379</v>
      </c>
      <c r="C2233" s="247" t="s">
        <v>379</v>
      </c>
      <c r="D2233" s="238" t="s">
        <v>4266</v>
      </c>
      <c r="E2233" s="244" t="s">
        <v>4236</v>
      </c>
      <c r="F2233" s="244" t="s">
        <v>4236</v>
      </c>
      <c r="G2233" s="244" t="s">
        <v>4225</v>
      </c>
      <c r="H2233" s="222">
        <v>0</v>
      </c>
    </row>
    <row r="2234" spans="1:8">
      <c r="A2234" s="244" t="s">
        <v>2714</v>
      </c>
      <c r="B2234" s="244" t="s">
        <v>379</v>
      </c>
      <c r="C2234" s="247" t="s">
        <v>379</v>
      </c>
      <c r="D2234" s="238" t="s">
        <v>4266</v>
      </c>
      <c r="E2234" s="244" t="s">
        <v>4236</v>
      </c>
      <c r="F2234" s="244" t="s">
        <v>4236</v>
      </c>
      <c r="G2234" s="244" t="s">
        <v>4225</v>
      </c>
      <c r="H2234" s="222">
        <v>0</v>
      </c>
    </row>
    <row r="2235" spans="1:8">
      <c r="A2235" s="244" t="s">
        <v>2715</v>
      </c>
      <c r="B2235" s="244" t="s">
        <v>4254</v>
      </c>
      <c r="C2235" s="247">
        <v>10</v>
      </c>
      <c r="D2235" s="244" t="s">
        <v>6094</v>
      </c>
      <c r="E2235" s="244" t="s">
        <v>46</v>
      </c>
      <c r="F2235" s="244" t="s">
        <v>46</v>
      </c>
      <c r="G2235" s="244" t="s">
        <v>4225</v>
      </c>
      <c r="H2235" s="4">
        <v>500</v>
      </c>
    </row>
    <row r="2236" spans="1:8">
      <c r="A2236" s="244" t="s">
        <v>2716</v>
      </c>
      <c r="B2236" s="244" t="s">
        <v>4263</v>
      </c>
      <c r="C2236" s="247">
        <v>3</v>
      </c>
      <c r="D2236" s="244" t="s">
        <v>6095</v>
      </c>
      <c r="E2236" s="244" t="s">
        <v>46</v>
      </c>
      <c r="F2236" s="244" t="s">
        <v>46</v>
      </c>
      <c r="G2236" s="244" t="s">
        <v>4225</v>
      </c>
      <c r="H2236" s="4">
        <v>500</v>
      </c>
    </row>
    <row r="2237" spans="1:8">
      <c r="A2237" s="244" t="s">
        <v>2717</v>
      </c>
      <c r="B2237" s="244" t="s">
        <v>4263</v>
      </c>
      <c r="C2237" s="247">
        <v>6</v>
      </c>
      <c r="D2237" s="244" t="s">
        <v>6096</v>
      </c>
      <c r="E2237" s="244" t="s">
        <v>46</v>
      </c>
      <c r="F2237" s="244" t="s">
        <v>46</v>
      </c>
      <c r="G2237" s="244" t="s">
        <v>4225</v>
      </c>
      <c r="H2237" s="4">
        <v>500</v>
      </c>
    </row>
    <row r="2238" spans="1:8">
      <c r="A2238" s="244" t="s">
        <v>2718</v>
      </c>
      <c r="B2238" s="244" t="s">
        <v>4263</v>
      </c>
      <c r="C2238" s="247">
        <v>6</v>
      </c>
      <c r="D2238" s="244" t="s">
        <v>6097</v>
      </c>
      <c r="E2238" s="244" t="s">
        <v>46</v>
      </c>
      <c r="F2238" s="244" t="s">
        <v>46</v>
      </c>
      <c r="G2238" s="244" t="s">
        <v>4225</v>
      </c>
      <c r="H2238" s="4">
        <v>500</v>
      </c>
    </row>
    <row r="2239" spans="1:8">
      <c r="A2239" s="244" t="s">
        <v>2719</v>
      </c>
      <c r="B2239" s="244" t="s">
        <v>4263</v>
      </c>
      <c r="C2239" s="247">
        <v>6</v>
      </c>
      <c r="D2239" s="244" t="s">
        <v>6098</v>
      </c>
      <c r="E2239" s="244" t="s">
        <v>46</v>
      </c>
      <c r="F2239" s="244" t="s">
        <v>46</v>
      </c>
      <c r="G2239" s="244" t="s">
        <v>4225</v>
      </c>
      <c r="H2239" s="4">
        <v>500</v>
      </c>
    </row>
    <row r="2240" spans="1:8">
      <c r="A2240" s="244" t="s">
        <v>2720</v>
      </c>
      <c r="B2240" s="244" t="s">
        <v>4263</v>
      </c>
      <c r="C2240" s="247">
        <v>6</v>
      </c>
      <c r="D2240" s="244" t="s">
        <v>6099</v>
      </c>
      <c r="E2240" s="244" t="s">
        <v>46</v>
      </c>
      <c r="F2240" s="244" t="s">
        <v>46</v>
      </c>
      <c r="G2240" s="244" t="s">
        <v>4225</v>
      </c>
      <c r="H2240" s="4">
        <v>500</v>
      </c>
    </row>
    <row r="2241" spans="1:8">
      <c r="A2241" s="244" t="s">
        <v>2721</v>
      </c>
      <c r="B2241" s="244" t="s">
        <v>4263</v>
      </c>
      <c r="C2241" s="247">
        <v>6</v>
      </c>
      <c r="D2241" s="244" t="s">
        <v>6100</v>
      </c>
      <c r="E2241" s="244" t="s">
        <v>46</v>
      </c>
      <c r="F2241" s="244" t="s">
        <v>46</v>
      </c>
      <c r="G2241" s="244" t="s">
        <v>4225</v>
      </c>
      <c r="H2241" s="4">
        <v>500</v>
      </c>
    </row>
    <row r="2242" spans="1:8">
      <c r="A2242" s="244" t="s">
        <v>2722</v>
      </c>
      <c r="B2242" s="244" t="s">
        <v>4254</v>
      </c>
      <c r="C2242" s="247">
        <v>20</v>
      </c>
      <c r="D2242" s="244" t="s">
        <v>6101</v>
      </c>
      <c r="E2242" s="244" t="s">
        <v>46</v>
      </c>
      <c r="F2242" s="244" t="s">
        <v>46</v>
      </c>
      <c r="G2242" s="244" t="s">
        <v>4225</v>
      </c>
      <c r="H2242" s="4">
        <v>500</v>
      </c>
    </row>
    <row r="2243" spans="1:8">
      <c r="A2243" s="244" t="s">
        <v>2723</v>
      </c>
      <c r="B2243" s="244" t="s">
        <v>379</v>
      </c>
      <c r="C2243" s="247" t="s">
        <v>379</v>
      </c>
      <c r="D2243" s="244" t="s">
        <v>379</v>
      </c>
      <c r="E2243" s="238" t="s">
        <v>4266</v>
      </c>
      <c r="F2243" s="238" t="s">
        <v>4266</v>
      </c>
      <c r="G2243" s="244" t="s">
        <v>4225</v>
      </c>
      <c r="H2243" s="222">
        <v>0</v>
      </c>
    </row>
    <row r="2244" spans="1:8">
      <c r="A2244" s="244" t="s">
        <v>2724</v>
      </c>
      <c r="B2244" s="244" t="s">
        <v>379</v>
      </c>
      <c r="C2244" s="247" t="s">
        <v>379</v>
      </c>
      <c r="D2244" s="244" t="s">
        <v>379</v>
      </c>
      <c r="E2244" s="238" t="s">
        <v>4266</v>
      </c>
      <c r="F2244" s="238" t="s">
        <v>4266</v>
      </c>
      <c r="G2244" s="244" t="s">
        <v>4230</v>
      </c>
      <c r="H2244" s="222">
        <v>0</v>
      </c>
    </row>
    <row r="2245" spans="1:8">
      <c r="A2245" s="244" t="s">
        <v>2725</v>
      </c>
      <c r="B2245" s="244" t="s">
        <v>379</v>
      </c>
      <c r="C2245" s="247" t="s">
        <v>379</v>
      </c>
      <c r="D2245" s="244" t="s">
        <v>379</v>
      </c>
      <c r="E2245" s="238" t="s">
        <v>4266</v>
      </c>
      <c r="F2245" s="238" t="s">
        <v>4266</v>
      </c>
      <c r="G2245" s="244" t="s">
        <v>4225</v>
      </c>
      <c r="H2245" s="222">
        <v>0</v>
      </c>
    </row>
    <row r="2246" spans="1:8">
      <c r="A2246" s="244" t="s">
        <v>2726</v>
      </c>
      <c r="B2246" s="244" t="s">
        <v>379</v>
      </c>
      <c r="C2246" s="247" t="s">
        <v>379</v>
      </c>
      <c r="D2246" s="244" t="s">
        <v>379</v>
      </c>
      <c r="E2246" s="238" t="s">
        <v>4266</v>
      </c>
      <c r="F2246" s="238" t="s">
        <v>4266</v>
      </c>
      <c r="G2246" s="244" t="s">
        <v>4225</v>
      </c>
      <c r="H2246" s="222">
        <v>0</v>
      </c>
    </row>
    <row r="2247" spans="1:8">
      <c r="A2247" s="244" t="s">
        <v>2727</v>
      </c>
      <c r="B2247" s="244" t="s">
        <v>379</v>
      </c>
      <c r="C2247" s="247" t="s">
        <v>379</v>
      </c>
      <c r="D2247" s="244" t="s">
        <v>6102</v>
      </c>
      <c r="E2247" s="238" t="s">
        <v>4266</v>
      </c>
      <c r="F2247" s="238" t="s">
        <v>4266</v>
      </c>
      <c r="G2247" s="244" t="s">
        <v>4225</v>
      </c>
      <c r="H2247" s="222">
        <v>0</v>
      </c>
    </row>
    <row r="2248" spans="1:8">
      <c r="A2248" s="244" t="s">
        <v>2728</v>
      </c>
      <c r="B2248" s="244" t="s">
        <v>379</v>
      </c>
      <c r="C2248" s="247" t="s">
        <v>379</v>
      </c>
      <c r="D2248" s="244" t="s">
        <v>6103</v>
      </c>
      <c r="E2248" s="238" t="s">
        <v>4266</v>
      </c>
      <c r="F2248" s="238" t="s">
        <v>4266</v>
      </c>
      <c r="G2248" s="244" t="s">
        <v>4225</v>
      </c>
      <c r="H2248" s="222">
        <v>0</v>
      </c>
    </row>
    <row r="2249" spans="1:8">
      <c r="A2249" s="244" t="s">
        <v>2729</v>
      </c>
      <c r="B2249" s="244" t="s">
        <v>4254</v>
      </c>
      <c r="C2249" s="247">
        <v>20</v>
      </c>
      <c r="D2249" s="244" t="s">
        <v>379</v>
      </c>
      <c r="E2249" s="238" t="s">
        <v>4236</v>
      </c>
      <c r="F2249" s="238" t="s">
        <v>4236</v>
      </c>
      <c r="G2249" s="244" t="s">
        <v>4225</v>
      </c>
      <c r="H2249" s="222">
        <v>0</v>
      </c>
    </row>
    <row r="2250" spans="1:8">
      <c r="A2250" s="244" t="s">
        <v>2730</v>
      </c>
      <c r="B2250" s="244" t="s">
        <v>379</v>
      </c>
      <c r="C2250" s="247" t="s">
        <v>379</v>
      </c>
      <c r="D2250" s="244" t="s">
        <v>379</v>
      </c>
      <c r="E2250" s="238" t="s">
        <v>4266</v>
      </c>
      <c r="F2250" s="238" t="s">
        <v>4266</v>
      </c>
      <c r="G2250" s="244" t="s">
        <v>4225</v>
      </c>
      <c r="H2250" s="222">
        <v>0</v>
      </c>
    </row>
    <row r="2251" spans="1:8">
      <c r="A2251" s="244" t="s">
        <v>2731</v>
      </c>
      <c r="B2251" s="244" t="s">
        <v>379</v>
      </c>
      <c r="C2251" s="247" t="s">
        <v>379</v>
      </c>
      <c r="D2251" s="244" t="s">
        <v>379</v>
      </c>
      <c r="E2251" s="238" t="s">
        <v>4266</v>
      </c>
      <c r="F2251" s="238" t="s">
        <v>4266</v>
      </c>
      <c r="G2251" s="244" t="s">
        <v>4225</v>
      </c>
      <c r="H2251" s="222">
        <v>0</v>
      </c>
    </row>
    <row r="2252" spans="1:8">
      <c r="A2252" s="244" t="s">
        <v>2731</v>
      </c>
      <c r="B2252" s="244" t="s">
        <v>379</v>
      </c>
      <c r="C2252" s="247" t="s">
        <v>379</v>
      </c>
      <c r="D2252" s="244" t="s">
        <v>379</v>
      </c>
      <c r="E2252" s="238" t="s">
        <v>4266</v>
      </c>
      <c r="F2252" s="238" t="s">
        <v>4266</v>
      </c>
      <c r="G2252" s="244" t="s">
        <v>4225</v>
      </c>
      <c r="H2252" s="222">
        <v>0</v>
      </c>
    </row>
    <row r="2253" spans="1:8">
      <c r="A2253" s="244" t="s">
        <v>2731</v>
      </c>
      <c r="B2253" s="244" t="s">
        <v>379</v>
      </c>
      <c r="C2253" s="247" t="s">
        <v>379</v>
      </c>
      <c r="D2253" s="244" t="s">
        <v>379</v>
      </c>
      <c r="E2253" s="238" t="s">
        <v>4266</v>
      </c>
      <c r="F2253" s="238" t="s">
        <v>4266</v>
      </c>
      <c r="G2253" s="244" t="s">
        <v>4225</v>
      </c>
      <c r="H2253" s="222">
        <v>0</v>
      </c>
    </row>
    <row r="2254" spans="1:8">
      <c r="A2254" s="244" t="s">
        <v>2731</v>
      </c>
      <c r="B2254" s="244" t="s">
        <v>379</v>
      </c>
      <c r="C2254" s="247" t="s">
        <v>379</v>
      </c>
      <c r="D2254" s="244" t="s">
        <v>379</v>
      </c>
      <c r="E2254" s="238" t="s">
        <v>4266</v>
      </c>
      <c r="F2254" s="238" t="s">
        <v>4266</v>
      </c>
      <c r="G2254" s="244" t="s">
        <v>4225</v>
      </c>
      <c r="H2254" s="222">
        <v>0</v>
      </c>
    </row>
    <row r="2255" spans="1:8">
      <c r="A2255" s="244" t="s">
        <v>2732</v>
      </c>
      <c r="B2255" s="244" t="s">
        <v>379</v>
      </c>
      <c r="C2255" s="247" t="s">
        <v>379</v>
      </c>
      <c r="D2255" s="244" t="s">
        <v>6104</v>
      </c>
      <c r="E2255" s="238" t="s">
        <v>4266</v>
      </c>
      <c r="F2255" s="238" t="s">
        <v>4266</v>
      </c>
      <c r="G2255" s="244" t="s">
        <v>4225</v>
      </c>
      <c r="H2255" s="222">
        <v>0</v>
      </c>
    </row>
    <row r="2256" spans="1:8">
      <c r="A2256" s="244" t="s">
        <v>2732</v>
      </c>
      <c r="B2256" s="244" t="s">
        <v>379</v>
      </c>
      <c r="C2256" s="247" t="s">
        <v>379</v>
      </c>
      <c r="D2256" s="244" t="s">
        <v>6104</v>
      </c>
      <c r="E2256" s="238" t="s">
        <v>4266</v>
      </c>
      <c r="F2256" s="238" t="s">
        <v>4266</v>
      </c>
      <c r="G2256" s="244" t="s">
        <v>4225</v>
      </c>
      <c r="H2256" s="222">
        <v>0</v>
      </c>
    </row>
    <row r="2257" spans="1:8">
      <c r="A2257" s="244" t="s">
        <v>2733</v>
      </c>
      <c r="B2257" s="244" t="s">
        <v>4254</v>
      </c>
      <c r="C2257" s="247">
        <v>20</v>
      </c>
      <c r="D2257" s="244" t="s">
        <v>6105</v>
      </c>
      <c r="E2257" s="244" t="s">
        <v>46</v>
      </c>
      <c r="F2257" s="244" t="s">
        <v>46</v>
      </c>
      <c r="G2257" s="244" t="s">
        <v>4225</v>
      </c>
      <c r="H2257" s="4">
        <v>500</v>
      </c>
    </row>
    <row r="2258" spans="1:8">
      <c r="A2258" s="244" t="s">
        <v>2734</v>
      </c>
      <c r="B2258" s="244" t="s">
        <v>4254</v>
      </c>
      <c r="C2258" s="247">
        <v>20</v>
      </c>
      <c r="D2258" s="244" t="s">
        <v>6106</v>
      </c>
      <c r="E2258" s="244" t="s">
        <v>46</v>
      </c>
      <c r="F2258" s="244" t="s">
        <v>46</v>
      </c>
      <c r="G2258" s="244" t="s">
        <v>4225</v>
      </c>
      <c r="H2258" s="4">
        <v>500</v>
      </c>
    </row>
    <row r="2259" spans="1:8">
      <c r="A2259" s="244" t="s">
        <v>2735</v>
      </c>
      <c r="B2259" s="244" t="s">
        <v>4309</v>
      </c>
      <c r="C2259" s="247" t="s">
        <v>379</v>
      </c>
      <c r="D2259" s="244" t="s">
        <v>6107</v>
      </c>
      <c r="E2259" s="244" t="s">
        <v>46</v>
      </c>
      <c r="F2259" s="244" t="s">
        <v>46</v>
      </c>
      <c r="G2259" s="244" t="s">
        <v>4225</v>
      </c>
      <c r="H2259" s="4">
        <v>500</v>
      </c>
    </row>
    <row r="2260" spans="1:8">
      <c r="A2260" s="244" t="s">
        <v>2736</v>
      </c>
      <c r="B2260" s="244" t="s">
        <v>379</v>
      </c>
      <c r="C2260" s="247" t="s">
        <v>379</v>
      </c>
      <c r="D2260" s="244" t="s">
        <v>379</v>
      </c>
      <c r="E2260" s="238" t="s">
        <v>4266</v>
      </c>
      <c r="F2260" s="238" t="s">
        <v>4266</v>
      </c>
      <c r="G2260" s="244" t="s">
        <v>4225</v>
      </c>
      <c r="H2260" s="222">
        <v>0</v>
      </c>
    </row>
    <row r="2261" spans="1:8">
      <c r="A2261" s="244" t="s">
        <v>2737</v>
      </c>
      <c r="B2261" s="244" t="s">
        <v>379</v>
      </c>
      <c r="C2261" s="247" t="s">
        <v>379</v>
      </c>
      <c r="D2261" s="244" t="s">
        <v>379</v>
      </c>
      <c r="E2261" s="238" t="s">
        <v>4266</v>
      </c>
      <c r="F2261" s="238" t="s">
        <v>4266</v>
      </c>
      <c r="G2261" s="244" t="s">
        <v>4225</v>
      </c>
      <c r="H2261" s="222">
        <v>0</v>
      </c>
    </row>
    <row r="2262" spans="1:8">
      <c r="A2262" s="244" t="s">
        <v>2738</v>
      </c>
      <c r="B2262" s="244" t="s">
        <v>379</v>
      </c>
      <c r="C2262" s="247" t="s">
        <v>379</v>
      </c>
      <c r="D2262" s="244" t="s">
        <v>6108</v>
      </c>
      <c r="E2262" s="238" t="s">
        <v>4266</v>
      </c>
      <c r="F2262" s="238" t="s">
        <v>4266</v>
      </c>
      <c r="G2262" s="244" t="s">
        <v>4225</v>
      </c>
      <c r="H2262" s="222">
        <v>0</v>
      </c>
    </row>
    <row r="2263" spans="1:8">
      <c r="A2263" s="244" t="s">
        <v>2739</v>
      </c>
      <c r="B2263" s="244" t="s">
        <v>4238</v>
      </c>
      <c r="C2263" s="247">
        <v>30</v>
      </c>
      <c r="D2263" s="244" t="s">
        <v>6109</v>
      </c>
      <c r="E2263" s="238" t="s">
        <v>4266</v>
      </c>
      <c r="F2263" s="238" t="s">
        <v>4266</v>
      </c>
      <c r="G2263" s="244" t="s">
        <v>4230</v>
      </c>
      <c r="H2263" s="222">
        <v>0</v>
      </c>
    </row>
    <row r="2264" spans="1:8">
      <c r="A2264" s="244" t="s">
        <v>2740</v>
      </c>
      <c r="B2264" s="244" t="s">
        <v>5203</v>
      </c>
      <c r="C2264" s="247">
        <v>20</v>
      </c>
      <c r="D2264" s="244" t="s">
        <v>6110</v>
      </c>
      <c r="E2264" s="238" t="s">
        <v>4266</v>
      </c>
      <c r="F2264" s="238" t="s">
        <v>4266</v>
      </c>
      <c r="G2264" s="244" t="s">
        <v>4230</v>
      </c>
      <c r="H2264" s="222">
        <v>0</v>
      </c>
    </row>
    <row r="2265" spans="1:8">
      <c r="A2265" s="244" t="s">
        <v>2741</v>
      </c>
      <c r="B2265" s="244" t="s">
        <v>379</v>
      </c>
      <c r="C2265" s="247" t="s">
        <v>379</v>
      </c>
      <c r="D2265" s="244" t="s">
        <v>6111</v>
      </c>
      <c r="E2265" s="238" t="s">
        <v>4266</v>
      </c>
      <c r="F2265" s="238" t="s">
        <v>4266</v>
      </c>
      <c r="G2265" s="244" t="s">
        <v>4225</v>
      </c>
      <c r="H2265" s="222">
        <v>0</v>
      </c>
    </row>
    <row r="2266" spans="1:8">
      <c r="A2266" s="17" t="s">
        <v>2742</v>
      </c>
      <c r="B2266" s="244" t="s">
        <v>379</v>
      </c>
      <c r="C2266" s="247" t="s">
        <v>379</v>
      </c>
      <c r="D2266" s="244" t="s">
        <v>6112</v>
      </c>
      <c r="E2266" s="238" t="s">
        <v>4266</v>
      </c>
      <c r="F2266" s="238" t="s">
        <v>4266</v>
      </c>
      <c r="G2266" s="244" t="s">
        <v>4225</v>
      </c>
      <c r="H2266" s="222">
        <v>0</v>
      </c>
    </row>
    <row r="2267" spans="1:8">
      <c r="A2267" s="244" t="s">
        <v>2743</v>
      </c>
      <c r="B2267" s="244" t="s">
        <v>4238</v>
      </c>
      <c r="C2267" s="247">
        <v>35</v>
      </c>
      <c r="D2267" s="244" t="s">
        <v>6113</v>
      </c>
      <c r="E2267" s="244" t="s">
        <v>51</v>
      </c>
      <c r="F2267" s="238" t="s">
        <v>4236</v>
      </c>
      <c r="G2267" s="244" t="s">
        <v>4230</v>
      </c>
      <c r="H2267" s="158" t="s">
        <v>7320</v>
      </c>
    </row>
    <row r="2268" spans="1:8">
      <c r="A2268" s="244" t="s">
        <v>2744</v>
      </c>
      <c r="B2268" s="244" t="s">
        <v>4238</v>
      </c>
      <c r="C2268" s="247">
        <v>35</v>
      </c>
      <c r="D2268" s="244" t="s">
        <v>6114</v>
      </c>
      <c r="E2268" s="244" t="s">
        <v>51</v>
      </c>
      <c r="F2268" s="238" t="s">
        <v>4236</v>
      </c>
      <c r="G2268" s="244" t="s">
        <v>4230</v>
      </c>
      <c r="H2268" s="158" t="s">
        <v>7320</v>
      </c>
    </row>
    <row r="2269" spans="1:8">
      <c r="A2269" s="244" t="s">
        <v>2745</v>
      </c>
      <c r="B2269" s="244" t="s">
        <v>4238</v>
      </c>
      <c r="C2269" s="247">
        <v>35</v>
      </c>
      <c r="D2269" s="244" t="s">
        <v>6115</v>
      </c>
      <c r="E2269" s="244" t="s">
        <v>51</v>
      </c>
      <c r="F2269" s="238" t="s">
        <v>4236</v>
      </c>
      <c r="G2269" s="244" t="s">
        <v>4230</v>
      </c>
      <c r="H2269" s="158" t="s">
        <v>7320</v>
      </c>
    </row>
    <row r="2270" spans="1:8">
      <c r="A2270" s="244" t="s">
        <v>2746</v>
      </c>
      <c r="B2270" s="244" t="s">
        <v>4254</v>
      </c>
      <c r="C2270" s="247">
        <v>20</v>
      </c>
      <c r="D2270" s="244" t="s">
        <v>6116</v>
      </c>
      <c r="E2270" s="244" t="s">
        <v>46</v>
      </c>
      <c r="F2270" s="244" t="s">
        <v>4229</v>
      </c>
      <c r="G2270" s="244" t="s">
        <v>4230</v>
      </c>
      <c r="H2270" s="4">
        <v>500</v>
      </c>
    </row>
    <row r="2271" spans="1:8">
      <c r="A2271" s="244" t="s">
        <v>2747</v>
      </c>
      <c r="B2271" s="244" t="s">
        <v>379</v>
      </c>
      <c r="C2271" s="247" t="s">
        <v>379</v>
      </c>
      <c r="D2271" s="244" t="s">
        <v>6117</v>
      </c>
      <c r="E2271" s="238" t="s">
        <v>4266</v>
      </c>
      <c r="F2271" s="238" t="s">
        <v>4266</v>
      </c>
      <c r="G2271" s="244" t="s">
        <v>4225</v>
      </c>
      <c r="H2271" s="222">
        <v>0</v>
      </c>
    </row>
    <row r="2272" spans="1:8">
      <c r="A2272" s="244" t="s">
        <v>2748</v>
      </c>
      <c r="B2272" s="238" t="s">
        <v>4263</v>
      </c>
      <c r="C2272" s="250">
        <v>6</v>
      </c>
      <c r="D2272" s="244" t="s">
        <v>6118</v>
      </c>
      <c r="E2272" s="244" t="s">
        <v>46</v>
      </c>
      <c r="F2272" s="244" t="s">
        <v>4229</v>
      </c>
      <c r="G2272" s="238" t="s">
        <v>4230</v>
      </c>
      <c r="H2272" s="4">
        <v>500</v>
      </c>
    </row>
    <row r="2273" spans="1:8">
      <c r="A2273" s="244" t="s">
        <v>2749</v>
      </c>
      <c r="B2273" s="253" t="s">
        <v>4222</v>
      </c>
      <c r="C2273" s="250">
        <v>40</v>
      </c>
      <c r="D2273" s="253" t="s">
        <v>46</v>
      </c>
      <c r="E2273" s="253" t="s">
        <v>46</v>
      </c>
      <c r="F2273" s="253" t="s">
        <v>4236</v>
      </c>
      <c r="G2273" s="253" t="s">
        <v>4230</v>
      </c>
      <c r="H2273" s="4">
        <v>500</v>
      </c>
    </row>
    <row r="2274" spans="1:8">
      <c r="A2274" s="244" t="s">
        <v>2750</v>
      </c>
      <c r="B2274" s="244" t="s">
        <v>4263</v>
      </c>
      <c r="C2274" s="247">
        <v>6</v>
      </c>
      <c r="D2274" s="244" t="s">
        <v>4266</v>
      </c>
      <c r="E2274" s="244" t="s">
        <v>4236</v>
      </c>
      <c r="F2274" s="244" t="s">
        <v>4236</v>
      </c>
      <c r="G2274" s="244" t="s">
        <v>4230</v>
      </c>
      <c r="H2274" s="222">
        <v>0</v>
      </c>
    </row>
    <row r="2275" spans="1:8">
      <c r="A2275" s="244" t="s">
        <v>2751</v>
      </c>
      <c r="B2275" s="244" t="s">
        <v>4234</v>
      </c>
      <c r="C2275" s="247">
        <v>40</v>
      </c>
      <c r="D2275" s="244" t="s">
        <v>6119</v>
      </c>
      <c r="E2275" s="238" t="s">
        <v>52</v>
      </c>
      <c r="F2275" s="238" t="s">
        <v>4236</v>
      </c>
      <c r="G2275" s="244" t="s">
        <v>4225</v>
      </c>
      <c r="H2275" s="158" t="s">
        <v>7323</v>
      </c>
    </row>
    <row r="2276" spans="1:8">
      <c r="A2276" s="244" t="s">
        <v>2752</v>
      </c>
      <c r="B2276" s="244" t="s">
        <v>4222</v>
      </c>
      <c r="C2276" s="247">
        <v>40</v>
      </c>
      <c r="D2276" s="244" t="s">
        <v>6120</v>
      </c>
      <c r="E2276" s="244" t="s">
        <v>46</v>
      </c>
      <c r="F2276" s="244" t="s">
        <v>4224</v>
      </c>
      <c r="G2276" s="244" t="s">
        <v>4225</v>
      </c>
      <c r="H2276" s="4">
        <v>500</v>
      </c>
    </row>
    <row r="2277" spans="1:8">
      <c r="A2277" s="244" t="s">
        <v>2753</v>
      </c>
      <c r="B2277" s="244" t="s">
        <v>4234</v>
      </c>
      <c r="C2277" s="247">
        <v>30</v>
      </c>
      <c r="D2277" s="244" t="s">
        <v>379</v>
      </c>
      <c r="E2277" s="238" t="s">
        <v>4292</v>
      </c>
      <c r="F2277" s="238" t="s">
        <v>4236</v>
      </c>
      <c r="G2277" s="244" t="s">
        <v>4225</v>
      </c>
      <c r="H2277" s="222">
        <v>0</v>
      </c>
    </row>
    <row r="2278" spans="1:8">
      <c r="A2278" s="244" t="s">
        <v>2754</v>
      </c>
      <c r="B2278" s="244" t="s">
        <v>4254</v>
      </c>
      <c r="C2278" s="247">
        <v>10</v>
      </c>
      <c r="D2278" s="244" t="s">
        <v>6121</v>
      </c>
      <c r="E2278" s="244" t="s">
        <v>46</v>
      </c>
      <c r="F2278" s="244" t="s">
        <v>46</v>
      </c>
      <c r="G2278" s="244" t="s">
        <v>4225</v>
      </c>
      <c r="H2278" s="4">
        <v>500</v>
      </c>
    </row>
    <row r="2279" spans="1:8">
      <c r="A2279" s="244" t="s">
        <v>2755</v>
      </c>
      <c r="B2279" s="244" t="s">
        <v>4238</v>
      </c>
      <c r="C2279" s="247">
        <v>20</v>
      </c>
      <c r="D2279" s="244" t="s">
        <v>6122</v>
      </c>
      <c r="E2279" s="244" t="s">
        <v>46</v>
      </c>
      <c r="F2279" s="244" t="s">
        <v>46</v>
      </c>
      <c r="G2279" s="244" t="s">
        <v>4225</v>
      </c>
      <c r="H2279" s="4">
        <v>500</v>
      </c>
    </row>
    <row r="2280" spans="1:8">
      <c r="A2280" s="244" t="s">
        <v>2756</v>
      </c>
      <c r="B2280" s="244" t="s">
        <v>4222</v>
      </c>
      <c r="C2280" s="247">
        <v>20</v>
      </c>
      <c r="D2280" s="244" t="s">
        <v>6123</v>
      </c>
      <c r="E2280" s="244" t="s">
        <v>46</v>
      </c>
      <c r="F2280" s="244" t="s">
        <v>46</v>
      </c>
      <c r="G2280" s="244" t="s">
        <v>4225</v>
      </c>
      <c r="H2280" s="4">
        <v>500</v>
      </c>
    </row>
    <row r="2281" spans="1:8">
      <c r="A2281" s="244" t="s">
        <v>2757</v>
      </c>
      <c r="B2281" s="244" t="s">
        <v>4222</v>
      </c>
      <c r="C2281" s="247">
        <v>25</v>
      </c>
      <c r="D2281" s="244" t="s">
        <v>6124</v>
      </c>
      <c r="E2281" s="244" t="s">
        <v>46</v>
      </c>
      <c r="F2281" s="244" t="s">
        <v>46</v>
      </c>
      <c r="G2281" s="244" t="s">
        <v>4225</v>
      </c>
      <c r="H2281" s="4">
        <v>500</v>
      </c>
    </row>
    <row r="2282" spans="1:8">
      <c r="A2282" s="244" t="s">
        <v>2758</v>
      </c>
      <c r="B2282" s="244" t="s">
        <v>4222</v>
      </c>
      <c r="C2282" s="247">
        <v>30</v>
      </c>
      <c r="D2282" s="244" t="s">
        <v>6125</v>
      </c>
      <c r="E2282" s="244" t="s">
        <v>46</v>
      </c>
      <c r="F2282" s="244" t="s">
        <v>46</v>
      </c>
      <c r="G2282" s="244" t="s">
        <v>4225</v>
      </c>
      <c r="H2282" s="4">
        <v>500</v>
      </c>
    </row>
    <row r="2283" spans="1:8">
      <c r="A2283" s="244" t="s">
        <v>2759</v>
      </c>
      <c r="B2283" s="244" t="s">
        <v>4263</v>
      </c>
      <c r="C2283" s="247">
        <v>6</v>
      </c>
      <c r="D2283" s="244" t="s">
        <v>6126</v>
      </c>
      <c r="E2283" s="244" t="s">
        <v>46</v>
      </c>
      <c r="F2283" s="244" t="s">
        <v>46</v>
      </c>
      <c r="G2283" s="244" t="s">
        <v>4225</v>
      </c>
      <c r="H2283" s="4">
        <v>500</v>
      </c>
    </row>
    <row r="2284" spans="1:8">
      <c r="A2284" s="244" t="s">
        <v>2760</v>
      </c>
      <c r="B2284" s="244" t="s">
        <v>4234</v>
      </c>
      <c r="C2284" s="247">
        <v>30</v>
      </c>
      <c r="D2284" s="244" t="s">
        <v>6127</v>
      </c>
      <c r="E2284" s="244" t="s">
        <v>46</v>
      </c>
      <c r="F2284" s="244" t="s">
        <v>46</v>
      </c>
      <c r="G2284" s="244" t="s">
        <v>4225</v>
      </c>
      <c r="H2284" s="4">
        <v>500</v>
      </c>
    </row>
    <row r="2285" spans="1:8">
      <c r="A2285" s="244" t="s">
        <v>2761</v>
      </c>
      <c r="B2285" s="244" t="s">
        <v>4222</v>
      </c>
      <c r="C2285" s="247">
        <v>55</v>
      </c>
      <c r="D2285" s="244" t="s">
        <v>6128</v>
      </c>
      <c r="E2285" s="244" t="s">
        <v>46</v>
      </c>
      <c r="F2285" s="244" t="s">
        <v>46</v>
      </c>
      <c r="G2285" s="244" t="s">
        <v>4225</v>
      </c>
      <c r="H2285" s="4">
        <v>500</v>
      </c>
    </row>
    <row r="2286" spans="1:8">
      <c r="A2286" s="244" t="s">
        <v>2762</v>
      </c>
      <c r="B2286" s="244" t="s">
        <v>4238</v>
      </c>
      <c r="C2286" s="247">
        <v>30</v>
      </c>
      <c r="D2286" s="244" t="s">
        <v>6129</v>
      </c>
      <c r="E2286" s="244" t="s">
        <v>46</v>
      </c>
      <c r="F2286" s="244" t="s">
        <v>46</v>
      </c>
      <c r="G2286" s="244" t="s">
        <v>4225</v>
      </c>
      <c r="H2286" s="4">
        <v>500</v>
      </c>
    </row>
    <row r="2287" spans="1:8">
      <c r="A2287" s="244" t="s">
        <v>2763</v>
      </c>
      <c r="B2287" s="244" t="s">
        <v>4263</v>
      </c>
      <c r="C2287" s="247">
        <v>6</v>
      </c>
      <c r="D2287" s="244" t="s">
        <v>6130</v>
      </c>
      <c r="E2287" s="244" t="s">
        <v>46</v>
      </c>
      <c r="F2287" s="244" t="s">
        <v>46</v>
      </c>
      <c r="G2287" s="244" t="s">
        <v>4225</v>
      </c>
      <c r="H2287" s="4">
        <v>500</v>
      </c>
    </row>
    <row r="2288" spans="1:8">
      <c r="A2288" s="244" t="s">
        <v>2764</v>
      </c>
      <c r="B2288" s="244" t="s">
        <v>4222</v>
      </c>
      <c r="C2288" s="247">
        <v>25</v>
      </c>
      <c r="D2288" s="244" t="s">
        <v>6131</v>
      </c>
      <c r="E2288" s="244" t="s">
        <v>46</v>
      </c>
      <c r="F2288" s="244" t="s">
        <v>46</v>
      </c>
      <c r="G2288" s="244" t="s">
        <v>4225</v>
      </c>
      <c r="H2288" s="4">
        <v>500</v>
      </c>
    </row>
    <row r="2289" spans="1:8">
      <c r="A2289" s="244" t="s">
        <v>2765</v>
      </c>
      <c r="B2289" s="244" t="s">
        <v>4222</v>
      </c>
      <c r="C2289" s="247">
        <v>15</v>
      </c>
      <c r="D2289" s="244" t="s">
        <v>6132</v>
      </c>
      <c r="E2289" s="244" t="s">
        <v>46</v>
      </c>
      <c r="F2289" s="244" t="s">
        <v>46</v>
      </c>
      <c r="G2289" s="244" t="s">
        <v>4225</v>
      </c>
      <c r="H2289" s="4">
        <v>500</v>
      </c>
    </row>
    <row r="2290" spans="1:8">
      <c r="A2290" s="244" t="s">
        <v>2766</v>
      </c>
      <c r="B2290" s="244" t="s">
        <v>4254</v>
      </c>
      <c r="C2290" s="247">
        <v>15</v>
      </c>
      <c r="D2290" s="244" t="s">
        <v>6133</v>
      </c>
      <c r="E2290" s="244" t="s">
        <v>46</v>
      </c>
      <c r="F2290" s="244" t="s">
        <v>46</v>
      </c>
      <c r="G2290" s="244" t="s">
        <v>4225</v>
      </c>
      <c r="H2290" s="4">
        <v>500</v>
      </c>
    </row>
    <row r="2291" spans="1:8">
      <c r="A2291" s="244" t="s">
        <v>2767</v>
      </c>
      <c r="B2291" s="244" t="s">
        <v>4222</v>
      </c>
      <c r="C2291" s="247">
        <v>15</v>
      </c>
      <c r="D2291" s="244" t="s">
        <v>6134</v>
      </c>
      <c r="E2291" s="244" t="s">
        <v>46</v>
      </c>
      <c r="F2291" s="244" t="s">
        <v>46</v>
      </c>
      <c r="G2291" s="244" t="s">
        <v>4225</v>
      </c>
      <c r="H2291" s="4">
        <v>500</v>
      </c>
    </row>
    <row r="2292" spans="1:8">
      <c r="A2292" s="244" t="s">
        <v>2768</v>
      </c>
      <c r="B2292" s="244" t="s">
        <v>379</v>
      </c>
      <c r="C2292" s="247" t="s">
        <v>379</v>
      </c>
      <c r="D2292" s="244" t="s">
        <v>379</v>
      </c>
      <c r="E2292" s="238" t="s">
        <v>4266</v>
      </c>
      <c r="F2292" s="238" t="s">
        <v>4266</v>
      </c>
      <c r="G2292" s="244" t="s">
        <v>4225</v>
      </c>
      <c r="H2292" s="222">
        <v>0</v>
      </c>
    </row>
    <row r="2293" spans="1:8">
      <c r="A2293" s="244" t="s">
        <v>2768</v>
      </c>
      <c r="B2293" s="244" t="s">
        <v>379</v>
      </c>
      <c r="C2293" s="247" t="s">
        <v>379</v>
      </c>
      <c r="D2293" s="244" t="s">
        <v>379</v>
      </c>
      <c r="E2293" s="238" t="s">
        <v>4266</v>
      </c>
      <c r="F2293" s="238" t="s">
        <v>4266</v>
      </c>
      <c r="G2293" s="244" t="s">
        <v>4225</v>
      </c>
      <c r="H2293" s="222">
        <v>0</v>
      </c>
    </row>
    <row r="2294" spans="1:8">
      <c r="A2294" s="244" t="s">
        <v>2769</v>
      </c>
      <c r="B2294" s="244" t="s">
        <v>4222</v>
      </c>
      <c r="C2294" s="247">
        <v>30</v>
      </c>
      <c r="D2294" s="244" t="s">
        <v>6135</v>
      </c>
      <c r="E2294" s="244" t="s">
        <v>46</v>
      </c>
      <c r="F2294" s="244" t="s">
        <v>46</v>
      </c>
      <c r="G2294" s="244" t="s">
        <v>4225</v>
      </c>
      <c r="H2294" s="4">
        <v>500</v>
      </c>
    </row>
    <row r="2295" spans="1:8">
      <c r="A2295" s="244" t="s">
        <v>2770</v>
      </c>
      <c r="B2295" s="244" t="s">
        <v>4234</v>
      </c>
      <c r="C2295" s="247">
        <v>30</v>
      </c>
      <c r="D2295" s="244" t="s">
        <v>379</v>
      </c>
      <c r="E2295" s="238" t="s">
        <v>4292</v>
      </c>
      <c r="F2295" s="238" t="s">
        <v>4236</v>
      </c>
      <c r="G2295" s="244" t="s">
        <v>4225</v>
      </c>
      <c r="H2295" s="222">
        <v>0</v>
      </c>
    </row>
    <row r="2296" spans="1:8">
      <c r="A2296" s="244" t="s">
        <v>2771</v>
      </c>
      <c r="B2296" s="244" t="s">
        <v>4302</v>
      </c>
      <c r="C2296" s="247">
        <v>10</v>
      </c>
      <c r="D2296" s="244" t="s">
        <v>6136</v>
      </c>
      <c r="E2296" s="244" t="s">
        <v>46</v>
      </c>
      <c r="F2296" s="244" t="s">
        <v>46</v>
      </c>
      <c r="G2296" s="244" t="s">
        <v>4225</v>
      </c>
      <c r="H2296" s="4">
        <v>500</v>
      </c>
    </row>
    <row r="2297" spans="1:8">
      <c r="A2297" s="244" t="s">
        <v>2772</v>
      </c>
      <c r="B2297" s="244" t="s">
        <v>4234</v>
      </c>
      <c r="C2297" s="247">
        <v>30</v>
      </c>
      <c r="D2297" s="244" t="s">
        <v>379</v>
      </c>
      <c r="E2297" s="238" t="s">
        <v>4292</v>
      </c>
      <c r="F2297" s="238" t="s">
        <v>4236</v>
      </c>
      <c r="G2297" s="244" t="s">
        <v>4225</v>
      </c>
      <c r="H2297" s="222">
        <v>0</v>
      </c>
    </row>
    <row r="2298" spans="1:8">
      <c r="A2298" s="244" t="s">
        <v>2773</v>
      </c>
      <c r="B2298" s="244" t="s">
        <v>4222</v>
      </c>
      <c r="C2298" s="247">
        <v>65</v>
      </c>
      <c r="D2298" s="244" t="s">
        <v>6137</v>
      </c>
      <c r="E2298" s="244" t="s">
        <v>46</v>
      </c>
      <c r="F2298" s="244" t="s">
        <v>46</v>
      </c>
      <c r="G2298" s="244" t="s">
        <v>4225</v>
      </c>
      <c r="H2298" s="4">
        <v>500</v>
      </c>
    </row>
    <row r="2299" spans="1:8">
      <c r="A2299" s="244" t="s">
        <v>2774</v>
      </c>
      <c r="B2299" s="244" t="s">
        <v>4234</v>
      </c>
      <c r="C2299" s="247">
        <v>30</v>
      </c>
      <c r="D2299" s="244" t="s">
        <v>6138</v>
      </c>
      <c r="E2299" s="238" t="s">
        <v>52</v>
      </c>
      <c r="F2299" s="238" t="s">
        <v>4236</v>
      </c>
      <c r="G2299" s="244" t="s">
        <v>4225</v>
      </c>
      <c r="H2299" s="158" t="s">
        <v>7323</v>
      </c>
    </row>
    <row r="2300" spans="1:8">
      <c r="A2300" s="244" t="s">
        <v>2775</v>
      </c>
      <c r="B2300" s="244" t="s">
        <v>4234</v>
      </c>
      <c r="C2300" s="247">
        <v>30</v>
      </c>
      <c r="D2300" s="244" t="s">
        <v>6139</v>
      </c>
      <c r="E2300" s="238" t="s">
        <v>52</v>
      </c>
      <c r="F2300" s="238" t="s">
        <v>4236</v>
      </c>
      <c r="G2300" s="244" t="s">
        <v>4225</v>
      </c>
      <c r="H2300" s="158" t="s">
        <v>7323</v>
      </c>
    </row>
    <row r="2301" spans="1:8">
      <c r="A2301" s="244" t="s">
        <v>2776</v>
      </c>
      <c r="B2301" s="244" t="s">
        <v>4234</v>
      </c>
      <c r="C2301" s="247">
        <v>20</v>
      </c>
      <c r="D2301" s="244" t="s">
        <v>6140</v>
      </c>
      <c r="E2301" s="244" t="s">
        <v>46</v>
      </c>
      <c r="F2301" s="244" t="s">
        <v>46</v>
      </c>
      <c r="G2301" s="244" t="s">
        <v>4225</v>
      </c>
      <c r="H2301" s="4">
        <v>500</v>
      </c>
    </row>
    <row r="2302" spans="1:8">
      <c r="A2302" s="244" t="s">
        <v>2777</v>
      </c>
      <c r="B2302" s="244" t="s">
        <v>4263</v>
      </c>
      <c r="C2302" s="247">
        <v>6</v>
      </c>
      <c r="D2302" s="244" t="s">
        <v>6141</v>
      </c>
      <c r="E2302" s="244" t="s">
        <v>46</v>
      </c>
      <c r="F2302" s="244" t="s">
        <v>46</v>
      </c>
      <c r="G2302" s="244" t="s">
        <v>4225</v>
      </c>
      <c r="H2302" s="4">
        <v>500</v>
      </c>
    </row>
    <row r="2303" spans="1:8">
      <c r="A2303" s="244" t="s">
        <v>2778</v>
      </c>
      <c r="B2303" s="244" t="s">
        <v>4234</v>
      </c>
      <c r="C2303" s="247">
        <v>40</v>
      </c>
      <c r="D2303" s="244" t="s">
        <v>6142</v>
      </c>
      <c r="E2303" s="244" t="s">
        <v>46</v>
      </c>
      <c r="F2303" s="244" t="s">
        <v>46</v>
      </c>
      <c r="G2303" s="244" t="s">
        <v>4225</v>
      </c>
      <c r="H2303" s="4">
        <v>500</v>
      </c>
    </row>
    <row r="2304" spans="1:8">
      <c r="A2304" s="244" t="s">
        <v>2779</v>
      </c>
      <c r="B2304" s="244" t="s">
        <v>4234</v>
      </c>
      <c r="C2304" s="247">
        <v>30</v>
      </c>
      <c r="D2304" s="244" t="s">
        <v>6143</v>
      </c>
      <c r="E2304" s="244" t="s">
        <v>46</v>
      </c>
      <c r="F2304" s="244" t="s">
        <v>46</v>
      </c>
      <c r="G2304" s="244" t="s">
        <v>4225</v>
      </c>
      <c r="H2304" s="4">
        <v>500</v>
      </c>
    </row>
    <row r="2305" spans="1:8">
      <c r="A2305" s="244" t="s">
        <v>2780</v>
      </c>
      <c r="B2305" s="244" t="s">
        <v>4234</v>
      </c>
      <c r="C2305" s="247">
        <v>30</v>
      </c>
      <c r="D2305" s="244" t="s">
        <v>6144</v>
      </c>
      <c r="E2305" s="244" t="s">
        <v>46</v>
      </c>
      <c r="F2305" s="244" t="s">
        <v>46</v>
      </c>
      <c r="G2305" s="244" t="s">
        <v>4225</v>
      </c>
      <c r="H2305" s="4">
        <v>500</v>
      </c>
    </row>
    <row r="2306" spans="1:8">
      <c r="A2306" s="244" t="s">
        <v>2781</v>
      </c>
      <c r="B2306" s="244" t="s">
        <v>4234</v>
      </c>
      <c r="C2306" s="247">
        <v>30</v>
      </c>
      <c r="D2306" s="244" t="s">
        <v>6145</v>
      </c>
      <c r="E2306" s="244" t="s">
        <v>46</v>
      </c>
      <c r="F2306" s="244" t="s">
        <v>46</v>
      </c>
      <c r="G2306" s="244" t="s">
        <v>4225</v>
      </c>
      <c r="H2306" s="4">
        <v>500</v>
      </c>
    </row>
    <row r="2307" spans="1:8">
      <c r="A2307" s="244" t="s">
        <v>2782</v>
      </c>
      <c r="B2307" s="244" t="s">
        <v>4222</v>
      </c>
      <c r="C2307" s="247">
        <v>36</v>
      </c>
      <c r="D2307" s="244" t="s">
        <v>6146</v>
      </c>
      <c r="E2307" s="244" t="s">
        <v>46</v>
      </c>
      <c r="F2307" s="244" t="s">
        <v>46</v>
      </c>
      <c r="G2307" s="244" t="s">
        <v>4225</v>
      </c>
      <c r="H2307" s="4">
        <v>500</v>
      </c>
    </row>
    <row r="2308" spans="1:8">
      <c r="A2308" s="244" t="s">
        <v>2783</v>
      </c>
      <c r="B2308" s="244" t="s">
        <v>4254</v>
      </c>
      <c r="C2308" s="247">
        <v>10</v>
      </c>
      <c r="D2308" s="244" t="s">
        <v>6147</v>
      </c>
      <c r="E2308" s="244" t="s">
        <v>46</v>
      </c>
      <c r="F2308" s="244" t="s">
        <v>46</v>
      </c>
      <c r="G2308" s="244" t="s">
        <v>4225</v>
      </c>
      <c r="H2308" s="4">
        <v>500</v>
      </c>
    </row>
    <row r="2309" spans="1:8">
      <c r="A2309" s="244" t="s">
        <v>2784</v>
      </c>
      <c r="B2309" s="244" t="s">
        <v>379</v>
      </c>
      <c r="C2309" s="247" t="s">
        <v>379</v>
      </c>
      <c r="D2309" s="244" t="s">
        <v>379</v>
      </c>
      <c r="E2309" s="238" t="s">
        <v>4266</v>
      </c>
      <c r="F2309" s="238" t="s">
        <v>4266</v>
      </c>
      <c r="G2309" s="244" t="s">
        <v>4225</v>
      </c>
      <c r="H2309" s="222">
        <v>0</v>
      </c>
    </row>
    <row r="2310" spans="1:8">
      <c r="A2310" s="244" t="s">
        <v>2785</v>
      </c>
      <c r="B2310" s="238" t="s">
        <v>4222</v>
      </c>
      <c r="C2310" s="250">
        <v>53</v>
      </c>
      <c r="D2310" s="238" t="s">
        <v>6148</v>
      </c>
      <c r="E2310" s="238" t="s">
        <v>4266</v>
      </c>
      <c r="F2310" s="238" t="s">
        <v>4266</v>
      </c>
      <c r="G2310" s="238" t="s">
        <v>4230</v>
      </c>
      <c r="H2310" s="222">
        <v>0</v>
      </c>
    </row>
    <row r="2311" spans="1:8">
      <c r="A2311" s="244" t="s">
        <v>2786</v>
      </c>
      <c r="B2311" s="244" t="s">
        <v>4263</v>
      </c>
      <c r="C2311" s="247">
        <v>3</v>
      </c>
      <c r="D2311" s="244" t="s">
        <v>6149</v>
      </c>
      <c r="E2311" s="244" t="s">
        <v>51</v>
      </c>
      <c r="F2311" s="238" t="s">
        <v>4236</v>
      </c>
      <c r="G2311" s="244" t="s">
        <v>4230</v>
      </c>
      <c r="H2311" s="158" t="s">
        <v>7320</v>
      </c>
    </row>
    <row r="2312" spans="1:8">
      <c r="A2312" s="244" t="s">
        <v>2787</v>
      </c>
      <c r="B2312" s="244" t="s">
        <v>4263</v>
      </c>
      <c r="C2312" s="247">
        <v>3</v>
      </c>
      <c r="D2312" s="244" t="s">
        <v>6150</v>
      </c>
      <c r="E2312" s="244" t="s">
        <v>51</v>
      </c>
      <c r="F2312" s="238" t="s">
        <v>4236</v>
      </c>
      <c r="G2312" s="244" t="s">
        <v>4230</v>
      </c>
      <c r="H2312" s="158" t="s">
        <v>7320</v>
      </c>
    </row>
    <row r="2313" spans="1:8">
      <c r="A2313" s="244" t="s">
        <v>2788</v>
      </c>
      <c r="B2313" s="244" t="s">
        <v>4332</v>
      </c>
      <c r="C2313" s="247">
        <v>20</v>
      </c>
      <c r="D2313" s="244" t="s">
        <v>379</v>
      </c>
      <c r="E2313" s="238" t="s">
        <v>4236</v>
      </c>
      <c r="F2313" s="238" t="s">
        <v>4236</v>
      </c>
      <c r="G2313" s="244" t="s">
        <v>4230</v>
      </c>
      <c r="H2313" s="222">
        <v>0</v>
      </c>
    </row>
    <row r="2314" spans="1:8">
      <c r="A2314" s="244" t="s">
        <v>2789</v>
      </c>
      <c r="B2314" s="244" t="s">
        <v>4263</v>
      </c>
      <c r="C2314" s="247">
        <v>3</v>
      </c>
      <c r="D2314" s="244" t="s">
        <v>379</v>
      </c>
      <c r="E2314" s="238" t="s">
        <v>4236</v>
      </c>
      <c r="F2314" s="238" t="s">
        <v>4236</v>
      </c>
      <c r="G2314" s="244" t="s">
        <v>4230</v>
      </c>
      <c r="H2314" s="222">
        <v>0</v>
      </c>
    </row>
    <row r="2315" spans="1:8">
      <c r="A2315" s="244" t="s">
        <v>2790</v>
      </c>
      <c r="B2315" s="244" t="s">
        <v>4222</v>
      </c>
      <c r="C2315" s="247">
        <v>30</v>
      </c>
      <c r="D2315" s="244" t="s">
        <v>6151</v>
      </c>
      <c r="E2315" s="244" t="s">
        <v>51</v>
      </c>
      <c r="F2315" s="238" t="s">
        <v>4236</v>
      </c>
      <c r="G2315" s="244" t="s">
        <v>4230</v>
      </c>
      <c r="H2315" s="158" t="s">
        <v>7320</v>
      </c>
    </row>
    <row r="2316" spans="1:8">
      <c r="A2316" s="244" t="s">
        <v>2791</v>
      </c>
      <c r="B2316" s="244" t="s">
        <v>4234</v>
      </c>
      <c r="C2316" s="247">
        <v>30</v>
      </c>
      <c r="D2316" s="244" t="s">
        <v>6152</v>
      </c>
      <c r="E2316" s="244" t="s">
        <v>52</v>
      </c>
      <c r="F2316" s="244" t="s">
        <v>4236</v>
      </c>
      <c r="G2316" s="244" t="s">
        <v>4230</v>
      </c>
      <c r="H2316" s="158" t="s">
        <v>7323</v>
      </c>
    </row>
    <row r="2317" spans="1:8">
      <c r="A2317" s="244" t="s">
        <v>2792</v>
      </c>
      <c r="B2317" s="244" t="s">
        <v>4222</v>
      </c>
      <c r="C2317" s="247">
        <v>30</v>
      </c>
      <c r="D2317" s="244" t="s">
        <v>6153</v>
      </c>
      <c r="E2317" s="244" t="s">
        <v>46</v>
      </c>
      <c r="F2317" s="244" t="s">
        <v>4224</v>
      </c>
      <c r="G2317" s="244" t="s">
        <v>4225</v>
      </c>
      <c r="H2317" s="4">
        <v>500</v>
      </c>
    </row>
    <row r="2318" spans="1:8">
      <c r="A2318" s="244" t="s">
        <v>2793</v>
      </c>
      <c r="B2318" s="244" t="s">
        <v>4234</v>
      </c>
      <c r="C2318" s="247">
        <v>25</v>
      </c>
      <c r="D2318" s="244" t="s">
        <v>6154</v>
      </c>
      <c r="E2318" s="238" t="s">
        <v>52</v>
      </c>
      <c r="F2318" s="238" t="s">
        <v>4236</v>
      </c>
      <c r="G2318" s="244" t="s">
        <v>4225</v>
      </c>
      <c r="H2318" s="158" t="s">
        <v>7323</v>
      </c>
    </row>
    <row r="2319" spans="1:8">
      <c r="A2319" s="244" t="s">
        <v>2794</v>
      </c>
      <c r="B2319" s="244" t="s">
        <v>4222</v>
      </c>
      <c r="C2319" s="247">
        <v>60</v>
      </c>
      <c r="D2319" s="244" t="s">
        <v>6155</v>
      </c>
      <c r="E2319" s="244" t="s">
        <v>46</v>
      </c>
      <c r="F2319" s="244" t="s">
        <v>46</v>
      </c>
      <c r="G2319" s="244" t="s">
        <v>4225</v>
      </c>
      <c r="H2319" s="4">
        <v>500</v>
      </c>
    </row>
    <row r="2320" spans="1:8">
      <c r="A2320" s="244" t="s">
        <v>2795</v>
      </c>
      <c r="B2320" s="244" t="s">
        <v>4234</v>
      </c>
      <c r="C2320" s="247">
        <v>25</v>
      </c>
      <c r="D2320" s="244" t="s">
        <v>6156</v>
      </c>
      <c r="E2320" s="238" t="s">
        <v>52</v>
      </c>
      <c r="F2320" s="238" t="s">
        <v>4236</v>
      </c>
      <c r="G2320" s="244" t="s">
        <v>4225</v>
      </c>
      <c r="H2320" s="158" t="s">
        <v>7323</v>
      </c>
    </row>
    <row r="2321" spans="1:8">
      <c r="A2321" s="244" t="s">
        <v>2796</v>
      </c>
      <c r="B2321" s="244" t="s">
        <v>4302</v>
      </c>
      <c r="C2321" s="247">
        <v>20</v>
      </c>
      <c r="D2321" s="244" t="s">
        <v>6157</v>
      </c>
      <c r="E2321" s="244" t="s">
        <v>46</v>
      </c>
      <c r="F2321" s="244" t="s">
        <v>46</v>
      </c>
      <c r="G2321" s="244" t="s">
        <v>4225</v>
      </c>
      <c r="H2321" s="4">
        <v>500</v>
      </c>
    </row>
    <row r="2322" spans="1:8">
      <c r="A2322" s="244" t="s">
        <v>2797</v>
      </c>
      <c r="B2322" s="244" t="s">
        <v>4302</v>
      </c>
      <c r="C2322" s="247">
        <v>20</v>
      </c>
      <c r="D2322" s="244" t="s">
        <v>379</v>
      </c>
      <c r="E2322" s="238" t="s">
        <v>4236</v>
      </c>
      <c r="F2322" s="238" t="s">
        <v>4236</v>
      </c>
      <c r="G2322" s="244" t="s">
        <v>4225</v>
      </c>
      <c r="H2322" s="222">
        <v>0</v>
      </c>
    </row>
    <row r="2323" spans="1:8">
      <c r="A2323" s="244" t="s">
        <v>2798</v>
      </c>
      <c r="B2323" s="244" t="s">
        <v>4238</v>
      </c>
      <c r="C2323" s="247">
        <v>20</v>
      </c>
      <c r="D2323" s="244" t="s">
        <v>6158</v>
      </c>
      <c r="E2323" s="244" t="s">
        <v>46</v>
      </c>
      <c r="F2323" s="244" t="s">
        <v>46</v>
      </c>
      <c r="G2323" s="244" t="s">
        <v>4225</v>
      </c>
      <c r="H2323" s="4">
        <v>500</v>
      </c>
    </row>
    <row r="2324" spans="1:8">
      <c r="A2324" s="244" t="s">
        <v>2799</v>
      </c>
      <c r="B2324" s="244" t="s">
        <v>4222</v>
      </c>
      <c r="C2324" s="247">
        <v>30</v>
      </c>
      <c r="D2324" s="244" t="s">
        <v>6159</v>
      </c>
      <c r="E2324" s="244" t="s">
        <v>46</v>
      </c>
      <c r="F2324" s="244" t="s">
        <v>46</v>
      </c>
      <c r="G2324" s="244" t="s">
        <v>4225</v>
      </c>
      <c r="H2324" s="4">
        <v>500</v>
      </c>
    </row>
    <row r="2325" spans="1:8">
      <c r="A2325" s="244" t="s">
        <v>2800</v>
      </c>
      <c r="B2325" s="244" t="s">
        <v>4254</v>
      </c>
      <c r="C2325" s="247">
        <v>10</v>
      </c>
      <c r="D2325" s="244" t="s">
        <v>379</v>
      </c>
      <c r="E2325" s="238" t="s">
        <v>4236</v>
      </c>
      <c r="F2325" s="238" t="s">
        <v>4236</v>
      </c>
      <c r="G2325" s="244" t="s">
        <v>4225</v>
      </c>
      <c r="H2325" s="222">
        <v>0</v>
      </c>
    </row>
    <row r="2326" spans="1:8">
      <c r="A2326" s="244" t="s">
        <v>2801</v>
      </c>
      <c r="B2326" s="244" t="s">
        <v>4263</v>
      </c>
      <c r="C2326" s="247">
        <v>6</v>
      </c>
      <c r="D2326" s="244" t="s">
        <v>6160</v>
      </c>
      <c r="E2326" s="244" t="s">
        <v>46</v>
      </c>
      <c r="F2326" s="244" t="s">
        <v>4224</v>
      </c>
      <c r="G2326" s="244" t="s">
        <v>4225</v>
      </c>
      <c r="H2326" s="4">
        <v>500</v>
      </c>
    </row>
    <row r="2327" spans="1:8">
      <c r="A2327" s="244" t="s">
        <v>2802</v>
      </c>
      <c r="B2327" s="244" t="s">
        <v>4263</v>
      </c>
      <c r="C2327" s="247">
        <v>6</v>
      </c>
      <c r="D2327" s="244" t="s">
        <v>6161</v>
      </c>
      <c r="E2327" s="244" t="s">
        <v>46</v>
      </c>
      <c r="F2327" s="244" t="s">
        <v>46</v>
      </c>
      <c r="G2327" s="244" t="s">
        <v>4225</v>
      </c>
      <c r="H2327" s="4">
        <v>500</v>
      </c>
    </row>
    <row r="2328" spans="1:8">
      <c r="A2328" s="244" t="s">
        <v>2803</v>
      </c>
      <c r="B2328" s="244" t="s">
        <v>4238</v>
      </c>
      <c r="C2328" s="247">
        <v>20</v>
      </c>
      <c r="D2328" s="244" t="s">
        <v>379</v>
      </c>
      <c r="E2328" s="238" t="s">
        <v>4236</v>
      </c>
      <c r="F2328" s="238" t="s">
        <v>4236</v>
      </c>
      <c r="G2328" s="244" t="s">
        <v>4225</v>
      </c>
      <c r="H2328" s="222">
        <v>0</v>
      </c>
    </row>
    <row r="2329" spans="1:8">
      <c r="A2329" s="244" t="s">
        <v>2804</v>
      </c>
      <c r="B2329" s="244" t="s">
        <v>379</v>
      </c>
      <c r="C2329" s="247" t="s">
        <v>379</v>
      </c>
      <c r="D2329" s="244" t="s">
        <v>52</v>
      </c>
      <c r="E2329" s="238" t="s">
        <v>4266</v>
      </c>
      <c r="F2329" s="238" t="s">
        <v>4266</v>
      </c>
      <c r="G2329" s="244" t="s">
        <v>4225</v>
      </c>
      <c r="H2329" s="222">
        <v>0</v>
      </c>
    </row>
    <row r="2330" spans="1:8">
      <c r="A2330" s="244" t="s">
        <v>2805</v>
      </c>
      <c r="B2330" s="244" t="s">
        <v>4222</v>
      </c>
      <c r="C2330" s="247">
        <v>60</v>
      </c>
      <c r="D2330" s="244" t="s">
        <v>6162</v>
      </c>
      <c r="E2330" s="244" t="s">
        <v>51</v>
      </c>
      <c r="F2330" s="238" t="s">
        <v>4236</v>
      </c>
      <c r="G2330" s="244" t="s">
        <v>4225</v>
      </c>
      <c r="H2330" s="158" t="s">
        <v>7322</v>
      </c>
    </row>
    <row r="2331" spans="1:8">
      <c r="A2331" s="244" t="s">
        <v>2806</v>
      </c>
      <c r="B2331" s="244" t="s">
        <v>4234</v>
      </c>
      <c r="C2331" s="247">
        <v>40</v>
      </c>
      <c r="D2331" s="244" t="s">
        <v>379</v>
      </c>
      <c r="E2331" s="238" t="s">
        <v>4236</v>
      </c>
      <c r="F2331" s="238" t="s">
        <v>4236</v>
      </c>
      <c r="G2331" s="244" t="s">
        <v>4225</v>
      </c>
      <c r="H2331" s="222">
        <v>0</v>
      </c>
    </row>
    <row r="2332" spans="1:8">
      <c r="A2332" s="244" t="s">
        <v>2807</v>
      </c>
      <c r="B2332" s="244" t="s">
        <v>4309</v>
      </c>
      <c r="C2332" s="247" t="s">
        <v>379</v>
      </c>
      <c r="D2332" s="244" t="s">
        <v>6163</v>
      </c>
      <c r="E2332" s="244" t="s">
        <v>46</v>
      </c>
      <c r="F2332" s="244" t="s">
        <v>46</v>
      </c>
      <c r="G2332" s="244" t="s">
        <v>4225</v>
      </c>
      <c r="H2332" s="4">
        <v>500</v>
      </c>
    </row>
    <row r="2333" spans="1:8">
      <c r="A2333" s="244" t="s">
        <v>2808</v>
      </c>
      <c r="B2333" s="244" t="s">
        <v>4238</v>
      </c>
      <c r="C2333" s="247">
        <v>20</v>
      </c>
      <c r="D2333" s="244" t="s">
        <v>6164</v>
      </c>
      <c r="E2333" s="244" t="s">
        <v>46</v>
      </c>
      <c r="F2333" s="244" t="s">
        <v>46</v>
      </c>
      <c r="G2333" s="244" t="s">
        <v>4225</v>
      </c>
      <c r="H2333" s="4">
        <v>500</v>
      </c>
    </row>
    <row r="2334" spans="1:8">
      <c r="A2334" s="244" t="s">
        <v>2809</v>
      </c>
      <c r="B2334" s="244" t="s">
        <v>379</v>
      </c>
      <c r="C2334" s="247" t="s">
        <v>379</v>
      </c>
      <c r="D2334" s="244" t="s">
        <v>379</v>
      </c>
      <c r="E2334" s="238" t="s">
        <v>4266</v>
      </c>
      <c r="F2334" s="238" t="s">
        <v>4266</v>
      </c>
      <c r="G2334" s="244" t="s">
        <v>4225</v>
      </c>
      <c r="H2334" s="222">
        <v>0</v>
      </c>
    </row>
    <row r="2335" spans="1:8">
      <c r="A2335" s="244" t="s">
        <v>2810</v>
      </c>
      <c r="B2335" s="244" t="s">
        <v>4222</v>
      </c>
      <c r="C2335" s="247">
        <v>15</v>
      </c>
      <c r="D2335" s="244" t="s">
        <v>6165</v>
      </c>
      <c r="E2335" s="244" t="s">
        <v>46</v>
      </c>
      <c r="F2335" s="244" t="s">
        <v>46</v>
      </c>
      <c r="G2335" s="244" t="s">
        <v>4225</v>
      </c>
      <c r="H2335" s="4">
        <v>500</v>
      </c>
    </row>
    <row r="2336" spans="1:8">
      <c r="A2336" s="244" t="s">
        <v>2811</v>
      </c>
      <c r="B2336" s="244" t="s">
        <v>4263</v>
      </c>
      <c r="C2336" s="247">
        <v>6</v>
      </c>
      <c r="D2336" s="244" t="s">
        <v>379</v>
      </c>
      <c r="E2336" s="238" t="s">
        <v>4236</v>
      </c>
      <c r="F2336" s="238" t="s">
        <v>4236</v>
      </c>
      <c r="G2336" s="244" t="s">
        <v>4225</v>
      </c>
      <c r="H2336" s="222">
        <v>0</v>
      </c>
    </row>
    <row r="2337" spans="1:8">
      <c r="A2337" s="244" t="s">
        <v>2812</v>
      </c>
      <c r="B2337" s="244" t="s">
        <v>379</v>
      </c>
      <c r="C2337" s="247" t="s">
        <v>379</v>
      </c>
      <c r="D2337" s="244" t="s">
        <v>52</v>
      </c>
      <c r="E2337" s="238" t="s">
        <v>4266</v>
      </c>
      <c r="F2337" s="238" t="s">
        <v>4266</v>
      </c>
      <c r="G2337" s="244" t="s">
        <v>4225</v>
      </c>
      <c r="H2337" s="222">
        <v>0</v>
      </c>
    </row>
    <row r="2338" spans="1:8">
      <c r="A2338" s="244" t="s">
        <v>2813</v>
      </c>
      <c r="B2338" s="244" t="s">
        <v>379</v>
      </c>
      <c r="C2338" s="247" t="s">
        <v>379</v>
      </c>
      <c r="D2338" s="244" t="s">
        <v>379</v>
      </c>
      <c r="E2338" s="238" t="s">
        <v>4266</v>
      </c>
      <c r="F2338" s="238" t="s">
        <v>4266</v>
      </c>
      <c r="G2338" s="244" t="s">
        <v>4225</v>
      </c>
      <c r="H2338" s="222">
        <v>0</v>
      </c>
    </row>
    <row r="2339" spans="1:8">
      <c r="A2339" s="244" t="s">
        <v>2814</v>
      </c>
      <c r="B2339" s="244" t="s">
        <v>4254</v>
      </c>
      <c r="C2339" s="247">
        <v>20</v>
      </c>
      <c r="D2339" s="244" t="s">
        <v>6166</v>
      </c>
      <c r="E2339" s="238" t="s">
        <v>51</v>
      </c>
      <c r="F2339" s="238" t="s">
        <v>4236</v>
      </c>
      <c r="G2339" s="244" t="s">
        <v>4225</v>
      </c>
      <c r="H2339" s="158" t="s">
        <v>7320</v>
      </c>
    </row>
    <row r="2340" spans="1:8">
      <c r="A2340" s="244" t="s">
        <v>2815</v>
      </c>
      <c r="B2340" s="244" t="s">
        <v>4238</v>
      </c>
      <c r="C2340" s="247">
        <v>30</v>
      </c>
      <c r="D2340" s="244" t="s">
        <v>6167</v>
      </c>
      <c r="E2340" s="244" t="s">
        <v>46</v>
      </c>
      <c r="F2340" s="244" t="s">
        <v>46</v>
      </c>
      <c r="G2340" s="244" t="s">
        <v>4225</v>
      </c>
      <c r="H2340" s="4">
        <v>500</v>
      </c>
    </row>
    <row r="2341" spans="1:8">
      <c r="A2341" s="244" t="s">
        <v>2816</v>
      </c>
      <c r="B2341" s="244" t="s">
        <v>4263</v>
      </c>
      <c r="C2341" s="247">
        <v>6</v>
      </c>
      <c r="D2341" s="244" t="s">
        <v>6168</v>
      </c>
      <c r="E2341" s="244" t="s">
        <v>46</v>
      </c>
      <c r="F2341" s="244" t="s">
        <v>46</v>
      </c>
      <c r="G2341" s="244" t="s">
        <v>4225</v>
      </c>
      <c r="H2341" s="4">
        <v>500</v>
      </c>
    </row>
    <row r="2342" spans="1:8">
      <c r="A2342" s="244" t="s">
        <v>2817</v>
      </c>
      <c r="B2342" s="244" t="s">
        <v>4263</v>
      </c>
      <c r="C2342" s="247">
        <v>6</v>
      </c>
      <c r="D2342" s="244" t="s">
        <v>6169</v>
      </c>
      <c r="E2342" s="244" t="s">
        <v>46</v>
      </c>
      <c r="F2342" s="244" t="s">
        <v>4229</v>
      </c>
      <c r="G2342" s="244" t="s">
        <v>4230</v>
      </c>
      <c r="H2342" s="4">
        <v>500</v>
      </c>
    </row>
    <row r="2343" spans="1:8">
      <c r="A2343" s="244" t="s">
        <v>2818</v>
      </c>
      <c r="B2343" s="244" t="s">
        <v>4263</v>
      </c>
      <c r="C2343" s="247">
        <v>3</v>
      </c>
      <c r="D2343" s="244" t="s">
        <v>6170</v>
      </c>
      <c r="E2343" s="244" t="s">
        <v>46</v>
      </c>
      <c r="F2343" s="244" t="s">
        <v>4229</v>
      </c>
      <c r="G2343" s="244" t="s">
        <v>4230</v>
      </c>
      <c r="H2343" s="4">
        <v>500</v>
      </c>
    </row>
    <row r="2344" spans="1:8">
      <c r="A2344" s="244" t="s">
        <v>2819</v>
      </c>
      <c r="B2344" s="244" t="s">
        <v>4263</v>
      </c>
      <c r="C2344" s="247">
        <v>6</v>
      </c>
      <c r="D2344" s="244" t="s">
        <v>6171</v>
      </c>
      <c r="E2344" s="244" t="s">
        <v>46</v>
      </c>
      <c r="F2344" s="244" t="s">
        <v>4229</v>
      </c>
      <c r="G2344" s="244" t="s">
        <v>4230</v>
      </c>
      <c r="H2344" s="4">
        <v>500</v>
      </c>
    </row>
    <row r="2345" spans="1:8">
      <c r="A2345" s="244" t="s">
        <v>2820</v>
      </c>
      <c r="B2345" s="244" t="s">
        <v>379</v>
      </c>
      <c r="C2345" s="247" t="s">
        <v>379</v>
      </c>
      <c r="D2345" s="244" t="s">
        <v>379</v>
      </c>
      <c r="E2345" s="238" t="s">
        <v>4266</v>
      </c>
      <c r="F2345" s="238" t="s">
        <v>4266</v>
      </c>
      <c r="G2345" s="244" t="s">
        <v>4225</v>
      </c>
      <c r="H2345" s="222">
        <v>0</v>
      </c>
    </row>
    <row r="2346" spans="1:8">
      <c r="A2346" s="244" t="s">
        <v>2821</v>
      </c>
      <c r="B2346" s="244" t="s">
        <v>379</v>
      </c>
      <c r="C2346" s="247" t="s">
        <v>379</v>
      </c>
      <c r="D2346" s="244" t="s">
        <v>379</v>
      </c>
      <c r="E2346" s="238" t="s">
        <v>4266</v>
      </c>
      <c r="F2346" s="238" t="s">
        <v>4266</v>
      </c>
      <c r="G2346" s="244" t="s">
        <v>4225</v>
      </c>
      <c r="H2346" s="222">
        <v>0</v>
      </c>
    </row>
    <row r="2347" spans="1:8">
      <c r="A2347" s="244" t="s">
        <v>2822</v>
      </c>
      <c r="B2347" s="244" t="s">
        <v>4234</v>
      </c>
      <c r="C2347" s="247">
        <v>30</v>
      </c>
      <c r="D2347" s="244" t="s">
        <v>6172</v>
      </c>
      <c r="E2347" s="238" t="s">
        <v>52</v>
      </c>
      <c r="F2347" s="238" t="s">
        <v>4236</v>
      </c>
      <c r="G2347" s="244" t="s">
        <v>4230</v>
      </c>
      <c r="H2347" s="158" t="s">
        <v>7323</v>
      </c>
    </row>
    <row r="2348" spans="1:8">
      <c r="A2348" s="244" t="s">
        <v>2823</v>
      </c>
      <c r="B2348" s="244" t="s">
        <v>4332</v>
      </c>
      <c r="C2348" s="247">
        <v>19</v>
      </c>
      <c r="D2348" s="244" t="s">
        <v>6173</v>
      </c>
      <c r="E2348" s="244" t="s">
        <v>46</v>
      </c>
      <c r="F2348" s="244" t="s">
        <v>4229</v>
      </c>
      <c r="G2348" s="244" t="s">
        <v>4230</v>
      </c>
      <c r="H2348" s="4">
        <v>500</v>
      </c>
    </row>
    <row r="2349" spans="1:8">
      <c r="A2349" s="244" t="s">
        <v>2824</v>
      </c>
      <c r="B2349" s="244" t="s">
        <v>4222</v>
      </c>
      <c r="C2349" s="247">
        <v>30</v>
      </c>
      <c r="D2349" s="244" t="s">
        <v>51</v>
      </c>
      <c r="E2349" s="238" t="s">
        <v>51</v>
      </c>
      <c r="F2349" s="238" t="s">
        <v>4236</v>
      </c>
      <c r="G2349" s="244" t="s">
        <v>4230</v>
      </c>
      <c r="H2349" s="158" t="s">
        <v>7320</v>
      </c>
    </row>
    <row r="2350" spans="1:8">
      <c r="A2350" s="244" t="s">
        <v>2825</v>
      </c>
      <c r="B2350" s="238" t="s">
        <v>4238</v>
      </c>
      <c r="C2350" s="250">
        <v>30</v>
      </c>
      <c r="D2350" s="238" t="s">
        <v>6174</v>
      </c>
      <c r="E2350" s="238" t="s">
        <v>52</v>
      </c>
      <c r="F2350" s="238" t="s">
        <v>4236</v>
      </c>
      <c r="G2350" s="238" t="s">
        <v>4230</v>
      </c>
      <c r="H2350" s="158" t="s">
        <v>7323</v>
      </c>
    </row>
    <row r="2351" spans="1:8">
      <c r="A2351" s="244" t="s">
        <v>2826</v>
      </c>
      <c r="B2351" s="238" t="s">
        <v>4222</v>
      </c>
      <c r="C2351" s="250">
        <v>40</v>
      </c>
      <c r="D2351" s="238" t="s">
        <v>51</v>
      </c>
      <c r="E2351" s="244" t="s">
        <v>51</v>
      </c>
      <c r="F2351" s="238" t="s">
        <v>4236</v>
      </c>
      <c r="G2351" s="238" t="s">
        <v>4230</v>
      </c>
      <c r="H2351" s="158" t="s">
        <v>7321</v>
      </c>
    </row>
    <row r="2352" spans="1:8">
      <c r="A2352" s="244" t="s">
        <v>2827</v>
      </c>
      <c r="B2352" s="238" t="s">
        <v>4222</v>
      </c>
      <c r="C2352" s="250">
        <v>30</v>
      </c>
      <c r="D2352" s="238" t="s">
        <v>6175</v>
      </c>
      <c r="E2352" s="244" t="s">
        <v>51</v>
      </c>
      <c r="F2352" s="238" t="s">
        <v>4236</v>
      </c>
      <c r="G2352" s="238" t="s">
        <v>4230</v>
      </c>
      <c r="H2352" s="158" t="s">
        <v>7320</v>
      </c>
    </row>
    <row r="2353" spans="1:8">
      <c r="A2353" s="244" t="s">
        <v>2828</v>
      </c>
      <c r="B2353" s="244" t="s">
        <v>4222</v>
      </c>
      <c r="C2353" s="247">
        <v>50</v>
      </c>
      <c r="D2353" s="244" t="s">
        <v>6176</v>
      </c>
      <c r="E2353" s="244" t="s">
        <v>46</v>
      </c>
      <c r="F2353" s="244" t="s">
        <v>4224</v>
      </c>
      <c r="G2353" s="244" t="s">
        <v>4225</v>
      </c>
      <c r="H2353" s="4">
        <v>500</v>
      </c>
    </row>
    <row r="2354" spans="1:8">
      <c r="A2354" s="244" t="s">
        <v>2829</v>
      </c>
      <c r="B2354" s="244" t="s">
        <v>379</v>
      </c>
      <c r="C2354" s="247" t="s">
        <v>379</v>
      </c>
      <c r="D2354" s="238" t="s">
        <v>4266</v>
      </c>
      <c r="E2354" s="244" t="s">
        <v>4236</v>
      </c>
      <c r="F2354" s="244" t="s">
        <v>4236</v>
      </c>
      <c r="G2354" s="244" t="s">
        <v>4225</v>
      </c>
      <c r="H2354" s="222">
        <v>0</v>
      </c>
    </row>
    <row r="2355" spans="1:8">
      <c r="A2355" s="244" t="s">
        <v>2829</v>
      </c>
      <c r="B2355" s="244" t="s">
        <v>4234</v>
      </c>
      <c r="C2355" s="247">
        <v>40</v>
      </c>
      <c r="D2355" s="244" t="s">
        <v>6177</v>
      </c>
      <c r="E2355" s="244" t="s">
        <v>46</v>
      </c>
      <c r="F2355" s="244" t="s">
        <v>46</v>
      </c>
      <c r="G2355" s="244" t="s">
        <v>4230</v>
      </c>
      <c r="H2355" s="4">
        <v>500</v>
      </c>
    </row>
    <row r="2356" spans="1:8">
      <c r="A2356" s="244" t="s">
        <v>2830</v>
      </c>
      <c r="B2356" s="244" t="s">
        <v>4263</v>
      </c>
      <c r="C2356" s="247">
        <v>6</v>
      </c>
      <c r="D2356" s="244" t="s">
        <v>379</v>
      </c>
      <c r="E2356" s="238" t="s">
        <v>4236</v>
      </c>
      <c r="F2356" s="238" t="s">
        <v>4236</v>
      </c>
      <c r="G2356" s="244" t="s">
        <v>4225</v>
      </c>
      <c r="H2356" s="222">
        <v>0</v>
      </c>
    </row>
    <row r="2357" spans="1:8">
      <c r="A2357" s="244" t="s">
        <v>2831</v>
      </c>
      <c r="B2357" s="244" t="s">
        <v>379</v>
      </c>
      <c r="C2357" s="247" t="s">
        <v>379</v>
      </c>
      <c r="D2357" s="244" t="s">
        <v>379</v>
      </c>
      <c r="E2357" s="238" t="s">
        <v>4266</v>
      </c>
      <c r="F2357" s="238" t="s">
        <v>4266</v>
      </c>
      <c r="G2357" s="244" t="s">
        <v>4225</v>
      </c>
      <c r="H2357" s="222">
        <v>0</v>
      </c>
    </row>
    <row r="2358" spans="1:8">
      <c r="A2358" s="244" t="s">
        <v>2832</v>
      </c>
      <c r="B2358" s="244" t="s">
        <v>379</v>
      </c>
      <c r="C2358" s="247" t="s">
        <v>379</v>
      </c>
      <c r="D2358" s="244" t="s">
        <v>379</v>
      </c>
      <c r="E2358" s="238" t="s">
        <v>4266</v>
      </c>
      <c r="F2358" s="238" t="s">
        <v>4266</v>
      </c>
      <c r="G2358" s="244" t="s">
        <v>4225</v>
      </c>
      <c r="H2358" s="222">
        <v>0</v>
      </c>
    </row>
    <row r="2359" spans="1:8">
      <c r="A2359" s="244" t="s">
        <v>2833</v>
      </c>
      <c r="B2359" s="244" t="s">
        <v>4263</v>
      </c>
      <c r="C2359" s="247">
        <v>6</v>
      </c>
      <c r="D2359" s="244" t="s">
        <v>6178</v>
      </c>
      <c r="E2359" s="244" t="s">
        <v>46</v>
      </c>
      <c r="F2359" s="244" t="s">
        <v>46</v>
      </c>
      <c r="G2359" s="244" t="s">
        <v>4225</v>
      </c>
      <c r="H2359" s="4">
        <v>500</v>
      </c>
    </row>
    <row r="2360" spans="1:8">
      <c r="A2360" s="244" t="s">
        <v>2834</v>
      </c>
      <c r="B2360" s="244" t="s">
        <v>4222</v>
      </c>
      <c r="C2360" s="247">
        <v>30</v>
      </c>
      <c r="D2360" s="244" t="s">
        <v>6103</v>
      </c>
      <c r="E2360" s="238" t="s">
        <v>4266</v>
      </c>
      <c r="F2360" s="238" t="s">
        <v>4266</v>
      </c>
      <c r="G2360" s="244" t="s">
        <v>4225</v>
      </c>
      <c r="H2360" s="222">
        <v>0</v>
      </c>
    </row>
    <row r="2361" spans="1:8">
      <c r="A2361" s="244" t="s">
        <v>2835</v>
      </c>
      <c r="B2361" s="244" t="s">
        <v>4254</v>
      </c>
      <c r="C2361" s="247">
        <v>15</v>
      </c>
      <c r="D2361" s="244" t="s">
        <v>6179</v>
      </c>
      <c r="E2361" s="244" t="s">
        <v>46</v>
      </c>
      <c r="F2361" s="244" t="s">
        <v>46</v>
      </c>
      <c r="G2361" s="244" t="s">
        <v>4225</v>
      </c>
      <c r="H2361" s="4">
        <v>500</v>
      </c>
    </row>
    <row r="2362" spans="1:8">
      <c r="A2362" s="244" t="s">
        <v>2836</v>
      </c>
      <c r="B2362" s="244" t="s">
        <v>379</v>
      </c>
      <c r="C2362" s="247" t="s">
        <v>379</v>
      </c>
      <c r="D2362" s="244" t="s">
        <v>379</v>
      </c>
      <c r="E2362" s="238" t="s">
        <v>4266</v>
      </c>
      <c r="F2362" s="238" t="s">
        <v>4266</v>
      </c>
      <c r="G2362" s="244" t="s">
        <v>4225</v>
      </c>
      <c r="H2362" s="222">
        <v>0</v>
      </c>
    </row>
    <row r="2363" spans="1:8">
      <c r="A2363" s="244" t="s">
        <v>2837</v>
      </c>
      <c r="B2363" s="244" t="s">
        <v>379</v>
      </c>
      <c r="C2363" s="247" t="s">
        <v>379</v>
      </c>
      <c r="D2363" s="244" t="s">
        <v>379</v>
      </c>
      <c r="E2363" s="238" t="s">
        <v>4266</v>
      </c>
      <c r="F2363" s="238" t="s">
        <v>4266</v>
      </c>
      <c r="G2363" s="244" t="s">
        <v>4225</v>
      </c>
      <c r="H2363" s="222">
        <v>0</v>
      </c>
    </row>
    <row r="2364" spans="1:8">
      <c r="A2364" s="244" t="s">
        <v>2838</v>
      </c>
      <c r="B2364" s="244" t="s">
        <v>4222</v>
      </c>
      <c r="C2364" s="247">
        <v>20</v>
      </c>
      <c r="D2364" s="244" t="s">
        <v>6180</v>
      </c>
      <c r="E2364" s="244" t="s">
        <v>46</v>
      </c>
      <c r="F2364" s="244" t="s">
        <v>46</v>
      </c>
      <c r="G2364" s="244" t="s">
        <v>4225</v>
      </c>
      <c r="H2364" s="4">
        <v>500</v>
      </c>
    </row>
    <row r="2365" spans="1:8">
      <c r="A2365" s="244" t="s">
        <v>2839</v>
      </c>
      <c r="B2365" s="244" t="s">
        <v>4254</v>
      </c>
      <c r="C2365" s="247">
        <v>15</v>
      </c>
      <c r="D2365" s="244" t="s">
        <v>6181</v>
      </c>
      <c r="E2365" s="244" t="s">
        <v>46</v>
      </c>
      <c r="F2365" s="244" t="s">
        <v>46</v>
      </c>
      <c r="G2365" s="244" t="s">
        <v>4225</v>
      </c>
      <c r="H2365" s="4">
        <v>500</v>
      </c>
    </row>
    <row r="2366" spans="1:8">
      <c r="A2366" s="244" t="s">
        <v>2840</v>
      </c>
      <c r="B2366" s="244" t="s">
        <v>4263</v>
      </c>
      <c r="C2366" s="247">
        <v>6</v>
      </c>
      <c r="D2366" s="244" t="s">
        <v>6182</v>
      </c>
      <c r="E2366" s="244" t="s">
        <v>46</v>
      </c>
      <c r="F2366" s="244" t="s">
        <v>46</v>
      </c>
      <c r="G2366" s="244" t="s">
        <v>4225</v>
      </c>
      <c r="H2366" s="4">
        <v>500</v>
      </c>
    </row>
    <row r="2367" spans="1:8">
      <c r="A2367" s="244" t="s">
        <v>2841</v>
      </c>
      <c r="B2367" s="244" t="s">
        <v>4254</v>
      </c>
      <c r="C2367" s="247">
        <v>20</v>
      </c>
      <c r="D2367" s="244" t="s">
        <v>379</v>
      </c>
      <c r="E2367" s="238" t="s">
        <v>4236</v>
      </c>
      <c r="F2367" s="238" t="s">
        <v>4236</v>
      </c>
      <c r="G2367" s="244" t="s">
        <v>4225</v>
      </c>
      <c r="H2367" s="222">
        <v>0</v>
      </c>
    </row>
    <row r="2368" spans="1:8">
      <c r="A2368" s="244" t="s">
        <v>2842</v>
      </c>
      <c r="B2368" s="244" t="s">
        <v>4263</v>
      </c>
      <c r="C2368" s="247">
        <v>6</v>
      </c>
      <c r="D2368" s="244" t="s">
        <v>6183</v>
      </c>
      <c r="E2368" s="244" t="s">
        <v>46</v>
      </c>
      <c r="F2368" s="244" t="s">
        <v>46</v>
      </c>
      <c r="G2368" s="244" t="s">
        <v>4225</v>
      </c>
      <c r="H2368" s="4">
        <v>500</v>
      </c>
    </row>
    <row r="2369" spans="1:8">
      <c r="A2369" s="244" t="s">
        <v>2843</v>
      </c>
      <c r="B2369" s="244" t="s">
        <v>4254</v>
      </c>
      <c r="C2369" s="247">
        <v>15</v>
      </c>
      <c r="D2369" s="244" t="s">
        <v>6184</v>
      </c>
      <c r="E2369" s="244" t="s">
        <v>46</v>
      </c>
      <c r="F2369" s="244" t="s">
        <v>46</v>
      </c>
      <c r="G2369" s="244" t="s">
        <v>4225</v>
      </c>
      <c r="H2369" s="4">
        <v>500</v>
      </c>
    </row>
    <row r="2370" spans="1:8">
      <c r="A2370" s="244" t="s">
        <v>2844</v>
      </c>
      <c r="B2370" s="244" t="s">
        <v>4263</v>
      </c>
      <c r="C2370" s="247">
        <v>6</v>
      </c>
      <c r="D2370" s="244" t="s">
        <v>6185</v>
      </c>
      <c r="E2370" s="244" t="s">
        <v>46</v>
      </c>
      <c r="F2370" s="244" t="s">
        <v>4229</v>
      </c>
      <c r="G2370" s="244" t="s">
        <v>4230</v>
      </c>
      <c r="H2370" s="4">
        <v>500</v>
      </c>
    </row>
    <row r="2371" spans="1:8">
      <c r="A2371" s="244" t="s">
        <v>2845</v>
      </c>
      <c r="B2371" s="244" t="s">
        <v>4254</v>
      </c>
      <c r="C2371" s="247">
        <v>15</v>
      </c>
      <c r="D2371" s="244" t="s">
        <v>6186</v>
      </c>
      <c r="E2371" s="244" t="s">
        <v>46</v>
      </c>
      <c r="F2371" s="244" t="s">
        <v>46</v>
      </c>
      <c r="G2371" s="244" t="s">
        <v>4225</v>
      </c>
      <c r="H2371" s="4">
        <v>500</v>
      </c>
    </row>
    <row r="2372" spans="1:8">
      <c r="A2372" s="244" t="s">
        <v>2846</v>
      </c>
      <c r="B2372" s="244" t="s">
        <v>4263</v>
      </c>
      <c r="C2372" s="247">
        <v>6</v>
      </c>
      <c r="D2372" s="244" t="s">
        <v>6187</v>
      </c>
      <c r="E2372" s="244" t="s">
        <v>46</v>
      </c>
      <c r="F2372" s="244" t="s">
        <v>4229</v>
      </c>
      <c r="G2372" s="244" t="s">
        <v>4230</v>
      </c>
      <c r="H2372" s="4">
        <v>500</v>
      </c>
    </row>
    <row r="2373" spans="1:8">
      <c r="A2373" s="244" t="s">
        <v>2847</v>
      </c>
      <c r="B2373" s="244" t="s">
        <v>4263</v>
      </c>
      <c r="C2373" s="247">
        <v>6</v>
      </c>
      <c r="D2373" s="244" t="s">
        <v>6188</v>
      </c>
      <c r="E2373" s="244" t="s">
        <v>46</v>
      </c>
      <c r="F2373" s="244" t="s">
        <v>46</v>
      </c>
      <c r="G2373" s="244" t="s">
        <v>4225</v>
      </c>
      <c r="H2373" s="4">
        <v>500</v>
      </c>
    </row>
    <row r="2374" spans="1:8">
      <c r="A2374" s="244" t="s">
        <v>2848</v>
      </c>
      <c r="B2374" s="244" t="s">
        <v>4263</v>
      </c>
      <c r="C2374" s="247">
        <v>6</v>
      </c>
      <c r="D2374" s="244" t="s">
        <v>6189</v>
      </c>
      <c r="E2374" s="244" t="s">
        <v>46</v>
      </c>
      <c r="F2374" s="244" t="s">
        <v>4229</v>
      </c>
      <c r="G2374" s="244" t="s">
        <v>4230</v>
      </c>
      <c r="H2374" s="4">
        <v>500</v>
      </c>
    </row>
    <row r="2375" spans="1:8">
      <c r="A2375" s="244" t="s">
        <v>2849</v>
      </c>
      <c r="B2375" s="244" t="s">
        <v>379</v>
      </c>
      <c r="C2375" s="247" t="s">
        <v>379</v>
      </c>
      <c r="D2375" s="244" t="s">
        <v>6190</v>
      </c>
      <c r="E2375" s="238" t="s">
        <v>4266</v>
      </c>
      <c r="F2375" s="238" t="s">
        <v>4266</v>
      </c>
      <c r="G2375" s="244" t="s">
        <v>4225</v>
      </c>
      <c r="H2375" s="222">
        <v>0</v>
      </c>
    </row>
    <row r="2376" spans="1:8">
      <c r="A2376" s="244" t="s">
        <v>2850</v>
      </c>
      <c r="B2376" s="244" t="s">
        <v>4263</v>
      </c>
      <c r="C2376" s="247">
        <v>6</v>
      </c>
      <c r="D2376" s="244" t="s">
        <v>6191</v>
      </c>
      <c r="E2376" s="244" t="s">
        <v>46</v>
      </c>
      <c r="F2376" s="244" t="s">
        <v>46</v>
      </c>
      <c r="G2376" s="244" t="s">
        <v>4225</v>
      </c>
      <c r="H2376" s="4">
        <v>500</v>
      </c>
    </row>
    <row r="2377" spans="1:8">
      <c r="A2377" s="244" t="s">
        <v>2851</v>
      </c>
      <c r="B2377" s="244" t="s">
        <v>379</v>
      </c>
      <c r="C2377" s="247" t="s">
        <v>379</v>
      </c>
      <c r="D2377" s="244" t="s">
        <v>379</v>
      </c>
      <c r="E2377" s="238" t="s">
        <v>4266</v>
      </c>
      <c r="F2377" s="238" t="s">
        <v>4266</v>
      </c>
      <c r="G2377" s="244" t="s">
        <v>4225</v>
      </c>
      <c r="H2377" s="222">
        <v>0</v>
      </c>
    </row>
    <row r="2378" spans="1:8">
      <c r="A2378" s="244" t="s">
        <v>2852</v>
      </c>
      <c r="B2378" s="244" t="s">
        <v>379</v>
      </c>
      <c r="C2378" s="247" t="s">
        <v>379</v>
      </c>
      <c r="D2378" s="244" t="s">
        <v>379</v>
      </c>
      <c r="E2378" s="238" t="s">
        <v>4266</v>
      </c>
      <c r="F2378" s="238" t="s">
        <v>4266</v>
      </c>
      <c r="G2378" s="244" t="s">
        <v>4225</v>
      </c>
      <c r="H2378" s="222">
        <v>0</v>
      </c>
    </row>
    <row r="2379" spans="1:8">
      <c r="A2379" s="244" t="s">
        <v>2853</v>
      </c>
      <c r="B2379" s="244" t="s">
        <v>4263</v>
      </c>
      <c r="C2379" s="247">
        <v>6</v>
      </c>
      <c r="D2379" s="244" t="s">
        <v>6192</v>
      </c>
      <c r="E2379" s="244" t="s">
        <v>46</v>
      </c>
      <c r="F2379" s="244" t="s">
        <v>46</v>
      </c>
      <c r="G2379" s="244" t="s">
        <v>4225</v>
      </c>
      <c r="H2379" s="4">
        <v>500</v>
      </c>
    </row>
    <row r="2380" spans="1:8">
      <c r="A2380" s="244" t="s">
        <v>2854</v>
      </c>
      <c r="B2380" s="244" t="s">
        <v>379</v>
      </c>
      <c r="C2380" s="247" t="s">
        <v>379</v>
      </c>
      <c r="D2380" s="238" t="s">
        <v>379</v>
      </c>
      <c r="E2380" s="244" t="s">
        <v>4236</v>
      </c>
      <c r="F2380" s="244" t="s">
        <v>4236</v>
      </c>
      <c r="G2380" s="244" t="s">
        <v>4225</v>
      </c>
      <c r="H2380" s="222">
        <v>0</v>
      </c>
    </row>
    <row r="2381" spans="1:8">
      <c r="A2381" s="244" t="s">
        <v>2854</v>
      </c>
      <c r="B2381" s="244" t="s">
        <v>4263</v>
      </c>
      <c r="C2381" s="247">
        <v>6</v>
      </c>
      <c r="D2381" s="244" t="s">
        <v>6193</v>
      </c>
      <c r="E2381" s="244" t="s">
        <v>46</v>
      </c>
      <c r="F2381" s="244" t="s">
        <v>46</v>
      </c>
      <c r="G2381" s="244" t="s">
        <v>4225</v>
      </c>
      <c r="H2381" s="4">
        <v>500</v>
      </c>
    </row>
    <row r="2382" spans="1:8">
      <c r="A2382" s="244" t="s">
        <v>2855</v>
      </c>
      <c r="B2382" s="244" t="s">
        <v>4263</v>
      </c>
      <c r="C2382" s="247">
        <v>6</v>
      </c>
      <c r="D2382" s="244" t="s">
        <v>6194</v>
      </c>
      <c r="E2382" s="244" t="s">
        <v>46</v>
      </c>
      <c r="F2382" s="244" t="s">
        <v>46</v>
      </c>
      <c r="G2382" s="244" t="s">
        <v>4225</v>
      </c>
      <c r="H2382" s="4">
        <v>500</v>
      </c>
    </row>
    <row r="2383" spans="1:8">
      <c r="A2383" s="244" t="s">
        <v>2856</v>
      </c>
      <c r="B2383" s="244" t="s">
        <v>4302</v>
      </c>
      <c r="C2383" s="247">
        <v>25</v>
      </c>
      <c r="D2383" s="244" t="s">
        <v>6195</v>
      </c>
      <c r="E2383" s="244" t="s">
        <v>46</v>
      </c>
      <c r="F2383" s="244" t="s">
        <v>46</v>
      </c>
      <c r="G2383" s="244" t="s">
        <v>4225</v>
      </c>
      <c r="H2383" s="4">
        <v>500</v>
      </c>
    </row>
    <row r="2384" spans="1:8">
      <c r="A2384" s="244" t="s">
        <v>2857</v>
      </c>
      <c r="B2384" s="244" t="s">
        <v>379</v>
      </c>
      <c r="C2384" s="247" t="s">
        <v>379</v>
      </c>
      <c r="D2384" s="244" t="s">
        <v>379</v>
      </c>
      <c r="E2384" s="238" t="s">
        <v>4266</v>
      </c>
      <c r="F2384" s="238" t="s">
        <v>4266</v>
      </c>
      <c r="G2384" s="244" t="s">
        <v>4225</v>
      </c>
      <c r="H2384" s="222">
        <v>0</v>
      </c>
    </row>
    <row r="2385" spans="1:8">
      <c r="A2385" s="244" t="s">
        <v>2858</v>
      </c>
      <c r="B2385" s="244" t="s">
        <v>379</v>
      </c>
      <c r="C2385" s="247" t="s">
        <v>379</v>
      </c>
      <c r="D2385" s="244" t="s">
        <v>379</v>
      </c>
      <c r="E2385" s="238" t="s">
        <v>4266</v>
      </c>
      <c r="F2385" s="238" t="s">
        <v>4266</v>
      </c>
      <c r="G2385" s="244" t="s">
        <v>4225</v>
      </c>
      <c r="H2385" s="222">
        <v>0</v>
      </c>
    </row>
    <row r="2386" spans="1:8">
      <c r="A2386" s="244" t="s">
        <v>2859</v>
      </c>
      <c r="B2386" s="244" t="s">
        <v>379</v>
      </c>
      <c r="C2386" s="247" t="s">
        <v>379</v>
      </c>
      <c r="D2386" s="244" t="s">
        <v>379</v>
      </c>
      <c r="E2386" s="238" t="s">
        <v>4266</v>
      </c>
      <c r="F2386" s="238" t="s">
        <v>4266</v>
      </c>
      <c r="G2386" s="244" t="s">
        <v>4225</v>
      </c>
      <c r="H2386" s="222">
        <v>0</v>
      </c>
    </row>
    <row r="2387" spans="1:8">
      <c r="A2387" s="244" t="s">
        <v>2860</v>
      </c>
      <c r="B2387" s="244" t="s">
        <v>4263</v>
      </c>
      <c r="C2387" s="247">
        <v>6</v>
      </c>
      <c r="D2387" s="244" t="s">
        <v>6196</v>
      </c>
      <c r="E2387" s="244" t="s">
        <v>46</v>
      </c>
      <c r="F2387" s="244" t="s">
        <v>4229</v>
      </c>
      <c r="G2387" s="244" t="s">
        <v>4230</v>
      </c>
      <c r="H2387" s="4">
        <v>500</v>
      </c>
    </row>
    <row r="2388" spans="1:8">
      <c r="A2388" s="244" t="s">
        <v>2861</v>
      </c>
      <c r="B2388" s="244" t="s">
        <v>379</v>
      </c>
      <c r="C2388" s="247" t="s">
        <v>379</v>
      </c>
      <c r="D2388" s="244" t="s">
        <v>6197</v>
      </c>
      <c r="E2388" s="238" t="s">
        <v>4266</v>
      </c>
      <c r="F2388" s="238" t="s">
        <v>4266</v>
      </c>
      <c r="G2388" s="244" t="s">
        <v>4225</v>
      </c>
      <c r="H2388" s="222">
        <v>0</v>
      </c>
    </row>
    <row r="2389" spans="1:8">
      <c r="A2389" s="244" t="s">
        <v>2861</v>
      </c>
      <c r="B2389" s="244" t="s">
        <v>379</v>
      </c>
      <c r="C2389" s="247" t="s">
        <v>379</v>
      </c>
      <c r="D2389" s="244" t="s">
        <v>6197</v>
      </c>
      <c r="E2389" s="238" t="s">
        <v>4266</v>
      </c>
      <c r="F2389" s="238" t="s">
        <v>4266</v>
      </c>
      <c r="G2389" s="244" t="s">
        <v>4225</v>
      </c>
      <c r="H2389" s="222">
        <v>0</v>
      </c>
    </row>
    <row r="2390" spans="1:8">
      <c r="A2390" s="244" t="s">
        <v>2861</v>
      </c>
      <c r="B2390" s="244" t="s">
        <v>379</v>
      </c>
      <c r="C2390" s="247" t="s">
        <v>379</v>
      </c>
      <c r="D2390" s="244" t="s">
        <v>6197</v>
      </c>
      <c r="E2390" s="238" t="s">
        <v>4266</v>
      </c>
      <c r="F2390" s="238" t="s">
        <v>4266</v>
      </c>
      <c r="G2390" s="244" t="s">
        <v>4225</v>
      </c>
      <c r="H2390" s="222">
        <v>0</v>
      </c>
    </row>
    <row r="2391" spans="1:8">
      <c r="A2391" s="244" t="s">
        <v>2861</v>
      </c>
      <c r="B2391" s="244" t="s">
        <v>379</v>
      </c>
      <c r="C2391" s="247" t="s">
        <v>379</v>
      </c>
      <c r="D2391" s="244" t="s">
        <v>6197</v>
      </c>
      <c r="E2391" s="238" t="s">
        <v>4266</v>
      </c>
      <c r="F2391" s="238" t="s">
        <v>4266</v>
      </c>
      <c r="G2391" s="244" t="s">
        <v>4225</v>
      </c>
      <c r="H2391" s="222">
        <v>0</v>
      </c>
    </row>
    <row r="2392" spans="1:8">
      <c r="A2392" s="244" t="s">
        <v>2862</v>
      </c>
      <c r="B2392" s="244" t="s">
        <v>379</v>
      </c>
      <c r="C2392" s="247" t="s">
        <v>379</v>
      </c>
      <c r="D2392" s="244" t="s">
        <v>6198</v>
      </c>
      <c r="E2392" s="238" t="s">
        <v>4266</v>
      </c>
      <c r="F2392" s="238" t="s">
        <v>4266</v>
      </c>
      <c r="G2392" s="244" t="s">
        <v>4225</v>
      </c>
      <c r="H2392" s="222">
        <v>0</v>
      </c>
    </row>
    <row r="2393" spans="1:8">
      <c r="A2393" s="244" t="s">
        <v>2862</v>
      </c>
      <c r="B2393" s="244" t="s">
        <v>379</v>
      </c>
      <c r="C2393" s="247" t="s">
        <v>379</v>
      </c>
      <c r="D2393" s="244" t="s">
        <v>6198</v>
      </c>
      <c r="E2393" s="238" t="s">
        <v>4266</v>
      </c>
      <c r="F2393" s="238" t="s">
        <v>4266</v>
      </c>
      <c r="G2393" s="244" t="s">
        <v>4225</v>
      </c>
      <c r="H2393" s="222">
        <v>0</v>
      </c>
    </row>
    <row r="2394" spans="1:8">
      <c r="A2394" s="244" t="s">
        <v>2863</v>
      </c>
      <c r="B2394" s="244" t="s">
        <v>4238</v>
      </c>
      <c r="C2394" s="247">
        <v>30</v>
      </c>
      <c r="D2394" s="238" t="s">
        <v>6198</v>
      </c>
      <c r="E2394" s="238" t="s">
        <v>4266</v>
      </c>
      <c r="F2394" s="238" t="s">
        <v>4266</v>
      </c>
      <c r="G2394" s="244" t="s">
        <v>4230</v>
      </c>
      <c r="H2394" s="222">
        <v>0</v>
      </c>
    </row>
    <row r="2395" spans="1:8">
      <c r="A2395" s="244" t="s">
        <v>2864</v>
      </c>
      <c r="B2395" s="244" t="s">
        <v>4238</v>
      </c>
      <c r="C2395" s="247">
        <v>30</v>
      </c>
      <c r="D2395" s="244" t="s">
        <v>379</v>
      </c>
      <c r="E2395" s="238" t="s">
        <v>4236</v>
      </c>
      <c r="F2395" s="238" t="s">
        <v>4236</v>
      </c>
      <c r="G2395" s="244" t="s">
        <v>4230</v>
      </c>
      <c r="H2395" s="222">
        <v>0</v>
      </c>
    </row>
    <row r="2396" spans="1:8">
      <c r="A2396" s="244" t="s">
        <v>2865</v>
      </c>
      <c r="B2396" s="244" t="s">
        <v>379</v>
      </c>
      <c r="C2396" s="247" t="s">
        <v>379</v>
      </c>
      <c r="D2396" s="244" t="s">
        <v>379</v>
      </c>
      <c r="E2396" s="238" t="s">
        <v>4266</v>
      </c>
      <c r="F2396" s="238" t="s">
        <v>4266</v>
      </c>
      <c r="G2396" s="244" t="s">
        <v>4225</v>
      </c>
      <c r="H2396" s="222">
        <v>0</v>
      </c>
    </row>
    <row r="2397" spans="1:8">
      <c r="A2397" s="244" t="s">
        <v>2866</v>
      </c>
      <c r="B2397" s="244" t="s">
        <v>4263</v>
      </c>
      <c r="C2397" s="247">
        <v>6</v>
      </c>
      <c r="D2397" s="244" t="s">
        <v>6199</v>
      </c>
      <c r="E2397" s="244" t="s">
        <v>46</v>
      </c>
      <c r="F2397" s="244" t="s">
        <v>4229</v>
      </c>
      <c r="G2397" s="244" t="s">
        <v>4230</v>
      </c>
      <c r="H2397" s="4">
        <v>500</v>
      </c>
    </row>
    <row r="2398" spans="1:8">
      <c r="A2398" s="244" t="s">
        <v>2867</v>
      </c>
      <c r="B2398" s="244" t="s">
        <v>379</v>
      </c>
      <c r="C2398" s="247" t="s">
        <v>379</v>
      </c>
      <c r="D2398" s="244" t="s">
        <v>379</v>
      </c>
      <c r="E2398" s="238" t="s">
        <v>4266</v>
      </c>
      <c r="F2398" s="238" t="s">
        <v>4266</v>
      </c>
      <c r="G2398" s="244" t="s">
        <v>4225</v>
      </c>
      <c r="H2398" s="222">
        <v>0</v>
      </c>
    </row>
    <row r="2399" spans="1:8">
      <c r="A2399" s="244" t="s">
        <v>2868</v>
      </c>
      <c r="B2399" s="244" t="s">
        <v>379</v>
      </c>
      <c r="C2399" s="247" t="s">
        <v>379</v>
      </c>
      <c r="D2399" s="244" t="s">
        <v>379</v>
      </c>
      <c r="E2399" s="238" t="s">
        <v>4266</v>
      </c>
      <c r="F2399" s="238" t="s">
        <v>4266</v>
      </c>
      <c r="G2399" s="244" t="s">
        <v>4225</v>
      </c>
      <c r="H2399" s="222">
        <v>0</v>
      </c>
    </row>
    <row r="2400" spans="1:8">
      <c r="A2400" s="244" t="s">
        <v>2869</v>
      </c>
      <c r="B2400" s="244" t="s">
        <v>379</v>
      </c>
      <c r="C2400" s="247" t="s">
        <v>379</v>
      </c>
      <c r="D2400" s="244" t="s">
        <v>379</v>
      </c>
      <c r="E2400" s="238" t="s">
        <v>4266</v>
      </c>
      <c r="F2400" s="238" t="s">
        <v>4266</v>
      </c>
      <c r="G2400" s="244" t="s">
        <v>4225</v>
      </c>
      <c r="H2400" s="222">
        <v>0</v>
      </c>
    </row>
    <row r="2401" spans="1:8">
      <c r="A2401" s="244" t="s">
        <v>2870</v>
      </c>
      <c r="B2401" s="244" t="s">
        <v>379</v>
      </c>
      <c r="C2401" s="247" t="s">
        <v>379</v>
      </c>
      <c r="D2401" s="244" t="s">
        <v>379</v>
      </c>
      <c r="E2401" s="238" t="s">
        <v>4266</v>
      </c>
      <c r="F2401" s="238" t="s">
        <v>4266</v>
      </c>
      <c r="G2401" s="244" t="s">
        <v>4225</v>
      </c>
      <c r="H2401" s="222">
        <v>0</v>
      </c>
    </row>
    <row r="2402" spans="1:8">
      <c r="A2402" s="244" t="s">
        <v>2871</v>
      </c>
      <c r="B2402" s="244" t="s">
        <v>379</v>
      </c>
      <c r="C2402" s="247" t="s">
        <v>379</v>
      </c>
      <c r="D2402" s="244" t="s">
        <v>379</v>
      </c>
      <c r="E2402" s="238" t="s">
        <v>4266</v>
      </c>
      <c r="F2402" s="238" t="s">
        <v>4266</v>
      </c>
      <c r="G2402" s="244" t="s">
        <v>4225</v>
      </c>
      <c r="H2402" s="222">
        <v>0</v>
      </c>
    </row>
    <row r="2403" spans="1:8">
      <c r="A2403" s="244" t="s">
        <v>2872</v>
      </c>
      <c r="B2403" s="244" t="s">
        <v>379</v>
      </c>
      <c r="C2403" s="247" t="s">
        <v>379</v>
      </c>
      <c r="D2403" s="244" t="s">
        <v>6200</v>
      </c>
      <c r="E2403" s="238" t="s">
        <v>4266</v>
      </c>
      <c r="F2403" s="238" t="s">
        <v>4266</v>
      </c>
      <c r="G2403" s="244" t="s">
        <v>4225</v>
      </c>
      <c r="H2403" s="222">
        <v>0</v>
      </c>
    </row>
    <row r="2404" spans="1:8">
      <c r="A2404" s="244" t="s">
        <v>2872</v>
      </c>
      <c r="B2404" s="244" t="s">
        <v>379</v>
      </c>
      <c r="C2404" s="247" t="s">
        <v>379</v>
      </c>
      <c r="D2404" s="244" t="s">
        <v>6200</v>
      </c>
      <c r="E2404" s="238" t="s">
        <v>4266</v>
      </c>
      <c r="F2404" s="238" t="s">
        <v>4266</v>
      </c>
      <c r="G2404" s="244" t="s">
        <v>4225</v>
      </c>
      <c r="H2404" s="222">
        <v>0</v>
      </c>
    </row>
    <row r="2405" spans="1:8">
      <c r="A2405" s="244" t="s">
        <v>2873</v>
      </c>
      <c r="B2405" s="244" t="s">
        <v>379</v>
      </c>
      <c r="C2405" s="247" t="s">
        <v>379</v>
      </c>
      <c r="D2405" s="244" t="s">
        <v>379</v>
      </c>
      <c r="E2405" s="238" t="s">
        <v>4266</v>
      </c>
      <c r="F2405" s="238" t="s">
        <v>4266</v>
      </c>
      <c r="G2405" s="244" t="s">
        <v>4225</v>
      </c>
      <c r="H2405" s="222">
        <v>0</v>
      </c>
    </row>
    <row r="2406" spans="1:8">
      <c r="A2406" s="244" t="s">
        <v>2874</v>
      </c>
      <c r="B2406" s="238" t="s">
        <v>379</v>
      </c>
      <c r="C2406" s="250" t="s">
        <v>379</v>
      </c>
      <c r="D2406" s="238" t="s">
        <v>379</v>
      </c>
      <c r="E2406" s="238" t="s">
        <v>4266</v>
      </c>
      <c r="F2406" s="238" t="s">
        <v>4266</v>
      </c>
      <c r="G2406" s="238" t="s">
        <v>4225</v>
      </c>
      <c r="H2406" s="222">
        <v>0</v>
      </c>
    </row>
    <row r="2407" spans="1:8">
      <c r="A2407" s="244" t="s">
        <v>2875</v>
      </c>
      <c r="B2407" s="244" t="s">
        <v>379</v>
      </c>
      <c r="C2407" s="247" t="s">
        <v>379</v>
      </c>
      <c r="D2407" s="244" t="s">
        <v>379</v>
      </c>
      <c r="E2407" s="238" t="s">
        <v>4266</v>
      </c>
      <c r="F2407" s="238" t="s">
        <v>4266</v>
      </c>
      <c r="G2407" s="244" t="s">
        <v>4225</v>
      </c>
      <c r="H2407" s="222">
        <v>0</v>
      </c>
    </row>
    <row r="2408" spans="1:8">
      <c r="A2408" s="244" t="s">
        <v>2876</v>
      </c>
      <c r="B2408" s="244" t="s">
        <v>379</v>
      </c>
      <c r="C2408" s="247" t="s">
        <v>379</v>
      </c>
      <c r="D2408" s="244" t="s">
        <v>6201</v>
      </c>
      <c r="E2408" s="238" t="s">
        <v>4266</v>
      </c>
      <c r="F2408" s="238" t="s">
        <v>4266</v>
      </c>
      <c r="G2408" s="244" t="s">
        <v>4225</v>
      </c>
      <c r="H2408" s="222">
        <v>0</v>
      </c>
    </row>
    <row r="2409" spans="1:8">
      <c r="A2409" s="244" t="s">
        <v>2877</v>
      </c>
      <c r="B2409" s="244" t="s">
        <v>4234</v>
      </c>
      <c r="C2409" s="247">
        <v>25</v>
      </c>
      <c r="D2409" s="244" t="s">
        <v>6202</v>
      </c>
      <c r="E2409" s="244" t="s">
        <v>52</v>
      </c>
      <c r="F2409" s="244" t="s">
        <v>4236</v>
      </c>
      <c r="G2409" s="244" t="s">
        <v>4225</v>
      </c>
      <c r="H2409" s="158" t="s">
        <v>7323</v>
      </c>
    </row>
    <row r="2410" spans="1:8">
      <c r="A2410" s="244" t="s">
        <v>2878</v>
      </c>
      <c r="B2410" s="244" t="s">
        <v>4263</v>
      </c>
      <c r="C2410" s="247">
        <v>6</v>
      </c>
      <c r="D2410" s="244" t="s">
        <v>6203</v>
      </c>
      <c r="E2410" s="244" t="s">
        <v>46</v>
      </c>
      <c r="F2410" s="244" t="s">
        <v>4229</v>
      </c>
      <c r="G2410" s="244" t="s">
        <v>4230</v>
      </c>
      <c r="H2410" s="4">
        <v>500</v>
      </c>
    </row>
    <row r="2411" spans="1:8">
      <c r="A2411" s="244" t="s">
        <v>2879</v>
      </c>
      <c r="B2411" s="244" t="s">
        <v>4263</v>
      </c>
      <c r="C2411" s="247">
        <v>6</v>
      </c>
      <c r="D2411" s="244" t="s">
        <v>6204</v>
      </c>
      <c r="E2411" s="244" t="s">
        <v>46</v>
      </c>
      <c r="F2411" s="244" t="s">
        <v>4229</v>
      </c>
      <c r="G2411" s="244" t="s">
        <v>4230</v>
      </c>
      <c r="H2411" s="4">
        <v>500</v>
      </c>
    </row>
    <row r="2412" spans="1:8">
      <c r="A2412" s="244" t="s">
        <v>2880</v>
      </c>
      <c r="B2412" s="244" t="s">
        <v>4263</v>
      </c>
      <c r="C2412" s="247">
        <v>3</v>
      </c>
      <c r="D2412" s="244" t="s">
        <v>6205</v>
      </c>
      <c r="E2412" s="244" t="s">
        <v>46</v>
      </c>
      <c r="F2412" s="244" t="s">
        <v>46</v>
      </c>
      <c r="G2412" s="244" t="s">
        <v>4225</v>
      </c>
      <c r="H2412" s="4">
        <v>500</v>
      </c>
    </row>
    <row r="2413" spans="1:8">
      <c r="A2413" s="244" t="s">
        <v>2881</v>
      </c>
      <c r="B2413" s="244" t="s">
        <v>4263</v>
      </c>
      <c r="C2413" s="247">
        <v>5</v>
      </c>
      <c r="D2413" s="244" t="s">
        <v>6206</v>
      </c>
      <c r="E2413" s="244" t="s">
        <v>46</v>
      </c>
      <c r="F2413" s="244" t="s">
        <v>46</v>
      </c>
      <c r="G2413" s="244" t="s">
        <v>4225</v>
      </c>
      <c r="H2413" s="4">
        <v>500</v>
      </c>
    </row>
    <row r="2414" spans="1:8">
      <c r="A2414" s="244" t="s">
        <v>2882</v>
      </c>
      <c r="B2414" s="244" t="s">
        <v>4263</v>
      </c>
      <c r="C2414" s="247">
        <v>6</v>
      </c>
      <c r="D2414" s="244" t="s">
        <v>6207</v>
      </c>
      <c r="E2414" s="244" t="s">
        <v>46</v>
      </c>
      <c r="F2414" s="244" t="s">
        <v>46</v>
      </c>
      <c r="G2414" s="244" t="s">
        <v>4225</v>
      </c>
      <c r="H2414" s="4">
        <v>500</v>
      </c>
    </row>
    <row r="2415" spans="1:8">
      <c r="A2415" s="244" t="s">
        <v>2883</v>
      </c>
      <c r="B2415" s="244" t="s">
        <v>4263</v>
      </c>
      <c r="C2415" s="247">
        <v>3</v>
      </c>
      <c r="D2415" s="244" t="s">
        <v>6208</v>
      </c>
      <c r="E2415" s="244" t="s">
        <v>46</v>
      </c>
      <c r="F2415" s="244" t="s">
        <v>46</v>
      </c>
      <c r="G2415" s="244" t="s">
        <v>4225</v>
      </c>
      <c r="H2415" s="4">
        <v>500</v>
      </c>
    </row>
    <row r="2416" spans="1:8">
      <c r="A2416" s="244" t="s">
        <v>2884</v>
      </c>
      <c r="B2416" s="244" t="s">
        <v>4234</v>
      </c>
      <c r="C2416" s="247">
        <v>25</v>
      </c>
      <c r="D2416" s="244" t="s">
        <v>6209</v>
      </c>
      <c r="E2416" s="244" t="s">
        <v>52</v>
      </c>
      <c r="F2416" s="244" t="s">
        <v>4236</v>
      </c>
      <c r="G2416" s="244" t="s">
        <v>4225</v>
      </c>
      <c r="H2416" s="158" t="s">
        <v>7323</v>
      </c>
    </row>
    <row r="2417" spans="1:8">
      <c r="A2417" s="244" t="s">
        <v>2885</v>
      </c>
      <c r="B2417" s="244" t="s">
        <v>4307</v>
      </c>
      <c r="C2417" s="247">
        <v>8</v>
      </c>
      <c r="D2417" s="244" t="s">
        <v>6210</v>
      </c>
      <c r="E2417" s="244" t="s">
        <v>46</v>
      </c>
      <c r="F2417" s="244" t="s">
        <v>46</v>
      </c>
      <c r="G2417" s="244" t="s">
        <v>4225</v>
      </c>
      <c r="H2417" s="4">
        <v>500</v>
      </c>
    </row>
    <row r="2418" spans="1:8">
      <c r="A2418" s="244" t="s">
        <v>2886</v>
      </c>
      <c r="B2418" s="244" t="s">
        <v>4263</v>
      </c>
      <c r="C2418" s="247">
        <v>5</v>
      </c>
      <c r="D2418" s="244" t="s">
        <v>6211</v>
      </c>
      <c r="E2418" s="244" t="s">
        <v>46</v>
      </c>
      <c r="F2418" s="244" t="s">
        <v>46</v>
      </c>
      <c r="G2418" s="244" t="s">
        <v>4225</v>
      </c>
      <c r="H2418" s="4">
        <v>500</v>
      </c>
    </row>
    <row r="2419" spans="1:8">
      <c r="A2419" s="244" t="s">
        <v>2887</v>
      </c>
      <c r="B2419" s="244" t="s">
        <v>4263</v>
      </c>
      <c r="C2419" s="247">
        <v>6</v>
      </c>
      <c r="D2419" s="244" t="s">
        <v>6212</v>
      </c>
      <c r="E2419" s="244" t="s">
        <v>46</v>
      </c>
      <c r="F2419" s="244" t="s">
        <v>4229</v>
      </c>
      <c r="G2419" s="244" t="s">
        <v>4230</v>
      </c>
      <c r="H2419" s="4">
        <v>500</v>
      </c>
    </row>
    <row r="2420" spans="1:8">
      <c r="A2420" s="244" t="s">
        <v>2888</v>
      </c>
      <c r="B2420" s="244" t="s">
        <v>4263</v>
      </c>
      <c r="C2420" s="247">
        <v>5</v>
      </c>
      <c r="D2420" s="244" t="s">
        <v>6213</v>
      </c>
      <c r="E2420" s="244" t="s">
        <v>46</v>
      </c>
      <c r="F2420" s="244" t="s">
        <v>46</v>
      </c>
      <c r="G2420" s="244" t="s">
        <v>4225</v>
      </c>
      <c r="H2420" s="4">
        <v>500</v>
      </c>
    </row>
    <row r="2421" spans="1:8">
      <c r="A2421" s="244" t="s">
        <v>2889</v>
      </c>
      <c r="B2421" s="244" t="s">
        <v>4332</v>
      </c>
      <c r="C2421" s="247">
        <v>10</v>
      </c>
      <c r="D2421" s="244" t="s">
        <v>379</v>
      </c>
      <c r="E2421" s="244" t="s">
        <v>4236</v>
      </c>
      <c r="F2421" s="244" t="s">
        <v>4236</v>
      </c>
      <c r="G2421" s="244" t="s">
        <v>4225</v>
      </c>
      <c r="H2421" s="222">
        <v>0</v>
      </c>
    </row>
    <row r="2422" spans="1:8">
      <c r="A2422" s="244" t="s">
        <v>2890</v>
      </c>
      <c r="B2422" s="244" t="s">
        <v>4263</v>
      </c>
      <c r="C2422" s="247">
        <v>6</v>
      </c>
      <c r="D2422" s="244" t="s">
        <v>6214</v>
      </c>
      <c r="E2422" s="244" t="s">
        <v>46</v>
      </c>
      <c r="F2422" s="244" t="s">
        <v>46</v>
      </c>
      <c r="G2422" s="244" t="s">
        <v>4225</v>
      </c>
      <c r="H2422" s="4">
        <v>500</v>
      </c>
    </row>
    <row r="2423" spans="1:8">
      <c r="A2423" s="244" t="s">
        <v>2891</v>
      </c>
      <c r="B2423" s="244" t="s">
        <v>4263</v>
      </c>
      <c r="C2423" s="247">
        <v>5</v>
      </c>
      <c r="D2423" s="244" t="s">
        <v>6215</v>
      </c>
      <c r="E2423" s="244" t="s">
        <v>46</v>
      </c>
      <c r="F2423" s="244" t="s">
        <v>46</v>
      </c>
      <c r="G2423" s="244" t="s">
        <v>4225</v>
      </c>
      <c r="H2423" s="4">
        <v>500</v>
      </c>
    </row>
    <row r="2424" spans="1:8">
      <c r="A2424" s="244" t="s">
        <v>2892</v>
      </c>
      <c r="B2424" s="244" t="s">
        <v>4263</v>
      </c>
      <c r="C2424" s="247">
        <v>5</v>
      </c>
      <c r="D2424" s="244" t="s">
        <v>6216</v>
      </c>
      <c r="E2424" s="244" t="s">
        <v>46</v>
      </c>
      <c r="F2424" s="244" t="s">
        <v>46</v>
      </c>
      <c r="G2424" s="244" t="s">
        <v>4225</v>
      </c>
      <c r="H2424" s="4">
        <v>500</v>
      </c>
    </row>
    <row r="2425" spans="1:8">
      <c r="A2425" s="244" t="s">
        <v>2893</v>
      </c>
      <c r="B2425" s="244" t="s">
        <v>4263</v>
      </c>
      <c r="C2425" s="247">
        <v>6</v>
      </c>
      <c r="D2425" s="244" t="s">
        <v>6217</v>
      </c>
      <c r="E2425" s="244" t="s">
        <v>46</v>
      </c>
      <c r="F2425" s="244" t="s">
        <v>46</v>
      </c>
      <c r="G2425" s="244" t="s">
        <v>4225</v>
      </c>
      <c r="H2425" s="4">
        <v>500</v>
      </c>
    </row>
    <row r="2426" spans="1:8">
      <c r="A2426" s="244" t="s">
        <v>2894</v>
      </c>
      <c r="B2426" s="244" t="s">
        <v>4263</v>
      </c>
      <c r="C2426" s="247">
        <v>6</v>
      </c>
      <c r="D2426" s="244" t="s">
        <v>6218</v>
      </c>
      <c r="E2426" s="244" t="s">
        <v>46</v>
      </c>
      <c r="F2426" s="244" t="s">
        <v>46</v>
      </c>
      <c r="G2426" s="244" t="s">
        <v>4225</v>
      </c>
      <c r="H2426" s="4">
        <v>500</v>
      </c>
    </row>
    <row r="2427" spans="1:8">
      <c r="A2427" s="244" t="s">
        <v>2895</v>
      </c>
      <c r="B2427" s="244" t="s">
        <v>4263</v>
      </c>
      <c r="C2427" s="247">
        <v>6</v>
      </c>
      <c r="D2427" s="244" t="s">
        <v>6219</v>
      </c>
      <c r="E2427" s="244" t="s">
        <v>46</v>
      </c>
      <c r="F2427" s="244" t="s">
        <v>46</v>
      </c>
      <c r="G2427" s="244" t="s">
        <v>4225</v>
      </c>
      <c r="H2427" s="4">
        <v>500</v>
      </c>
    </row>
    <row r="2428" spans="1:8">
      <c r="A2428" s="244" t="s">
        <v>2896</v>
      </c>
      <c r="B2428" s="244" t="s">
        <v>4263</v>
      </c>
      <c r="C2428" s="247">
        <v>6</v>
      </c>
      <c r="D2428" s="244" t="s">
        <v>6220</v>
      </c>
      <c r="E2428" s="244" t="s">
        <v>46</v>
      </c>
      <c r="F2428" s="244" t="s">
        <v>46</v>
      </c>
      <c r="G2428" s="244" t="s">
        <v>4225</v>
      </c>
      <c r="H2428" s="4">
        <v>500</v>
      </c>
    </row>
    <row r="2429" spans="1:8">
      <c r="A2429" s="244" t="s">
        <v>2897</v>
      </c>
      <c r="B2429" s="244" t="s">
        <v>379</v>
      </c>
      <c r="C2429" s="247" t="s">
        <v>379</v>
      </c>
      <c r="D2429" s="244" t="s">
        <v>6221</v>
      </c>
      <c r="E2429" s="244" t="s">
        <v>4236</v>
      </c>
      <c r="F2429" s="244" t="s">
        <v>4236</v>
      </c>
      <c r="G2429" s="244" t="s">
        <v>4225</v>
      </c>
      <c r="H2429" s="222">
        <v>0</v>
      </c>
    </row>
    <row r="2430" spans="1:8">
      <c r="A2430" s="244" t="s">
        <v>2898</v>
      </c>
      <c r="B2430" s="244" t="s">
        <v>4263</v>
      </c>
      <c r="C2430" s="247">
        <v>6</v>
      </c>
      <c r="D2430" s="244" t="s">
        <v>6222</v>
      </c>
      <c r="E2430" s="244" t="s">
        <v>46</v>
      </c>
      <c r="F2430" s="244" t="s">
        <v>46</v>
      </c>
      <c r="G2430" s="244" t="s">
        <v>4225</v>
      </c>
      <c r="H2430" s="4">
        <v>500</v>
      </c>
    </row>
    <row r="2431" spans="1:8">
      <c r="A2431" s="244" t="s">
        <v>2899</v>
      </c>
      <c r="B2431" s="244" t="s">
        <v>4263</v>
      </c>
      <c r="C2431" s="247">
        <v>6</v>
      </c>
      <c r="D2431" s="244" t="s">
        <v>6223</v>
      </c>
      <c r="E2431" s="244" t="s">
        <v>46</v>
      </c>
      <c r="F2431" s="244" t="s">
        <v>46</v>
      </c>
      <c r="G2431" s="244" t="s">
        <v>4225</v>
      </c>
      <c r="H2431" s="4">
        <v>500</v>
      </c>
    </row>
    <row r="2432" spans="1:8">
      <c r="A2432" s="244" t="s">
        <v>2900</v>
      </c>
      <c r="B2432" s="244" t="s">
        <v>4263</v>
      </c>
      <c r="C2432" s="247">
        <v>6</v>
      </c>
      <c r="D2432" s="244" t="s">
        <v>6224</v>
      </c>
      <c r="E2432" s="244" t="s">
        <v>46</v>
      </c>
      <c r="F2432" s="244" t="s">
        <v>46</v>
      </c>
      <c r="G2432" s="244" t="s">
        <v>4225</v>
      </c>
      <c r="H2432" s="4">
        <v>500</v>
      </c>
    </row>
    <row r="2433" spans="1:8">
      <c r="A2433" s="244" t="s">
        <v>2901</v>
      </c>
      <c r="B2433" s="244" t="s">
        <v>4263</v>
      </c>
      <c r="C2433" s="247">
        <v>6</v>
      </c>
      <c r="D2433" s="244" t="s">
        <v>6225</v>
      </c>
      <c r="E2433" s="244" t="s">
        <v>46</v>
      </c>
      <c r="F2433" s="244" t="s">
        <v>4229</v>
      </c>
      <c r="G2433" s="244" t="s">
        <v>4230</v>
      </c>
      <c r="H2433" s="4">
        <v>500</v>
      </c>
    </row>
    <row r="2434" spans="1:8">
      <c r="A2434" s="244" t="s">
        <v>2902</v>
      </c>
      <c r="B2434" s="244" t="s">
        <v>4263</v>
      </c>
      <c r="C2434" s="247">
        <v>5</v>
      </c>
      <c r="D2434" s="244" t="s">
        <v>6226</v>
      </c>
      <c r="E2434" s="244" t="s">
        <v>46</v>
      </c>
      <c r="F2434" s="244" t="s">
        <v>46</v>
      </c>
      <c r="G2434" s="244" t="s">
        <v>4225</v>
      </c>
      <c r="H2434" s="4">
        <v>500</v>
      </c>
    </row>
    <row r="2435" spans="1:8">
      <c r="A2435" s="244" t="s">
        <v>2903</v>
      </c>
      <c r="B2435" s="244" t="s">
        <v>4263</v>
      </c>
      <c r="C2435" s="247">
        <v>6</v>
      </c>
      <c r="D2435" s="244" t="s">
        <v>6227</v>
      </c>
      <c r="E2435" s="244" t="s">
        <v>46</v>
      </c>
      <c r="F2435" s="244" t="s">
        <v>4229</v>
      </c>
      <c r="G2435" s="244" t="s">
        <v>4230</v>
      </c>
      <c r="H2435" s="4">
        <v>500</v>
      </c>
    </row>
    <row r="2436" spans="1:8">
      <c r="A2436" s="244" t="s">
        <v>2904</v>
      </c>
      <c r="B2436" s="244" t="s">
        <v>4263</v>
      </c>
      <c r="C2436" s="247">
        <v>6</v>
      </c>
      <c r="D2436" s="244" t="s">
        <v>6228</v>
      </c>
      <c r="E2436" s="244" t="s">
        <v>46</v>
      </c>
      <c r="F2436" s="244" t="s">
        <v>46</v>
      </c>
      <c r="G2436" s="244" t="s">
        <v>4225</v>
      </c>
      <c r="H2436" s="4">
        <v>500</v>
      </c>
    </row>
    <row r="2437" spans="1:8">
      <c r="A2437" s="244" t="s">
        <v>2905</v>
      </c>
      <c r="B2437" s="244" t="s">
        <v>4263</v>
      </c>
      <c r="C2437" s="247">
        <v>6</v>
      </c>
      <c r="D2437" s="244" t="s">
        <v>6229</v>
      </c>
      <c r="E2437" s="244" t="s">
        <v>46</v>
      </c>
      <c r="F2437" s="244" t="s">
        <v>46</v>
      </c>
      <c r="G2437" s="244" t="s">
        <v>4225</v>
      </c>
      <c r="H2437" s="4">
        <v>500</v>
      </c>
    </row>
    <row r="2438" spans="1:8">
      <c r="A2438" s="244" t="s">
        <v>2906</v>
      </c>
      <c r="B2438" s="244" t="s">
        <v>4263</v>
      </c>
      <c r="C2438" s="247">
        <v>6</v>
      </c>
      <c r="D2438" s="244" t="s">
        <v>6230</v>
      </c>
      <c r="E2438" s="244" t="s">
        <v>46</v>
      </c>
      <c r="F2438" s="244" t="s">
        <v>46</v>
      </c>
      <c r="G2438" s="244" t="s">
        <v>4225</v>
      </c>
      <c r="H2438" s="4">
        <v>500</v>
      </c>
    </row>
    <row r="2439" spans="1:8">
      <c r="A2439" s="244" t="s">
        <v>2907</v>
      </c>
      <c r="B2439" s="244" t="s">
        <v>4263</v>
      </c>
      <c r="C2439" s="247">
        <v>6</v>
      </c>
      <c r="D2439" s="244" t="s">
        <v>6231</v>
      </c>
      <c r="E2439" s="244" t="s">
        <v>46</v>
      </c>
      <c r="F2439" s="244" t="s">
        <v>46</v>
      </c>
      <c r="G2439" s="244" t="s">
        <v>4225</v>
      </c>
      <c r="H2439" s="4">
        <v>500</v>
      </c>
    </row>
    <row r="2440" spans="1:8">
      <c r="A2440" s="244" t="s">
        <v>2908</v>
      </c>
      <c r="B2440" s="244" t="s">
        <v>4263</v>
      </c>
      <c r="C2440" s="247">
        <v>6</v>
      </c>
      <c r="D2440" s="244" t="s">
        <v>6232</v>
      </c>
      <c r="E2440" s="244" t="s">
        <v>46</v>
      </c>
      <c r="F2440" s="244" t="s">
        <v>4229</v>
      </c>
      <c r="G2440" s="244" t="s">
        <v>4230</v>
      </c>
      <c r="H2440" s="4">
        <v>500</v>
      </c>
    </row>
    <row r="2441" spans="1:8">
      <c r="A2441" s="244" t="s">
        <v>2909</v>
      </c>
      <c r="B2441" s="244" t="s">
        <v>4263</v>
      </c>
      <c r="C2441" s="247">
        <v>6</v>
      </c>
      <c r="D2441" s="244" t="s">
        <v>6233</v>
      </c>
      <c r="E2441" s="244" t="s">
        <v>46</v>
      </c>
      <c r="F2441" s="244" t="s">
        <v>46</v>
      </c>
      <c r="G2441" s="244" t="s">
        <v>4225</v>
      </c>
      <c r="H2441" s="4">
        <v>500</v>
      </c>
    </row>
    <row r="2442" spans="1:8">
      <c r="A2442" s="244" t="s">
        <v>2910</v>
      </c>
      <c r="B2442" s="244" t="s">
        <v>4263</v>
      </c>
      <c r="C2442" s="247">
        <v>6</v>
      </c>
      <c r="D2442" s="244" t="s">
        <v>6234</v>
      </c>
      <c r="E2442" s="244" t="s">
        <v>46</v>
      </c>
      <c r="F2442" s="244" t="s">
        <v>46</v>
      </c>
      <c r="G2442" s="244" t="s">
        <v>4225</v>
      </c>
      <c r="H2442" s="4">
        <v>500</v>
      </c>
    </row>
    <row r="2443" spans="1:8">
      <c r="A2443" s="244" t="s">
        <v>2911</v>
      </c>
      <c r="B2443" s="244" t="s">
        <v>4263</v>
      </c>
      <c r="C2443" s="247">
        <v>5</v>
      </c>
      <c r="D2443" s="244" t="s">
        <v>6235</v>
      </c>
      <c r="E2443" s="244" t="s">
        <v>46</v>
      </c>
      <c r="F2443" s="244" t="s">
        <v>46</v>
      </c>
      <c r="G2443" s="244" t="s">
        <v>4225</v>
      </c>
      <c r="H2443" s="4">
        <v>500</v>
      </c>
    </row>
    <row r="2444" spans="1:8">
      <c r="A2444" s="244" t="s">
        <v>2912</v>
      </c>
      <c r="B2444" s="244" t="s">
        <v>4263</v>
      </c>
      <c r="C2444" s="247">
        <v>6</v>
      </c>
      <c r="D2444" s="244" t="s">
        <v>6236</v>
      </c>
      <c r="E2444" s="244" t="s">
        <v>46</v>
      </c>
      <c r="F2444" s="244" t="s">
        <v>46</v>
      </c>
      <c r="G2444" s="244" t="s">
        <v>4225</v>
      </c>
      <c r="H2444" s="4">
        <v>500</v>
      </c>
    </row>
    <row r="2445" spans="1:8">
      <c r="A2445" s="244" t="s">
        <v>2913</v>
      </c>
      <c r="B2445" s="244" t="s">
        <v>379</v>
      </c>
      <c r="C2445" s="247" t="s">
        <v>379</v>
      </c>
      <c r="D2445" s="244" t="s">
        <v>379</v>
      </c>
      <c r="E2445" s="244" t="s">
        <v>4236</v>
      </c>
      <c r="F2445" s="244" t="s">
        <v>4236</v>
      </c>
      <c r="G2445" s="244" t="s">
        <v>4225</v>
      </c>
      <c r="H2445" s="222">
        <v>0</v>
      </c>
    </row>
    <row r="2446" spans="1:8">
      <c r="A2446" s="244" t="s">
        <v>2914</v>
      </c>
      <c r="B2446" s="244" t="s">
        <v>4263</v>
      </c>
      <c r="C2446" s="247">
        <v>5</v>
      </c>
      <c r="D2446" s="244" t="s">
        <v>6237</v>
      </c>
      <c r="E2446" s="244" t="s">
        <v>46</v>
      </c>
      <c r="F2446" s="244" t="s">
        <v>46</v>
      </c>
      <c r="G2446" s="244" t="s">
        <v>4225</v>
      </c>
      <c r="H2446" s="4">
        <v>500</v>
      </c>
    </row>
    <row r="2447" spans="1:8">
      <c r="A2447" s="244" t="s">
        <v>2915</v>
      </c>
      <c r="B2447" s="244" t="s">
        <v>4263</v>
      </c>
      <c r="C2447" s="247">
        <v>6</v>
      </c>
      <c r="D2447" s="244" t="s">
        <v>6238</v>
      </c>
      <c r="E2447" s="244" t="s">
        <v>46</v>
      </c>
      <c r="F2447" s="244" t="s">
        <v>46</v>
      </c>
      <c r="G2447" s="244" t="s">
        <v>4225</v>
      </c>
      <c r="H2447" s="4">
        <v>500</v>
      </c>
    </row>
    <row r="2448" spans="1:8">
      <c r="A2448" s="244" t="s">
        <v>2916</v>
      </c>
      <c r="B2448" s="244" t="s">
        <v>379</v>
      </c>
      <c r="C2448" s="247" t="s">
        <v>379</v>
      </c>
      <c r="D2448" s="244" t="s">
        <v>379</v>
      </c>
      <c r="E2448" s="244" t="s">
        <v>4236</v>
      </c>
      <c r="F2448" s="244" t="s">
        <v>4236</v>
      </c>
      <c r="G2448" s="244" t="s">
        <v>4225</v>
      </c>
      <c r="H2448" s="222">
        <v>0</v>
      </c>
    </row>
    <row r="2449" spans="1:8">
      <c r="A2449" s="244" t="s">
        <v>2917</v>
      </c>
      <c r="B2449" s="244" t="s">
        <v>4263</v>
      </c>
      <c r="C2449" s="247">
        <v>6</v>
      </c>
      <c r="D2449" s="244" t="s">
        <v>6239</v>
      </c>
      <c r="E2449" s="244" t="s">
        <v>46</v>
      </c>
      <c r="F2449" s="244" t="s">
        <v>46</v>
      </c>
      <c r="G2449" s="244" t="s">
        <v>4225</v>
      </c>
      <c r="H2449" s="4">
        <v>500</v>
      </c>
    </row>
    <row r="2450" spans="1:8">
      <c r="A2450" s="244" t="s">
        <v>2918</v>
      </c>
      <c r="B2450" s="244" t="s">
        <v>4263</v>
      </c>
      <c r="C2450" s="247">
        <v>3</v>
      </c>
      <c r="D2450" s="244" t="s">
        <v>6240</v>
      </c>
      <c r="E2450" s="244" t="s">
        <v>46</v>
      </c>
      <c r="F2450" s="244" t="s">
        <v>46</v>
      </c>
      <c r="G2450" s="244" t="s">
        <v>4225</v>
      </c>
      <c r="H2450" s="4">
        <v>500</v>
      </c>
    </row>
    <row r="2451" spans="1:8">
      <c r="A2451" s="244" t="s">
        <v>2919</v>
      </c>
      <c r="B2451" s="244" t="s">
        <v>4263</v>
      </c>
      <c r="C2451" s="247">
        <v>2</v>
      </c>
      <c r="D2451" s="244" t="s">
        <v>379</v>
      </c>
      <c r="E2451" s="244" t="s">
        <v>4236</v>
      </c>
      <c r="F2451" s="244" t="s">
        <v>4236</v>
      </c>
      <c r="G2451" s="244" t="s">
        <v>4225</v>
      </c>
      <c r="H2451" s="222">
        <v>0</v>
      </c>
    </row>
    <row r="2452" spans="1:8">
      <c r="A2452" s="244" t="s">
        <v>2920</v>
      </c>
      <c r="B2452" s="244" t="s">
        <v>4265</v>
      </c>
      <c r="C2452" s="247" t="s">
        <v>379</v>
      </c>
      <c r="D2452" s="244" t="s">
        <v>379</v>
      </c>
      <c r="E2452" s="244" t="s">
        <v>4236</v>
      </c>
      <c r="F2452" s="244" t="s">
        <v>4236</v>
      </c>
      <c r="G2452" s="244" t="s">
        <v>4225</v>
      </c>
      <c r="H2452" s="222">
        <v>0</v>
      </c>
    </row>
    <row r="2453" spans="1:8">
      <c r="A2453" s="244" t="s">
        <v>2921</v>
      </c>
      <c r="B2453" s="244" t="s">
        <v>379</v>
      </c>
      <c r="C2453" s="247" t="s">
        <v>379</v>
      </c>
      <c r="D2453" s="244" t="s">
        <v>379</v>
      </c>
      <c r="E2453" s="244" t="s">
        <v>4236</v>
      </c>
      <c r="F2453" s="244" t="s">
        <v>4236</v>
      </c>
      <c r="G2453" s="244" t="s">
        <v>4225</v>
      </c>
      <c r="H2453" s="222">
        <v>0</v>
      </c>
    </row>
    <row r="2454" spans="1:8">
      <c r="A2454" s="244" t="s">
        <v>2922</v>
      </c>
      <c r="B2454" s="244" t="s">
        <v>4263</v>
      </c>
      <c r="C2454" s="247">
        <v>5</v>
      </c>
      <c r="D2454" s="244" t="s">
        <v>6241</v>
      </c>
      <c r="E2454" s="244" t="s">
        <v>46</v>
      </c>
      <c r="F2454" s="244" t="s">
        <v>4229</v>
      </c>
      <c r="G2454" s="244" t="s">
        <v>4230</v>
      </c>
      <c r="H2454" s="4">
        <v>500</v>
      </c>
    </row>
    <row r="2455" spans="1:8">
      <c r="A2455" s="244" t="s">
        <v>2923</v>
      </c>
      <c r="B2455" s="244" t="s">
        <v>379</v>
      </c>
      <c r="C2455" s="247" t="s">
        <v>379</v>
      </c>
      <c r="D2455" s="244" t="s">
        <v>6242</v>
      </c>
      <c r="E2455" s="238" t="s">
        <v>4266</v>
      </c>
      <c r="F2455" s="238" t="s">
        <v>4266</v>
      </c>
      <c r="G2455" s="244" t="s">
        <v>4225</v>
      </c>
      <c r="H2455" s="222">
        <v>0</v>
      </c>
    </row>
    <row r="2456" spans="1:8">
      <c r="A2456" s="244" t="s">
        <v>2924</v>
      </c>
      <c r="B2456" s="244" t="s">
        <v>379</v>
      </c>
      <c r="C2456" s="247" t="s">
        <v>379</v>
      </c>
      <c r="D2456" s="244" t="s">
        <v>379</v>
      </c>
      <c r="E2456" s="244" t="s">
        <v>4236</v>
      </c>
      <c r="F2456" s="244" t="s">
        <v>4236</v>
      </c>
      <c r="G2456" s="244" t="s">
        <v>4225</v>
      </c>
      <c r="H2456" s="222">
        <v>0</v>
      </c>
    </row>
    <row r="2457" spans="1:8">
      <c r="A2457" s="244" t="s">
        <v>2925</v>
      </c>
      <c r="B2457" s="244" t="s">
        <v>379</v>
      </c>
      <c r="C2457" s="247" t="s">
        <v>379</v>
      </c>
      <c r="D2457" s="244" t="s">
        <v>6243</v>
      </c>
      <c r="E2457" s="244" t="s">
        <v>4236</v>
      </c>
      <c r="F2457" s="244" t="s">
        <v>4236</v>
      </c>
      <c r="G2457" s="244" t="s">
        <v>4225</v>
      </c>
      <c r="H2457" s="222">
        <v>0</v>
      </c>
    </row>
    <row r="2458" spans="1:8">
      <c r="A2458" s="244" t="s">
        <v>2925</v>
      </c>
      <c r="B2458" s="244" t="s">
        <v>379</v>
      </c>
      <c r="C2458" s="247" t="s">
        <v>379</v>
      </c>
      <c r="D2458" s="244" t="s">
        <v>6243</v>
      </c>
      <c r="E2458" s="244" t="s">
        <v>4236</v>
      </c>
      <c r="F2458" s="244" t="s">
        <v>4236</v>
      </c>
      <c r="G2458" s="244" t="s">
        <v>4225</v>
      </c>
      <c r="H2458" s="222">
        <v>0</v>
      </c>
    </row>
    <row r="2459" spans="1:8">
      <c r="A2459" s="244" t="s">
        <v>2925</v>
      </c>
      <c r="B2459" s="244" t="s">
        <v>379</v>
      </c>
      <c r="C2459" s="247" t="s">
        <v>379</v>
      </c>
      <c r="D2459" s="244" t="s">
        <v>379</v>
      </c>
      <c r="E2459" s="244" t="s">
        <v>4236</v>
      </c>
      <c r="F2459" s="244" t="s">
        <v>4236</v>
      </c>
      <c r="G2459" s="244" t="s">
        <v>4225</v>
      </c>
      <c r="H2459" s="222">
        <v>0</v>
      </c>
    </row>
    <row r="2460" spans="1:8">
      <c r="A2460" s="244" t="s">
        <v>2926</v>
      </c>
      <c r="B2460" s="244" t="s">
        <v>379</v>
      </c>
      <c r="C2460" s="247" t="s">
        <v>379</v>
      </c>
      <c r="D2460" s="244" t="s">
        <v>6244</v>
      </c>
      <c r="E2460" s="244" t="s">
        <v>4236</v>
      </c>
      <c r="F2460" s="244" t="s">
        <v>4236</v>
      </c>
      <c r="G2460" s="244" t="s">
        <v>4225</v>
      </c>
      <c r="H2460" s="222">
        <v>0</v>
      </c>
    </row>
    <row r="2461" spans="1:8">
      <c r="A2461" s="244" t="s">
        <v>2927</v>
      </c>
      <c r="B2461" s="244" t="s">
        <v>379</v>
      </c>
      <c r="C2461" s="247" t="s">
        <v>379</v>
      </c>
      <c r="D2461" s="244" t="s">
        <v>6245</v>
      </c>
      <c r="E2461" s="244" t="s">
        <v>4236</v>
      </c>
      <c r="F2461" s="244" t="s">
        <v>4236</v>
      </c>
      <c r="G2461" s="244" t="s">
        <v>4225</v>
      </c>
      <c r="H2461" s="222">
        <v>0</v>
      </c>
    </row>
    <row r="2462" spans="1:8">
      <c r="A2462" s="244" t="s">
        <v>2928</v>
      </c>
      <c r="B2462" s="244" t="s">
        <v>379</v>
      </c>
      <c r="C2462" s="247" t="s">
        <v>379</v>
      </c>
      <c r="D2462" s="244" t="s">
        <v>6246</v>
      </c>
      <c r="E2462" s="244" t="s">
        <v>4236</v>
      </c>
      <c r="F2462" s="244" t="s">
        <v>4236</v>
      </c>
      <c r="G2462" s="244" t="s">
        <v>4225</v>
      </c>
      <c r="H2462" s="222">
        <v>0</v>
      </c>
    </row>
    <row r="2463" spans="1:8">
      <c r="A2463" s="244" t="s">
        <v>2928</v>
      </c>
      <c r="B2463" s="244" t="s">
        <v>379</v>
      </c>
      <c r="C2463" s="247" t="s">
        <v>379</v>
      </c>
      <c r="D2463" s="244" t="s">
        <v>52</v>
      </c>
      <c r="E2463" s="244" t="s">
        <v>4236</v>
      </c>
      <c r="F2463" s="244" t="s">
        <v>4236</v>
      </c>
      <c r="G2463" s="244" t="s">
        <v>4225</v>
      </c>
      <c r="H2463" s="222">
        <v>0</v>
      </c>
    </row>
    <row r="2464" spans="1:8">
      <c r="A2464" s="244" t="s">
        <v>2928</v>
      </c>
      <c r="B2464" s="244" t="s">
        <v>379</v>
      </c>
      <c r="C2464" s="247" t="s">
        <v>379</v>
      </c>
      <c r="D2464" s="244" t="s">
        <v>52</v>
      </c>
      <c r="E2464" s="244" t="s">
        <v>4236</v>
      </c>
      <c r="F2464" s="244" t="s">
        <v>4236</v>
      </c>
      <c r="G2464" s="244" t="s">
        <v>4225</v>
      </c>
      <c r="H2464" s="222">
        <v>0</v>
      </c>
    </row>
    <row r="2465" spans="1:8">
      <c r="A2465" s="244" t="s">
        <v>2929</v>
      </c>
      <c r="B2465" s="244" t="s">
        <v>379</v>
      </c>
      <c r="C2465" s="247" t="s">
        <v>379</v>
      </c>
      <c r="D2465" s="247" t="s">
        <v>379</v>
      </c>
      <c r="E2465" s="238" t="s">
        <v>4236</v>
      </c>
      <c r="F2465" s="244" t="s">
        <v>4236</v>
      </c>
      <c r="G2465" s="244" t="s">
        <v>4225</v>
      </c>
      <c r="H2465" s="222">
        <v>0</v>
      </c>
    </row>
    <row r="2466" spans="1:8">
      <c r="A2466" s="244" t="s">
        <v>2930</v>
      </c>
      <c r="B2466" s="254" t="s">
        <v>379</v>
      </c>
      <c r="C2466" s="255" t="s">
        <v>379</v>
      </c>
      <c r="D2466" s="254" t="s">
        <v>6247</v>
      </c>
      <c r="E2466" s="238" t="s">
        <v>4236</v>
      </c>
      <c r="F2466" s="244" t="s">
        <v>4236</v>
      </c>
      <c r="G2466" s="244" t="s">
        <v>4225</v>
      </c>
      <c r="H2466" s="222">
        <v>0</v>
      </c>
    </row>
    <row r="2467" spans="1:8">
      <c r="A2467" s="244" t="s">
        <v>2931</v>
      </c>
      <c r="B2467" s="244" t="s">
        <v>379</v>
      </c>
      <c r="C2467" s="247" t="s">
        <v>379</v>
      </c>
      <c r="D2467" s="244" t="s">
        <v>6248</v>
      </c>
      <c r="E2467" s="244" t="s">
        <v>4236</v>
      </c>
      <c r="F2467" s="244" t="s">
        <v>4236</v>
      </c>
      <c r="G2467" s="244" t="s">
        <v>4225</v>
      </c>
      <c r="H2467" s="222">
        <v>0</v>
      </c>
    </row>
    <row r="2468" spans="1:8">
      <c r="A2468" s="244" t="s">
        <v>2931</v>
      </c>
      <c r="B2468" s="244" t="s">
        <v>379</v>
      </c>
      <c r="C2468" s="247" t="s">
        <v>379</v>
      </c>
      <c r="D2468" s="244" t="s">
        <v>6248</v>
      </c>
      <c r="E2468" s="244" t="s">
        <v>4236</v>
      </c>
      <c r="F2468" s="244" t="s">
        <v>4236</v>
      </c>
      <c r="G2468" s="244" t="s">
        <v>4225</v>
      </c>
      <c r="H2468" s="222">
        <v>0</v>
      </c>
    </row>
    <row r="2469" spans="1:8">
      <c r="A2469" s="244" t="s">
        <v>2931</v>
      </c>
      <c r="B2469" s="244" t="s">
        <v>379</v>
      </c>
      <c r="C2469" s="247" t="s">
        <v>379</v>
      </c>
      <c r="D2469" s="244" t="s">
        <v>6248</v>
      </c>
      <c r="E2469" s="244" t="s">
        <v>4236</v>
      </c>
      <c r="F2469" s="244" t="s">
        <v>4236</v>
      </c>
      <c r="G2469" s="244" t="s">
        <v>4225</v>
      </c>
      <c r="H2469" s="222">
        <v>0</v>
      </c>
    </row>
    <row r="2470" spans="1:8">
      <c r="A2470" s="244" t="s">
        <v>2931</v>
      </c>
      <c r="B2470" s="244" t="s">
        <v>379</v>
      </c>
      <c r="C2470" s="247" t="s">
        <v>379</v>
      </c>
      <c r="D2470" s="244" t="s">
        <v>6248</v>
      </c>
      <c r="E2470" s="244" t="s">
        <v>4236</v>
      </c>
      <c r="F2470" s="244" t="s">
        <v>4236</v>
      </c>
      <c r="G2470" s="244" t="s">
        <v>4225</v>
      </c>
      <c r="H2470" s="222">
        <v>0</v>
      </c>
    </row>
    <row r="2471" spans="1:8">
      <c r="A2471" s="244" t="s">
        <v>2931</v>
      </c>
      <c r="B2471" s="244" t="s">
        <v>379</v>
      </c>
      <c r="C2471" s="247" t="s">
        <v>379</v>
      </c>
      <c r="D2471" s="244" t="s">
        <v>6248</v>
      </c>
      <c r="E2471" s="244" t="s">
        <v>4236</v>
      </c>
      <c r="F2471" s="244" t="s">
        <v>4236</v>
      </c>
      <c r="G2471" s="244" t="s">
        <v>4225</v>
      </c>
      <c r="H2471" s="222">
        <v>0</v>
      </c>
    </row>
    <row r="2472" spans="1:8">
      <c r="A2472" s="244" t="s">
        <v>2931</v>
      </c>
      <c r="B2472" s="244" t="s">
        <v>379</v>
      </c>
      <c r="C2472" s="247" t="s">
        <v>379</v>
      </c>
      <c r="D2472" s="244" t="s">
        <v>6248</v>
      </c>
      <c r="E2472" s="244" t="s">
        <v>4236</v>
      </c>
      <c r="F2472" s="244" t="s">
        <v>4236</v>
      </c>
      <c r="G2472" s="244" t="s">
        <v>4225</v>
      </c>
      <c r="H2472" s="222">
        <v>0</v>
      </c>
    </row>
    <row r="2473" spans="1:8">
      <c r="A2473" s="244" t="s">
        <v>2931</v>
      </c>
      <c r="B2473" s="244" t="s">
        <v>379</v>
      </c>
      <c r="C2473" s="247" t="s">
        <v>379</v>
      </c>
      <c r="D2473" s="244" t="s">
        <v>6248</v>
      </c>
      <c r="E2473" s="244" t="s">
        <v>4236</v>
      </c>
      <c r="F2473" s="244" t="s">
        <v>4236</v>
      </c>
      <c r="G2473" s="244" t="s">
        <v>4225</v>
      </c>
      <c r="H2473" s="222">
        <v>0</v>
      </c>
    </row>
    <row r="2474" spans="1:8">
      <c r="A2474" s="244" t="s">
        <v>2931</v>
      </c>
      <c r="B2474" s="244" t="s">
        <v>379</v>
      </c>
      <c r="C2474" s="247" t="s">
        <v>379</v>
      </c>
      <c r="D2474" s="244" t="s">
        <v>6248</v>
      </c>
      <c r="E2474" s="244" t="s">
        <v>4236</v>
      </c>
      <c r="F2474" s="244" t="s">
        <v>4236</v>
      </c>
      <c r="G2474" s="244" t="s">
        <v>4225</v>
      </c>
      <c r="H2474" s="222">
        <v>0</v>
      </c>
    </row>
    <row r="2475" spans="1:8">
      <c r="A2475" s="244" t="s">
        <v>2931</v>
      </c>
      <c r="B2475" s="244" t="s">
        <v>379</v>
      </c>
      <c r="C2475" s="247" t="s">
        <v>379</v>
      </c>
      <c r="D2475" s="244" t="s">
        <v>6248</v>
      </c>
      <c r="E2475" s="244" t="s">
        <v>4236</v>
      </c>
      <c r="F2475" s="244" t="s">
        <v>4236</v>
      </c>
      <c r="G2475" s="244" t="s">
        <v>4225</v>
      </c>
      <c r="H2475" s="222">
        <v>0</v>
      </c>
    </row>
    <row r="2476" spans="1:8">
      <c r="A2476" s="244" t="s">
        <v>2932</v>
      </c>
      <c r="B2476" s="244" t="s">
        <v>4263</v>
      </c>
      <c r="C2476" s="247">
        <v>6</v>
      </c>
      <c r="D2476" s="244" t="s">
        <v>6249</v>
      </c>
      <c r="E2476" s="244" t="s">
        <v>46</v>
      </c>
      <c r="F2476" s="244" t="s">
        <v>4224</v>
      </c>
      <c r="G2476" s="244" t="s">
        <v>4225</v>
      </c>
      <c r="H2476" s="4">
        <v>500</v>
      </c>
    </row>
    <row r="2477" spans="1:8">
      <c r="A2477" s="244" t="s">
        <v>2933</v>
      </c>
      <c r="B2477" s="244" t="s">
        <v>4307</v>
      </c>
      <c r="C2477" s="247">
        <v>15</v>
      </c>
      <c r="D2477" s="244" t="s">
        <v>6250</v>
      </c>
      <c r="E2477" s="244" t="s">
        <v>46</v>
      </c>
      <c r="F2477" s="244" t="s">
        <v>46</v>
      </c>
      <c r="G2477" s="244" t="s">
        <v>4225</v>
      </c>
      <c r="H2477" s="4">
        <v>500</v>
      </c>
    </row>
    <row r="2478" spans="1:8">
      <c r="A2478" s="244" t="s">
        <v>2934</v>
      </c>
      <c r="B2478" s="244" t="s">
        <v>4263</v>
      </c>
      <c r="C2478" s="247">
        <v>6</v>
      </c>
      <c r="D2478" s="244" t="s">
        <v>6251</v>
      </c>
      <c r="E2478" s="244" t="s">
        <v>46</v>
      </c>
      <c r="F2478" s="244" t="s">
        <v>46</v>
      </c>
      <c r="G2478" s="244" t="s">
        <v>4225</v>
      </c>
      <c r="H2478" s="4">
        <v>500</v>
      </c>
    </row>
    <row r="2479" spans="1:8">
      <c r="A2479" s="244" t="s">
        <v>2935</v>
      </c>
      <c r="B2479" s="244" t="s">
        <v>4263</v>
      </c>
      <c r="C2479" s="247">
        <v>6</v>
      </c>
      <c r="D2479" s="244" t="s">
        <v>6252</v>
      </c>
      <c r="E2479" s="244" t="s">
        <v>46</v>
      </c>
      <c r="F2479" s="244" t="s">
        <v>46</v>
      </c>
      <c r="G2479" s="244" t="s">
        <v>4225</v>
      </c>
      <c r="H2479" s="4">
        <v>500</v>
      </c>
    </row>
    <row r="2480" spans="1:8">
      <c r="A2480" s="244" t="s">
        <v>2936</v>
      </c>
      <c r="B2480" s="244" t="s">
        <v>4309</v>
      </c>
      <c r="C2480" s="247">
        <v>6</v>
      </c>
      <c r="D2480" s="244" t="s">
        <v>6253</v>
      </c>
      <c r="E2480" s="244" t="s">
        <v>46</v>
      </c>
      <c r="F2480" s="244" t="s">
        <v>46</v>
      </c>
      <c r="G2480" s="244" t="s">
        <v>4225</v>
      </c>
      <c r="H2480" s="4">
        <v>500</v>
      </c>
    </row>
    <row r="2481" spans="1:8">
      <c r="A2481" s="244" t="s">
        <v>2937</v>
      </c>
      <c r="B2481" s="244" t="s">
        <v>4263</v>
      </c>
      <c r="C2481" s="247">
        <v>5</v>
      </c>
      <c r="D2481" s="244" t="s">
        <v>6254</v>
      </c>
      <c r="E2481" s="244" t="s">
        <v>46</v>
      </c>
      <c r="F2481" s="244" t="s">
        <v>46</v>
      </c>
      <c r="G2481" s="244" t="s">
        <v>4225</v>
      </c>
      <c r="H2481" s="4">
        <v>500</v>
      </c>
    </row>
    <row r="2482" spans="1:8">
      <c r="A2482" s="244" t="s">
        <v>2938</v>
      </c>
      <c r="B2482" s="244" t="s">
        <v>4263</v>
      </c>
      <c r="C2482" s="247">
        <v>6</v>
      </c>
      <c r="D2482" s="244" t="s">
        <v>6255</v>
      </c>
      <c r="E2482" s="244" t="s">
        <v>46</v>
      </c>
      <c r="F2482" s="244" t="s">
        <v>46</v>
      </c>
      <c r="G2482" s="244" t="s">
        <v>4225</v>
      </c>
      <c r="H2482" s="4">
        <v>500</v>
      </c>
    </row>
    <row r="2483" spans="1:8">
      <c r="A2483" s="244" t="s">
        <v>2939</v>
      </c>
      <c r="B2483" s="244" t="s">
        <v>379</v>
      </c>
      <c r="C2483" s="247" t="s">
        <v>379</v>
      </c>
      <c r="D2483" s="244" t="s">
        <v>379</v>
      </c>
      <c r="E2483" s="238" t="s">
        <v>4266</v>
      </c>
      <c r="F2483" s="238" t="s">
        <v>4266</v>
      </c>
      <c r="G2483" s="244" t="s">
        <v>4225</v>
      </c>
      <c r="H2483" s="222">
        <v>0</v>
      </c>
    </row>
    <row r="2484" spans="1:8">
      <c r="A2484" s="244" t="s">
        <v>2940</v>
      </c>
      <c r="B2484" s="244" t="s">
        <v>4263</v>
      </c>
      <c r="C2484" s="247">
        <v>6</v>
      </c>
      <c r="D2484" s="244" t="s">
        <v>6256</v>
      </c>
      <c r="E2484" s="244" t="s">
        <v>46</v>
      </c>
      <c r="F2484" s="244" t="s">
        <v>46</v>
      </c>
      <c r="G2484" s="244" t="s">
        <v>4225</v>
      </c>
      <c r="H2484" s="4">
        <v>500</v>
      </c>
    </row>
    <row r="2485" spans="1:8">
      <c r="A2485" s="244" t="s">
        <v>2941</v>
      </c>
      <c r="B2485" s="244" t="s">
        <v>379</v>
      </c>
      <c r="C2485" s="247" t="s">
        <v>379</v>
      </c>
      <c r="D2485" s="244" t="s">
        <v>6257</v>
      </c>
      <c r="E2485" s="238" t="s">
        <v>6258</v>
      </c>
      <c r="F2485" s="238" t="s">
        <v>4236</v>
      </c>
      <c r="G2485" s="244" t="s">
        <v>4225</v>
      </c>
      <c r="H2485" s="222">
        <v>0</v>
      </c>
    </row>
    <row r="2486" spans="1:8">
      <c r="A2486" s="244" t="s">
        <v>2942</v>
      </c>
      <c r="B2486" s="244" t="s">
        <v>379</v>
      </c>
      <c r="C2486" s="247" t="s">
        <v>379</v>
      </c>
      <c r="D2486" s="244" t="s">
        <v>6259</v>
      </c>
      <c r="E2486" s="238" t="s">
        <v>6258</v>
      </c>
      <c r="F2486" s="238" t="s">
        <v>52</v>
      </c>
      <c r="G2486" s="244" t="s">
        <v>4225</v>
      </c>
      <c r="H2486" s="222">
        <v>0</v>
      </c>
    </row>
    <row r="2487" spans="1:8">
      <c r="A2487" s="244" t="s">
        <v>2943</v>
      </c>
      <c r="B2487" s="244" t="s">
        <v>4222</v>
      </c>
      <c r="C2487" s="247">
        <v>25</v>
      </c>
      <c r="D2487" s="244" t="s">
        <v>6260</v>
      </c>
      <c r="E2487" s="244" t="s">
        <v>46</v>
      </c>
      <c r="F2487" s="244" t="s">
        <v>46</v>
      </c>
      <c r="G2487" s="244" t="s">
        <v>4225</v>
      </c>
      <c r="H2487" s="4">
        <v>500</v>
      </c>
    </row>
    <row r="2488" spans="1:8">
      <c r="A2488" s="244" t="s">
        <v>2944</v>
      </c>
      <c r="B2488" s="244" t="s">
        <v>4263</v>
      </c>
      <c r="C2488" s="247">
        <v>6</v>
      </c>
      <c r="D2488" s="244" t="s">
        <v>6261</v>
      </c>
      <c r="E2488" s="244" t="s">
        <v>46</v>
      </c>
      <c r="F2488" s="244" t="s">
        <v>46</v>
      </c>
      <c r="G2488" s="244" t="s">
        <v>4225</v>
      </c>
      <c r="H2488" s="4">
        <v>500</v>
      </c>
    </row>
    <row r="2489" spans="1:8">
      <c r="A2489" s="244" t="s">
        <v>2945</v>
      </c>
      <c r="B2489" s="244" t="s">
        <v>379</v>
      </c>
      <c r="C2489" s="247" t="s">
        <v>379</v>
      </c>
      <c r="D2489" s="244" t="s">
        <v>379</v>
      </c>
      <c r="E2489" s="238" t="s">
        <v>4266</v>
      </c>
      <c r="F2489" s="238" t="s">
        <v>4266</v>
      </c>
      <c r="G2489" s="244" t="s">
        <v>4225</v>
      </c>
      <c r="H2489" s="222">
        <v>0</v>
      </c>
    </row>
    <row r="2490" spans="1:8">
      <c r="A2490" s="244" t="s">
        <v>2945</v>
      </c>
      <c r="B2490" s="244" t="s">
        <v>379</v>
      </c>
      <c r="C2490" s="247" t="s">
        <v>379</v>
      </c>
      <c r="D2490" s="244" t="s">
        <v>6262</v>
      </c>
      <c r="E2490" s="238" t="s">
        <v>4266</v>
      </c>
      <c r="F2490" s="238" t="s">
        <v>4266</v>
      </c>
      <c r="G2490" s="244" t="s">
        <v>4225</v>
      </c>
      <c r="H2490" s="222">
        <v>0</v>
      </c>
    </row>
    <row r="2491" spans="1:8">
      <c r="A2491" s="244" t="s">
        <v>2945</v>
      </c>
      <c r="B2491" s="238" t="s">
        <v>379</v>
      </c>
      <c r="C2491" s="250" t="s">
        <v>379</v>
      </c>
      <c r="D2491" s="238" t="s">
        <v>379</v>
      </c>
      <c r="E2491" s="238" t="s">
        <v>4236</v>
      </c>
      <c r="F2491" s="244" t="s">
        <v>4236</v>
      </c>
      <c r="G2491" s="238" t="s">
        <v>4225</v>
      </c>
      <c r="H2491" s="222">
        <v>0</v>
      </c>
    </row>
    <row r="2492" spans="1:8">
      <c r="A2492" s="244" t="s">
        <v>2946</v>
      </c>
      <c r="B2492" s="244" t="s">
        <v>379</v>
      </c>
      <c r="C2492" s="247" t="s">
        <v>379</v>
      </c>
      <c r="D2492" s="244" t="s">
        <v>379</v>
      </c>
      <c r="E2492" s="238" t="s">
        <v>4266</v>
      </c>
      <c r="F2492" s="238" t="s">
        <v>4266</v>
      </c>
      <c r="G2492" s="244" t="s">
        <v>4225</v>
      </c>
      <c r="H2492" s="222">
        <v>0</v>
      </c>
    </row>
    <row r="2493" spans="1:8">
      <c r="A2493" s="244" t="s">
        <v>2946</v>
      </c>
      <c r="B2493" s="244" t="s">
        <v>379</v>
      </c>
      <c r="C2493" s="247" t="s">
        <v>379</v>
      </c>
      <c r="D2493" s="244" t="s">
        <v>379</v>
      </c>
      <c r="E2493" s="238" t="s">
        <v>4266</v>
      </c>
      <c r="F2493" s="238" t="s">
        <v>4266</v>
      </c>
      <c r="G2493" s="244" t="s">
        <v>4225</v>
      </c>
      <c r="H2493" s="222">
        <v>0</v>
      </c>
    </row>
    <row r="2494" spans="1:8">
      <c r="A2494" s="244" t="s">
        <v>2946</v>
      </c>
      <c r="B2494" s="244" t="s">
        <v>379</v>
      </c>
      <c r="C2494" s="247" t="s">
        <v>379</v>
      </c>
      <c r="D2494" s="244" t="s">
        <v>379</v>
      </c>
      <c r="E2494" s="238" t="s">
        <v>4266</v>
      </c>
      <c r="F2494" s="238" t="s">
        <v>4266</v>
      </c>
      <c r="G2494" s="244" t="s">
        <v>4225</v>
      </c>
      <c r="H2494" s="222">
        <v>0</v>
      </c>
    </row>
    <row r="2495" spans="1:8">
      <c r="A2495" s="244" t="s">
        <v>2946</v>
      </c>
      <c r="B2495" s="244" t="s">
        <v>379</v>
      </c>
      <c r="C2495" s="247" t="s">
        <v>379</v>
      </c>
      <c r="D2495" s="244" t="s">
        <v>379</v>
      </c>
      <c r="E2495" s="238" t="s">
        <v>4266</v>
      </c>
      <c r="F2495" s="238" t="s">
        <v>4266</v>
      </c>
      <c r="G2495" s="244" t="s">
        <v>4225</v>
      </c>
      <c r="H2495" s="222">
        <v>0</v>
      </c>
    </row>
    <row r="2496" spans="1:8">
      <c r="A2496" s="244" t="s">
        <v>2946</v>
      </c>
      <c r="B2496" s="244" t="s">
        <v>379</v>
      </c>
      <c r="C2496" s="247" t="s">
        <v>379</v>
      </c>
      <c r="D2496" s="244" t="s">
        <v>379</v>
      </c>
      <c r="E2496" s="238" t="s">
        <v>4266</v>
      </c>
      <c r="F2496" s="238" t="s">
        <v>4266</v>
      </c>
      <c r="G2496" s="244" t="s">
        <v>4225</v>
      </c>
      <c r="H2496" s="222">
        <v>0</v>
      </c>
    </row>
    <row r="2497" spans="1:8">
      <c r="A2497" s="244" t="s">
        <v>2946</v>
      </c>
      <c r="B2497" s="244" t="s">
        <v>379</v>
      </c>
      <c r="C2497" s="247" t="s">
        <v>379</v>
      </c>
      <c r="D2497" s="244" t="s">
        <v>379</v>
      </c>
      <c r="E2497" s="238" t="s">
        <v>4266</v>
      </c>
      <c r="F2497" s="238" t="s">
        <v>4266</v>
      </c>
      <c r="G2497" s="244" t="s">
        <v>4225</v>
      </c>
      <c r="H2497" s="222">
        <v>0</v>
      </c>
    </row>
    <row r="2498" spans="1:8">
      <c r="A2498" s="244" t="s">
        <v>2947</v>
      </c>
      <c r="B2498" s="244" t="s">
        <v>4302</v>
      </c>
      <c r="C2498" s="247">
        <v>15</v>
      </c>
      <c r="D2498" s="244" t="s">
        <v>6263</v>
      </c>
      <c r="E2498" s="244" t="s">
        <v>46</v>
      </c>
      <c r="F2498" s="244" t="s">
        <v>46</v>
      </c>
      <c r="G2498" s="244" t="s">
        <v>4225</v>
      </c>
      <c r="H2498" s="4">
        <v>500</v>
      </c>
    </row>
    <row r="2499" spans="1:8">
      <c r="A2499" s="244" t="s">
        <v>2948</v>
      </c>
      <c r="B2499" s="244" t="s">
        <v>4307</v>
      </c>
      <c r="C2499" s="247">
        <v>10</v>
      </c>
      <c r="D2499" s="244" t="s">
        <v>6264</v>
      </c>
      <c r="E2499" s="244" t="s">
        <v>46</v>
      </c>
      <c r="F2499" s="244" t="s">
        <v>46</v>
      </c>
      <c r="G2499" s="244" t="s">
        <v>4225</v>
      </c>
      <c r="H2499" s="4">
        <v>500</v>
      </c>
    </row>
    <row r="2500" spans="1:8">
      <c r="A2500" s="244" t="s">
        <v>2949</v>
      </c>
      <c r="B2500" s="244" t="s">
        <v>4263</v>
      </c>
      <c r="C2500" s="247">
        <v>6</v>
      </c>
      <c r="D2500" s="244" t="s">
        <v>6265</v>
      </c>
      <c r="E2500" s="244" t="s">
        <v>46</v>
      </c>
      <c r="F2500" s="244" t="s">
        <v>46</v>
      </c>
      <c r="G2500" s="244" t="s">
        <v>4225</v>
      </c>
      <c r="H2500" s="4">
        <v>500</v>
      </c>
    </row>
    <row r="2501" spans="1:8">
      <c r="A2501" s="244" t="s">
        <v>2950</v>
      </c>
      <c r="B2501" s="244" t="s">
        <v>4263</v>
      </c>
      <c r="C2501" s="247">
        <v>3</v>
      </c>
      <c r="D2501" s="244" t="s">
        <v>6266</v>
      </c>
      <c r="E2501" s="244" t="s">
        <v>46</v>
      </c>
      <c r="F2501" s="244" t="s">
        <v>46</v>
      </c>
      <c r="G2501" s="244" t="s">
        <v>4225</v>
      </c>
      <c r="H2501" s="4">
        <v>500</v>
      </c>
    </row>
    <row r="2502" spans="1:8">
      <c r="A2502" s="244" t="s">
        <v>2951</v>
      </c>
      <c r="B2502" s="244" t="s">
        <v>4263</v>
      </c>
      <c r="C2502" s="247">
        <v>6</v>
      </c>
      <c r="D2502" s="244" t="s">
        <v>6267</v>
      </c>
      <c r="E2502" s="244" t="s">
        <v>46</v>
      </c>
      <c r="F2502" s="244" t="s">
        <v>4229</v>
      </c>
      <c r="G2502" s="244" t="s">
        <v>4230</v>
      </c>
      <c r="H2502" s="4">
        <v>500</v>
      </c>
    </row>
    <row r="2503" spans="1:8">
      <c r="A2503" s="244" t="s">
        <v>2952</v>
      </c>
      <c r="B2503" s="244" t="s">
        <v>4263</v>
      </c>
      <c r="C2503" s="247">
        <v>6</v>
      </c>
      <c r="D2503" s="244" t="s">
        <v>6268</v>
      </c>
      <c r="E2503" s="244" t="s">
        <v>46</v>
      </c>
      <c r="F2503" s="244" t="s">
        <v>46</v>
      </c>
      <c r="G2503" s="244" t="s">
        <v>4225</v>
      </c>
      <c r="H2503" s="4">
        <v>500</v>
      </c>
    </row>
    <row r="2504" spans="1:8">
      <c r="A2504" s="244" t="s">
        <v>2953</v>
      </c>
      <c r="B2504" s="244" t="s">
        <v>4234</v>
      </c>
      <c r="C2504" s="247">
        <v>50</v>
      </c>
      <c r="D2504" s="244" t="s">
        <v>6269</v>
      </c>
      <c r="E2504" s="238" t="s">
        <v>52</v>
      </c>
      <c r="F2504" s="238" t="s">
        <v>4236</v>
      </c>
      <c r="G2504" s="244" t="s">
        <v>4225</v>
      </c>
      <c r="H2504" s="158" t="s">
        <v>7323</v>
      </c>
    </row>
    <row r="2505" spans="1:8">
      <c r="A2505" s="244" t="s">
        <v>2954</v>
      </c>
      <c r="B2505" s="244" t="s">
        <v>4254</v>
      </c>
      <c r="C2505" s="247">
        <v>10</v>
      </c>
      <c r="D2505" s="244" t="s">
        <v>6270</v>
      </c>
      <c r="E2505" s="244" t="s">
        <v>46</v>
      </c>
      <c r="F2505" s="244" t="s">
        <v>46</v>
      </c>
      <c r="G2505" s="244" t="s">
        <v>4225</v>
      </c>
      <c r="H2505" s="4">
        <v>500</v>
      </c>
    </row>
    <row r="2506" spans="1:8">
      <c r="A2506" s="244" t="s">
        <v>2955</v>
      </c>
      <c r="B2506" s="244" t="s">
        <v>4263</v>
      </c>
      <c r="C2506" s="247">
        <v>6</v>
      </c>
      <c r="D2506" s="244" t="s">
        <v>6271</v>
      </c>
      <c r="E2506" s="244" t="s">
        <v>46</v>
      </c>
      <c r="F2506" s="244" t="s">
        <v>46</v>
      </c>
      <c r="G2506" s="244" t="s">
        <v>4225</v>
      </c>
      <c r="H2506" s="4">
        <v>500</v>
      </c>
    </row>
    <row r="2507" spans="1:8">
      <c r="A2507" s="244" t="s">
        <v>2956</v>
      </c>
      <c r="B2507" s="244" t="s">
        <v>379</v>
      </c>
      <c r="C2507" s="247" t="s">
        <v>379</v>
      </c>
      <c r="D2507" s="244" t="s">
        <v>379</v>
      </c>
      <c r="E2507" s="238" t="s">
        <v>4236</v>
      </c>
      <c r="F2507" s="238" t="s">
        <v>4236</v>
      </c>
      <c r="G2507" s="244" t="s">
        <v>4225</v>
      </c>
      <c r="H2507" s="222">
        <v>0</v>
      </c>
    </row>
    <row r="2508" spans="1:8">
      <c r="A2508" s="244" t="s">
        <v>2957</v>
      </c>
      <c r="B2508" s="244" t="s">
        <v>379</v>
      </c>
      <c r="C2508" s="247" t="s">
        <v>379</v>
      </c>
      <c r="D2508" s="244" t="s">
        <v>379</v>
      </c>
      <c r="E2508" s="238" t="s">
        <v>4236</v>
      </c>
      <c r="F2508" s="238" t="s">
        <v>4236</v>
      </c>
      <c r="G2508" s="244" t="s">
        <v>4225</v>
      </c>
      <c r="H2508" s="222">
        <v>0</v>
      </c>
    </row>
    <row r="2509" spans="1:8">
      <c r="A2509" s="244" t="s">
        <v>2958</v>
      </c>
      <c r="B2509" s="244" t="s">
        <v>4263</v>
      </c>
      <c r="C2509" s="247">
        <v>6</v>
      </c>
      <c r="D2509" s="244" t="s">
        <v>6272</v>
      </c>
      <c r="E2509" s="244" t="s">
        <v>46</v>
      </c>
      <c r="F2509" s="244" t="s">
        <v>46</v>
      </c>
      <c r="G2509" s="244" t="s">
        <v>4225</v>
      </c>
      <c r="H2509" s="4">
        <v>500</v>
      </c>
    </row>
    <row r="2510" spans="1:8">
      <c r="A2510" s="244" t="s">
        <v>2959</v>
      </c>
      <c r="B2510" s="244" t="s">
        <v>4263</v>
      </c>
      <c r="C2510" s="247">
        <v>6</v>
      </c>
      <c r="D2510" s="244" t="s">
        <v>6273</v>
      </c>
      <c r="E2510" s="244" t="s">
        <v>46</v>
      </c>
      <c r="F2510" s="244" t="s">
        <v>46</v>
      </c>
      <c r="G2510" s="244" t="s">
        <v>4225</v>
      </c>
      <c r="H2510" s="4">
        <v>500</v>
      </c>
    </row>
    <row r="2511" spans="1:8">
      <c r="A2511" s="244" t="s">
        <v>2960</v>
      </c>
      <c r="B2511" s="244" t="s">
        <v>4263</v>
      </c>
      <c r="C2511" s="247">
        <v>6</v>
      </c>
      <c r="D2511" s="244" t="s">
        <v>6274</v>
      </c>
      <c r="E2511" s="244" t="s">
        <v>46</v>
      </c>
      <c r="F2511" s="244" t="s">
        <v>46</v>
      </c>
      <c r="G2511" s="244" t="s">
        <v>4225</v>
      </c>
      <c r="H2511" s="4">
        <v>500</v>
      </c>
    </row>
    <row r="2512" spans="1:8">
      <c r="A2512" s="244" t="s">
        <v>2961</v>
      </c>
      <c r="B2512" s="244" t="s">
        <v>4263</v>
      </c>
      <c r="C2512" s="247">
        <v>6</v>
      </c>
      <c r="D2512" s="244" t="s">
        <v>6275</v>
      </c>
      <c r="E2512" s="244" t="s">
        <v>46</v>
      </c>
      <c r="F2512" s="244" t="s">
        <v>46</v>
      </c>
      <c r="G2512" s="244" t="s">
        <v>4225</v>
      </c>
      <c r="H2512" s="4">
        <v>500</v>
      </c>
    </row>
    <row r="2513" spans="1:8">
      <c r="A2513" s="244" t="s">
        <v>2962</v>
      </c>
      <c r="B2513" s="244" t="s">
        <v>4238</v>
      </c>
      <c r="C2513" s="247">
        <v>30</v>
      </c>
      <c r="D2513" s="244" t="s">
        <v>6276</v>
      </c>
      <c r="E2513" s="244" t="s">
        <v>46</v>
      </c>
      <c r="F2513" s="244" t="s">
        <v>46</v>
      </c>
      <c r="G2513" s="244" t="s">
        <v>4225</v>
      </c>
      <c r="H2513" s="4">
        <v>500</v>
      </c>
    </row>
    <row r="2514" spans="1:8">
      <c r="A2514" s="244" t="s">
        <v>2963</v>
      </c>
      <c r="B2514" s="244" t="s">
        <v>379</v>
      </c>
      <c r="C2514" s="247" t="s">
        <v>379</v>
      </c>
      <c r="D2514" s="244" t="s">
        <v>379</v>
      </c>
      <c r="E2514" s="238" t="s">
        <v>4266</v>
      </c>
      <c r="F2514" s="238" t="s">
        <v>4266</v>
      </c>
      <c r="G2514" s="244" t="s">
        <v>4225</v>
      </c>
      <c r="H2514" s="222">
        <v>0</v>
      </c>
    </row>
    <row r="2515" spans="1:8">
      <c r="A2515" s="244" t="s">
        <v>2964</v>
      </c>
      <c r="B2515" s="244" t="s">
        <v>4222</v>
      </c>
      <c r="C2515" s="247">
        <v>20</v>
      </c>
      <c r="D2515" s="244" t="s">
        <v>6277</v>
      </c>
      <c r="E2515" s="244" t="s">
        <v>46</v>
      </c>
      <c r="F2515" s="244" t="s">
        <v>46</v>
      </c>
      <c r="G2515" s="244" t="s">
        <v>4225</v>
      </c>
      <c r="H2515" s="4">
        <v>500</v>
      </c>
    </row>
    <row r="2516" spans="1:8">
      <c r="A2516" s="244" t="s">
        <v>2965</v>
      </c>
      <c r="B2516" s="244" t="s">
        <v>379</v>
      </c>
      <c r="C2516" s="247" t="s">
        <v>379</v>
      </c>
      <c r="D2516" s="244" t="s">
        <v>379</v>
      </c>
      <c r="E2516" s="238" t="s">
        <v>4266</v>
      </c>
      <c r="F2516" s="238" t="s">
        <v>4266</v>
      </c>
      <c r="G2516" s="244" t="s">
        <v>4225</v>
      </c>
      <c r="H2516" s="222">
        <v>0</v>
      </c>
    </row>
    <row r="2517" spans="1:8">
      <c r="A2517" s="244" t="s">
        <v>2966</v>
      </c>
      <c r="B2517" s="244" t="s">
        <v>4263</v>
      </c>
      <c r="C2517" s="247">
        <v>3</v>
      </c>
      <c r="D2517" s="244" t="s">
        <v>6278</v>
      </c>
      <c r="E2517" s="244" t="s">
        <v>46</v>
      </c>
      <c r="F2517" s="244" t="s">
        <v>46</v>
      </c>
      <c r="G2517" s="244" t="s">
        <v>4225</v>
      </c>
      <c r="H2517" s="4">
        <v>500</v>
      </c>
    </row>
    <row r="2518" spans="1:8">
      <c r="A2518" s="244" t="s">
        <v>2967</v>
      </c>
      <c r="B2518" s="244" t="s">
        <v>4309</v>
      </c>
      <c r="C2518" s="247">
        <v>6</v>
      </c>
      <c r="D2518" s="244" t="s">
        <v>6279</v>
      </c>
      <c r="E2518" s="244" t="s">
        <v>46</v>
      </c>
      <c r="F2518" s="244" t="s">
        <v>46</v>
      </c>
      <c r="G2518" s="244" t="s">
        <v>4225</v>
      </c>
      <c r="H2518" s="4">
        <v>500</v>
      </c>
    </row>
    <row r="2519" spans="1:8">
      <c r="A2519" s="244" t="s">
        <v>2968</v>
      </c>
      <c r="B2519" s="244" t="s">
        <v>4263</v>
      </c>
      <c r="C2519" s="247">
        <v>6</v>
      </c>
      <c r="D2519" s="244" t="s">
        <v>6280</v>
      </c>
      <c r="E2519" s="244" t="s">
        <v>46</v>
      </c>
      <c r="F2519" s="244" t="s">
        <v>46</v>
      </c>
      <c r="G2519" s="244" t="s">
        <v>4225</v>
      </c>
      <c r="H2519" s="4">
        <v>500</v>
      </c>
    </row>
    <row r="2520" spans="1:8">
      <c r="A2520" s="244" t="s">
        <v>2968</v>
      </c>
      <c r="B2520" s="244" t="s">
        <v>379</v>
      </c>
      <c r="C2520" s="247" t="s">
        <v>379</v>
      </c>
      <c r="D2520" s="238" t="s">
        <v>4266</v>
      </c>
      <c r="E2520" s="244" t="s">
        <v>4236</v>
      </c>
      <c r="F2520" s="244" t="s">
        <v>4236</v>
      </c>
      <c r="G2520" s="244" t="s">
        <v>4225</v>
      </c>
      <c r="H2520" s="222">
        <v>0</v>
      </c>
    </row>
    <row r="2521" spans="1:8">
      <c r="A2521" s="244" t="s">
        <v>2969</v>
      </c>
      <c r="B2521" s="244" t="s">
        <v>4254</v>
      </c>
      <c r="C2521" s="247">
        <v>15</v>
      </c>
      <c r="D2521" s="244" t="s">
        <v>379</v>
      </c>
      <c r="E2521" s="238" t="s">
        <v>4236</v>
      </c>
      <c r="F2521" s="238" t="s">
        <v>4236</v>
      </c>
      <c r="G2521" s="244" t="s">
        <v>4225</v>
      </c>
      <c r="H2521" s="222">
        <v>0</v>
      </c>
    </row>
    <row r="2522" spans="1:8">
      <c r="A2522" s="244" t="s">
        <v>2970</v>
      </c>
      <c r="B2522" s="244" t="s">
        <v>4238</v>
      </c>
      <c r="C2522" s="247">
        <v>30</v>
      </c>
      <c r="D2522" s="244" t="s">
        <v>6281</v>
      </c>
      <c r="E2522" s="244" t="s">
        <v>46</v>
      </c>
      <c r="F2522" s="244" t="s">
        <v>46</v>
      </c>
      <c r="G2522" s="244" t="s">
        <v>4225</v>
      </c>
      <c r="H2522" s="4">
        <v>500</v>
      </c>
    </row>
    <row r="2523" spans="1:8">
      <c r="A2523" s="244" t="s">
        <v>2971</v>
      </c>
      <c r="B2523" s="244" t="s">
        <v>4302</v>
      </c>
      <c r="C2523" s="247">
        <v>20</v>
      </c>
      <c r="D2523" s="244" t="s">
        <v>6282</v>
      </c>
      <c r="E2523" s="244" t="s">
        <v>46</v>
      </c>
      <c r="F2523" s="244" t="s">
        <v>46</v>
      </c>
      <c r="G2523" s="244" t="s">
        <v>4225</v>
      </c>
      <c r="H2523" s="4">
        <v>500</v>
      </c>
    </row>
    <row r="2524" spans="1:8">
      <c r="A2524" s="244" t="s">
        <v>2972</v>
      </c>
      <c r="B2524" s="244" t="s">
        <v>4238</v>
      </c>
      <c r="C2524" s="247">
        <v>30</v>
      </c>
      <c r="D2524" s="244" t="s">
        <v>6283</v>
      </c>
      <c r="E2524" s="244" t="s">
        <v>46</v>
      </c>
      <c r="F2524" s="244" t="s">
        <v>46</v>
      </c>
      <c r="G2524" s="244" t="s">
        <v>4225</v>
      </c>
      <c r="H2524" s="4">
        <v>500</v>
      </c>
    </row>
    <row r="2525" spans="1:8">
      <c r="A2525" s="244" t="s">
        <v>2973</v>
      </c>
      <c r="B2525" s="244" t="s">
        <v>4238</v>
      </c>
      <c r="C2525" s="247">
        <v>30</v>
      </c>
      <c r="D2525" s="244" t="s">
        <v>6284</v>
      </c>
      <c r="E2525" s="244" t="s">
        <v>46</v>
      </c>
      <c r="F2525" s="244" t="s">
        <v>46</v>
      </c>
      <c r="G2525" s="244" t="s">
        <v>4225</v>
      </c>
      <c r="H2525" s="4">
        <v>500</v>
      </c>
    </row>
    <row r="2526" spans="1:8">
      <c r="A2526" s="244" t="s">
        <v>2974</v>
      </c>
      <c r="B2526" s="244" t="s">
        <v>4309</v>
      </c>
      <c r="C2526" s="247">
        <v>6</v>
      </c>
      <c r="D2526" s="244" t="s">
        <v>6285</v>
      </c>
      <c r="E2526" s="244" t="s">
        <v>46</v>
      </c>
      <c r="F2526" s="244" t="s">
        <v>46</v>
      </c>
      <c r="G2526" s="244" t="s">
        <v>4225</v>
      </c>
      <c r="H2526" s="4">
        <v>500</v>
      </c>
    </row>
    <row r="2527" spans="1:8">
      <c r="A2527" s="244" t="s">
        <v>2975</v>
      </c>
      <c r="B2527" s="244" t="s">
        <v>4238</v>
      </c>
      <c r="C2527" s="247">
        <v>30</v>
      </c>
      <c r="D2527" s="244" t="s">
        <v>6286</v>
      </c>
      <c r="E2527" s="244" t="s">
        <v>46</v>
      </c>
      <c r="F2527" s="244" t="s">
        <v>46</v>
      </c>
      <c r="G2527" s="244" t="s">
        <v>4225</v>
      </c>
      <c r="H2527" s="4">
        <v>500</v>
      </c>
    </row>
    <row r="2528" spans="1:8">
      <c r="A2528" s="244" t="s">
        <v>2976</v>
      </c>
      <c r="B2528" s="244" t="s">
        <v>4263</v>
      </c>
      <c r="C2528" s="247">
        <v>6</v>
      </c>
      <c r="D2528" s="244" t="s">
        <v>379</v>
      </c>
      <c r="E2528" s="238" t="s">
        <v>4236</v>
      </c>
      <c r="F2528" s="238" t="s">
        <v>4236</v>
      </c>
      <c r="G2528" s="244" t="s">
        <v>4230</v>
      </c>
      <c r="H2528" s="222">
        <v>0</v>
      </c>
    </row>
    <row r="2529" spans="1:8">
      <c r="A2529" s="244" t="s">
        <v>2977</v>
      </c>
      <c r="B2529" s="244" t="s">
        <v>379</v>
      </c>
      <c r="C2529" s="247" t="s">
        <v>379</v>
      </c>
      <c r="D2529" s="244" t="s">
        <v>379</v>
      </c>
      <c r="E2529" s="238" t="s">
        <v>4266</v>
      </c>
      <c r="F2529" s="238" t="s">
        <v>4266</v>
      </c>
      <c r="G2529" s="244" t="s">
        <v>4225</v>
      </c>
      <c r="H2529" s="222">
        <v>0</v>
      </c>
    </row>
    <row r="2530" spans="1:8">
      <c r="A2530" s="244" t="s">
        <v>2978</v>
      </c>
      <c r="B2530" s="244" t="s">
        <v>379</v>
      </c>
      <c r="C2530" s="247" t="s">
        <v>379</v>
      </c>
      <c r="D2530" s="244" t="s">
        <v>379</v>
      </c>
      <c r="E2530" s="238" t="s">
        <v>4266</v>
      </c>
      <c r="F2530" s="238" t="s">
        <v>4266</v>
      </c>
      <c r="G2530" s="244" t="s">
        <v>4225</v>
      </c>
      <c r="H2530" s="222">
        <v>0</v>
      </c>
    </row>
    <row r="2531" spans="1:8">
      <c r="A2531" s="244" t="s">
        <v>2979</v>
      </c>
      <c r="B2531" s="244" t="s">
        <v>379</v>
      </c>
      <c r="C2531" s="247" t="s">
        <v>379</v>
      </c>
      <c r="D2531" s="244" t="s">
        <v>379</v>
      </c>
      <c r="E2531" s="238" t="s">
        <v>4266</v>
      </c>
      <c r="F2531" s="238" t="s">
        <v>4266</v>
      </c>
      <c r="G2531" s="244" t="s">
        <v>4225</v>
      </c>
      <c r="H2531" s="222">
        <v>0</v>
      </c>
    </row>
    <row r="2532" spans="1:8">
      <c r="A2532" s="244" t="s">
        <v>2980</v>
      </c>
      <c r="B2532" s="244" t="s">
        <v>4263</v>
      </c>
      <c r="C2532" s="247">
        <v>6</v>
      </c>
      <c r="D2532" s="244" t="s">
        <v>379</v>
      </c>
      <c r="E2532" s="238" t="s">
        <v>4236</v>
      </c>
      <c r="F2532" s="238" t="s">
        <v>4236</v>
      </c>
      <c r="G2532" s="244" t="s">
        <v>4230</v>
      </c>
      <c r="H2532" s="222">
        <v>0</v>
      </c>
    </row>
    <row r="2533" spans="1:8">
      <c r="A2533" s="244" t="s">
        <v>2980</v>
      </c>
      <c r="B2533" s="244" t="s">
        <v>4263</v>
      </c>
      <c r="C2533" s="247">
        <v>6</v>
      </c>
      <c r="D2533" s="244" t="s">
        <v>379</v>
      </c>
      <c r="E2533" s="238" t="s">
        <v>4236</v>
      </c>
      <c r="F2533" s="238" t="s">
        <v>4236</v>
      </c>
      <c r="G2533" s="244" t="s">
        <v>4230</v>
      </c>
      <c r="H2533" s="222">
        <v>0</v>
      </c>
    </row>
    <row r="2534" spans="1:8">
      <c r="A2534" s="244" t="s">
        <v>2981</v>
      </c>
      <c r="B2534" s="244" t="s">
        <v>379</v>
      </c>
      <c r="C2534" s="247" t="s">
        <v>379</v>
      </c>
      <c r="D2534" s="244" t="s">
        <v>379</v>
      </c>
      <c r="E2534" s="238" t="s">
        <v>4266</v>
      </c>
      <c r="F2534" s="238" t="s">
        <v>4266</v>
      </c>
      <c r="G2534" s="244" t="s">
        <v>4225</v>
      </c>
      <c r="H2534" s="222">
        <v>0</v>
      </c>
    </row>
    <row r="2535" spans="1:8">
      <c r="A2535" s="244" t="s">
        <v>2982</v>
      </c>
      <c r="B2535" s="244" t="s">
        <v>379</v>
      </c>
      <c r="C2535" s="247" t="s">
        <v>379</v>
      </c>
      <c r="D2535" s="244" t="s">
        <v>379</v>
      </c>
      <c r="E2535" s="238" t="s">
        <v>4266</v>
      </c>
      <c r="F2535" s="238" t="s">
        <v>4266</v>
      </c>
      <c r="G2535" s="244" t="s">
        <v>4225</v>
      </c>
      <c r="H2535" s="222">
        <v>0</v>
      </c>
    </row>
    <row r="2536" spans="1:8">
      <c r="A2536" s="244" t="s">
        <v>2983</v>
      </c>
      <c r="B2536" s="244" t="s">
        <v>379</v>
      </c>
      <c r="C2536" s="247" t="s">
        <v>379</v>
      </c>
      <c r="D2536" s="244" t="s">
        <v>379</v>
      </c>
      <c r="E2536" s="238" t="s">
        <v>4266</v>
      </c>
      <c r="F2536" s="238" t="s">
        <v>4266</v>
      </c>
      <c r="G2536" s="244" t="s">
        <v>4225</v>
      </c>
      <c r="H2536" s="222">
        <v>0</v>
      </c>
    </row>
    <row r="2537" spans="1:8">
      <c r="A2537" s="244" t="s">
        <v>2984</v>
      </c>
      <c r="B2537" s="244" t="s">
        <v>379</v>
      </c>
      <c r="C2537" s="247" t="s">
        <v>379</v>
      </c>
      <c r="D2537" s="244" t="s">
        <v>379</v>
      </c>
      <c r="E2537" s="238" t="s">
        <v>4266</v>
      </c>
      <c r="F2537" s="238" t="s">
        <v>4266</v>
      </c>
      <c r="G2537" s="244" t="s">
        <v>4225</v>
      </c>
      <c r="H2537" s="222">
        <v>0</v>
      </c>
    </row>
    <row r="2538" spans="1:8">
      <c r="A2538" s="244" t="s">
        <v>2985</v>
      </c>
      <c r="B2538" s="244" t="s">
        <v>379</v>
      </c>
      <c r="C2538" s="247" t="s">
        <v>379</v>
      </c>
      <c r="D2538" s="244" t="s">
        <v>379</v>
      </c>
      <c r="E2538" s="238" t="s">
        <v>4266</v>
      </c>
      <c r="F2538" s="238" t="s">
        <v>4266</v>
      </c>
      <c r="G2538" s="244" t="s">
        <v>4225</v>
      </c>
      <c r="H2538" s="222">
        <v>0</v>
      </c>
    </row>
    <row r="2539" spans="1:8">
      <c r="A2539" s="244" t="s">
        <v>2986</v>
      </c>
      <c r="B2539" s="244" t="s">
        <v>4263</v>
      </c>
      <c r="C2539" s="247">
        <v>6</v>
      </c>
      <c r="D2539" s="244" t="s">
        <v>6287</v>
      </c>
      <c r="E2539" s="244" t="s">
        <v>46</v>
      </c>
      <c r="F2539" s="244" t="s">
        <v>46</v>
      </c>
      <c r="G2539" s="244" t="s">
        <v>4225</v>
      </c>
      <c r="H2539" s="4">
        <v>500</v>
      </c>
    </row>
    <row r="2540" spans="1:8">
      <c r="A2540" s="244" t="s">
        <v>2987</v>
      </c>
      <c r="B2540" s="244" t="s">
        <v>379</v>
      </c>
      <c r="C2540" s="247" t="s">
        <v>379</v>
      </c>
      <c r="D2540" s="244" t="s">
        <v>6288</v>
      </c>
      <c r="E2540" s="238" t="s">
        <v>4266</v>
      </c>
      <c r="F2540" s="238" t="s">
        <v>4266</v>
      </c>
      <c r="G2540" s="244" t="s">
        <v>4225</v>
      </c>
      <c r="H2540" s="222">
        <v>0</v>
      </c>
    </row>
    <row r="2541" spans="1:8">
      <c r="A2541" s="244" t="s">
        <v>2988</v>
      </c>
      <c r="B2541" s="244" t="s">
        <v>379</v>
      </c>
      <c r="C2541" s="247" t="s">
        <v>379</v>
      </c>
      <c r="D2541" s="244" t="s">
        <v>379</v>
      </c>
      <c r="E2541" s="238" t="s">
        <v>4266</v>
      </c>
      <c r="F2541" s="238" t="s">
        <v>4266</v>
      </c>
      <c r="G2541" s="244" t="s">
        <v>4225</v>
      </c>
      <c r="H2541" s="222">
        <v>0</v>
      </c>
    </row>
    <row r="2542" spans="1:8">
      <c r="A2542" s="244" t="s">
        <v>2989</v>
      </c>
      <c r="B2542" s="244" t="s">
        <v>379</v>
      </c>
      <c r="C2542" s="247" t="s">
        <v>379</v>
      </c>
      <c r="D2542" s="244" t="s">
        <v>52</v>
      </c>
      <c r="E2542" s="238" t="s">
        <v>4266</v>
      </c>
      <c r="F2542" s="238" t="s">
        <v>4266</v>
      </c>
      <c r="G2542" s="244" t="s">
        <v>4225</v>
      </c>
      <c r="H2542" s="222">
        <v>0</v>
      </c>
    </row>
    <row r="2543" spans="1:8">
      <c r="A2543" s="244" t="s">
        <v>2990</v>
      </c>
      <c r="B2543" s="244" t="s">
        <v>379</v>
      </c>
      <c r="C2543" s="247" t="s">
        <v>379</v>
      </c>
      <c r="D2543" s="244" t="s">
        <v>6289</v>
      </c>
      <c r="E2543" s="244" t="s">
        <v>4236</v>
      </c>
      <c r="F2543" s="244" t="s">
        <v>4236</v>
      </c>
      <c r="G2543" s="244" t="s">
        <v>4225</v>
      </c>
      <c r="H2543" s="222">
        <v>0</v>
      </c>
    </row>
    <row r="2544" spans="1:8">
      <c r="A2544" s="244" t="s">
        <v>2991</v>
      </c>
      <c r="B2544" s="244" t="s">
        <v>379</v>
      </c>
      <c r="C2544" s="247" t="s">
        <v>379</v>
      </c>
      <c r="D2544" s="244" t="s">
        <v>52</v>
      </c>
      <c r="E2544" s="238" t="s">
        <v>4266</v>
      </c>
      <c r="F2544" s="238" t="s">
        <v>4266</v>
      </c>
      <c r="G2544" s="244" t="s">
        <v>4225</v>
      </c>
      <c r="H2544" s="222">
        <v>0</v>
      </c>
    </row>
    <row r="2545" spans="1:8">
      <c r="A2545" s="244" t="s">
        <v>2992</v>
      </c>
      <c r="B2545" s="244" t="s">
        <v>379</v>
      </c>
      <c r="C2545" s="247" t="s">
        <v>379</v>
      </c>
      <c r="D2545" s="244" t="s">
        <v>52</v>
      </c>
      <c r="E2545" s="238" t="s">
        <v>4266</v>
      </c>
      <c r="F2545" s="238" t="s">
        <v>4266</v>
      </c>
      <c r="G2545" s="244" t="s">
        <v>4225</v>
      </c>
      <c r="H2545" s="222">
        <v>0</v>
      </c>
    </row>
    <row r="2546" spans="1:8">
      <c r="A2546" s="244" t="s">
        <v>2993</v>
      </c>
      <c r="B2546" s="244" t="s">
        <v>379</v>
      </c>
      <c r="C2546" s="247" t="s">
        <v>379</v>
      </c>
      <c r="D2546" s="244" t="s">
        <v>52</v>
      </c>
      <c r="E2546" s="238" t="s">
        <v>4266</v>
      </c>
      <c r="F2546" s="238" t="s">
        <v>4266</v>
      </c>
      <c r="G2546" s="244" t="s">
        <v>4225</v>
      </c>
      <c r="H2546" s="222">
        <v>0</v>
      </c>
    </row>
    <row r="2547" spans="1:8">
      <c r="A2547" s="244" t="s">
        <v>2994</v>
      </c>
      <c r="B2547" s="244" t="s">
        <v>379</v>
      </c>
      <c r="C2547" s="247" t="s">
        <v>379</v>
      </c>
      <c r="D2547" s="244" t="s">
        <v>52</v>
      </c>
      <c r="E2547" s="238" t="s">
        <v>4266</v>
      </c>
      <c r="F2547" s="238" t="s">
        <v>4266</v>
      </c>
      <c r="G2547" s="244" t="s">
        <v>4225</v>
      </c>
      <c r="H2547" s="222">
        <v>0</v>
      </c>
    </row>
    <row r="2548" spans="1:8">
      <c r="A2548" s="244" t="s">
        <v>2995</v>
      </c>
      <c r="B2548" s="244" t="s">
        <v>379</v>
      </c>
      <c r="C2548" s="247" t="s">
        <v>379</v>
      </c>
      <c r="D2548" s="244" t="s">
        <v>6290</v>
      </c>
      <c r="E2548" s="238" t="s">
        <v>4266</v>
      </c>
      <c r="F2548" s="238" t="s">
        <v>4266</v>
      </c>
      <c r="G2548" s="244" t="s">
        <v>4225</v>
      </c>
      <c r="H2548" s="222">
        <v>0</v>
      </c>
    </row>
    <row r="2549" spans="1:8">
      <c r="A2549" s="244" t="s">
        <v>2996</v>
      </c>
      <c r="B2549" s="244" t="s">
        <v>379</v>
      </c>
      <c r="C2549" s="247" t="s">
        <v>379</v>
      </c>
      <c r="D2549" s="244" t="s">
        <v>6291</v>
      </c>
      <c r="E2549" s="238" t="s">
        <v>4266</v>
      </c>
      <c r="F2549" s="238" t="s">
        <v>4266</v>
      </c>
      <c r="G2549" s="244" t="s">
        <v>4225</v>
      </c>
      <c r="H2549" s="222">
        <v>0</v>
      </c>
    </row>
    <row r="2550" spans="1:8">
      <c r="A2550" s="244" t="s">
        <v>2997</v>
      </c>
      <c r="B2550" s="244" t="s">
        <v>379</v>
      </c>
      <c r="C2550" s="247" t="s">
        <v>379</v>
      </c>
      <c r="D2550" s="244" t="s">
        <v>379</v>
      </c>
      <c r="E2550" s="238" t="s">
        <v>4266</v>
      </c>
      <c r="F2550" s="238" t="s">
        <v>4266</v>
      </c>
      <c r="G2550" s="244" t="s">
        <v>4225</v>
      </c>
      <c r="H2550" s="222">
        <v>0</v>
      </c>
    </row>
    <row r="2551" spans="1:8">
      <c r="A2551" s="244" t="s">
        <v>2998</v>
      </c>
      <c r="B2551" s="244" t="s">
        <v>379</v>
      </c>
      <c r="C2551" s="247" t="s">
        <v>379</v>
      </c>
      <c r="D2551" s="244" t="s">
        <v>379</v>
      </c>
      <c r="E2551" s="238" t="s">
        <v>4266</v>
      </c>
      <c r="F2551" s="238" t="s">
        <v>4266</v>
      </c>
      <c r="G2551" s="244" t="s">
        <v>4225</v>
      </c>
      <c r="H2551" s="222">
        <v>0</v>
      </c>
    </row>
    <row r="2552" spans="1:8">
      <c r="A2552" s="244" t="s">
        <v>2999</v>
      </c>
      <c r="B2552" s="244" t="s">
        <v>379</v>
      </c>
      <c r="C2552" s="247" t="s">
        <v>379</v>
      </c>
      <c r="D2552" s="244" t="s">
        <v>379</v>
      </c>
      <c r="E2552" s="238" t="s">
        <v>4266</v>
      </c>
      <c r="F2552" s="238" t="s">
        <v>4266</v>
      </c>
      <c r="G2552" s="244" t="s">
        <v>4225</v>
      </c>
      <c r="H2552" s="222">
        <v>0</v>
      </c>
    </row>
    <row r="2553" spans="1:8">
      <c r="A2553" s="244" t="s">
        <v>3000</v>
      </c>
      <c r="B2553" s="244" t="s">
        <v>379</v>
      </c>
      <c r="C2553" s="247" t="s">
        <v>379</v>
      </c>
      <c r="D2553" s="244" t="s">
        <v>379</v>
      </c>
      <c r="E2553" s="244" t="s">
        <v>4236</v>
      </c>
      <c r="F2553" s="244" t="s">
        <v>4236</v>
      </c>
      <c r="G2553" s="244" t="s">
        <v>4225</v>
      </c>
      <c r="H2553" s="222">
        <v>0</v>
      </c>
    </row>
    <row r="2554" spans="1:8">
      <c r="A2554" s="244" t="s">
        <v>3001</v>
      </c>
      <c r="B2554" s="244" t="s">
        <v>379</v>
      </c>
      <c r="C2554" s="247" t="s">
        <v>379</v>
      </c>
      <c r="D2554" s="244" t="s">
        <v>6292</v>
      </c>
      <c r="E2554" s="238"/>
      <c r="F2554" s="238"/>
      <c r="G2554" s="244" t="s">
        <v>4225</v>
      </c>
      <c r="H2554" s="222">
        <v>0</v>
      </c>
    </row>
    <row r="2555" spans="1:8">
      <c r="A2555" s="244" t="s">
        <v>3002</v>
      </c>
      <c r="B2555" s="253" t="s">
        <v>379</v>
      </c>
      <c r="C2555" s="250" t="s">
        <v>379</v>
      </c>
      <c r="D2555" s="253" t="s">
        <v>379</v>
      </c>
      <c r="E2555" s="253" t="s">
        <v>4236</v>
      </c>
      <c r="F2555" s="253" t="s">
        <v>4236</v>
      </c>
      <c r="G2555" s="253" t="s">
        <v>4225</v>
      </c>
      <c r="H2555" s="222">
        <v>0</v>
      </c>
    </row>
    <row r="2556" spans="1:8">
      <c r="A2556" s="244" t="s">
        <v>3003</v>
      </c>
      <c r="B2556" s="244" t="s">
        <v>4631</v>
      </c>
      <c r="C2556" s="247" t="s">
        <v>379</v>
      </c>
      <c r="D2556" s="244" t="s">
        <v>379</v>
      </c>
      <c r="E2556" s="244" t="s">
        <v>4236</v>
      </c>
      <c r="F2556" s="244" t="s">
        <v>4236</v>
      </c>
      <c r="G2556" s="244" t="s">
        <v>4225</v>
      </c>
      <c r="H2556" s="222">
        <v>0</v>
      </c>
    </row>
    <row r="2557" spans="1:8">
      <c r="A2557" s="244" t="s">
        <v>3004</v>
      </c>
      <c r="B2557" s="244" t="s">
        <v>4263</v>
      </c>
      <c r="C2557" s="247">
        <v>6</v>
      </c>
      <c r="D2557" s="244" t="s">
        <v>6293</v>
      </c>
      <c r="E2557" s="244" t="s">
        <v>46</v>
      </c>
      <c r="F2557" s="244" t="s">
        <v>46</v>
      </c>
      <c r="G2557" s="244" t="s">
        <v>4225</v>
      </c>
      <c r="H2557" s="4">
        <v>500</v>
      </c>
    </row>
    <row r="2558" spans="1:8">
      <c r="A2558" s="244" t="s">
        <v>3005</v>
      </c>
      <c r="B2558" s="244" t="s">
        <v>379</v>
      </c>
      <c r="C2558" s="247" t="s">
        <v>379</v>
      </c>
      <c r="D2558" s="244" t="s">
        <v>6294</v>
      </c>
      <c r="E2558" s="244" t="s">
        <v>52</v>
      </c>
      <c r="F2558" s="244" t="s">
        <v>4236</v>
      </c>
      <c r="G2558" s="244" t="s">
        <v>4225</v>
      </c>
      <c r="H2558" s="158" t="s">
        <v>7323</v>
      </c>
    </row>
    <row r="2559" spans="1:8">
      <c r="A2559" s="244" t="s">
        <v>3006</v>
      </c>
      <c r="B2559" s="244" t="s">
        <v>4254</v>
      </c>
      <c r="C2559" s="247">
        <v>10</v>
      </c>
      <c r="D2559" s="244" t="s">
        <v>6295</v>
      </c>
      <c r="E2559" s="244" t="s">
        <v>46</v>
      </c>
      <c r="F2559" s="244" t="s">
        <v>46</v>
      </c>
      <c r="G2559" s="244" t="s">
        <v>4225</v>
      </c>
      <c r="H2559" s="4">
        <v>500</v>
      </c>
    </row>
    <row r="2560" spans="1:8">
      <c r="A2560" s="244" t="s">
        <v>3007</v>
      </c>
      <c r="B2560" s="244" t="s">
        <v>4222</v>
      </c>
      <c r="C2560" s="247">
        <v>30</v>
      </c>
      <c r="D2560" s="244" t="s">
        <v>6296</v>
      </c>
      <c r="E2560" s="244" t="s">
        <v>46</v>
      </c>
      <c r="F2560" s="244" t="s">
        <v>46</v>
      </c>
      <c r="G2560" s="244" t="s">
        <v>4225</v>
      </c>
      <c r="H2560" s="4">
        <v>500</v>
      </c>
    </row>
    <row r="2561" spans="1:8">
      <c r="A2561" s="244" t="s">
        <v>3008</v>
      </c>
      <c r="B2561" s="244" t="s">
        <v>4222</v>
      </c>
      <c r="C2561" s="247">
        <v>15</v>
      </c>
      <c r="D2561" s="244" t="s">
        <v>6297</v>
      </c>
      <c r="E2561" s="244" t="s">
        <v>46</v>
      </c>
      <c r="F2561" s="244" t="s">
        <v>46</v>
      </c>
      <c r="G2561" s="244" t="s">
        <v>4225</v>
      </c>
      <c r="H2561" s="4">
        <v>500</v>
      </c>
    </row>
    <row r="2562" spans="1:8">
      <c r="A2562" s="244" t="s">
        <v>3009</v>
      </c>
      <c r="B2562" s="244" t="s">
        <v>4263</v>
      </c>
      <c r="C2562" s="247">
        <v>5</v>
      </c>
      <c r="D2562" s="244" t="s">
        <v>6298</v>
      </c>
      <c r="E2562" s="244" t="s">
        <v>46</v>
      </c>
      <c r="F2562" s="244" t="s">
        <v>46</v>
      </c>
      <c r="G2562" s="244" t="s">
        <v>4225</v>
      </c>
      <c r="H2562" s="4">
        <v>500</v>
      </c>
    </row>
    <row r="2563" spans="1:8">
      <c r="A2563" s="244" t="s">
        <v>3010</v>
      </c>
      <c r="B2563" s="244" t="s">
        <v>4234</v>
      </c>
      <c r="C2563" s="247">
        <v>30</v>
      </c>
      <c r="D2563" s="244" t="s">
        <v>6299</v>
      </c>
      <c r="E2563" s="238" t="s">
        <v>52</v>
      </c>
      <c r="F2563" s="238" t="s">
        <v>4236</v>
      </c>
      <c r="G2563" s="244" t="s">
        <v>4230</v>
      </c>
      <c r="H2563" s="158" t="s">
        <v>7323</v>
      </c>
    </row>
    <row r="2564" spans="1:8">
      <c r="A2564" s="244" t="s">
        <v>3011</v>
      </c>
      <c r="B2564" s="244" t="s">
        <v>4263</v>
      </c>
      <c r="C2564" s="247">
        <v>6</v>
      </c>
      <c r="D2564" s="244" t="s">
        <v>6300</v>
      </c>
      <c r="E2564" s="244" t="s">
        <v>46</v>
      </c>
      <c r="F2564" s="244" t="s">
        <v>46</v>
      </c>
      <c r="G2564" s="244" t="s">
        <v>4225</v>
      </c>
      <c r="H2564" s="4">
        <v>500</v>
      </c>
    </row>
    <row r="2565" spans="1:8">
      <c r="A2565" s="244" t="s">
        <v>3012</v>
      </c>
      <c r="B2565" s="244" t="s">
        <v>4222</v>
      </c>
      <c r="C2565" s="247">
        <v>30</v>
      </c>
      <c r="D2565" s="244" t="s">
        <v>6301</v>
      </c>
      <c r="E2565" s="244" t="s">
        <v>46</v>
      </c>
      <c r="F2565" s="244" t="s">
        <v>46</v>
      </c>
      <c r="G2565" s="244" t="s">
        <v>4225</v>
      </c>
      <c r="H2565" s="4">
        <v>500</v>
      </c>
    </row>
    <row r="2566" spans="1:8">
      <c r="A2566" s="244" t="s">
        <v>3013</v>
      </c>
      <c r="B2566" s="244" t="s">
        <v>4263</v>
      </c>
      <c r="C2566" s="247">
        <v>6</v>
      </c>
      <c r="D2566" s="244" t="s">
        <v>6302</v>
      </c>
      <c r="E2566" s="244" t="s">
        <v>46</v>
      </c>
      <c r="F2566" s="244" t="s">
        <v>4229</v>
      </c>
      <c r="G2566" s="244" t="s">
        <v>4230</v>
      </c>
      <c r="H2566" s="4">
        <v>500</v>
      </c>
    </row>
    <row r="2567" spans="1:8">
      <c r="A2567" s="244" t="s">
        <v>3014</v>
      </c>
      <c r="B2567" s="244" t="s">
        <v>4222</v>
      </c>
      <c r="C2567" s="247">
        <v>30</v>
      </c>
      <c r="D2567" s="244" t="s">
        <v>6303</v>
      </c>
      <c r="E2567" s="244" t="s">
        <v>46</v>
      </c>
      <c r="F2567" s="244" t="s">
        <v>46</v>
      </c>
      <c r="G2567" s="244" t="s">
        <v>4225</v>
      </c>
      <c r="H2567" s="4">
        <v>500</v>
      </c>
    </row>
    <row r="2568" spans="1:8">
      <c r="A2568" s="244" t="s">
        <v>3015</v>
      </c>
      <c r="B2568" s="244" t="s">
        <v>4263</v>
      </c>
      <c r="C2568" s="247">
        <v>6</v>
      </c>
      <c r="D2568" s="244" t="s">
        <v>6304</v>
      </c>
      <c r="E2568" s="244" t="s">
        <v>52</v>
      </c>
      <c r="F2568" s="244" t="s">
        <v>4296</v>
      </c>
      <c r="G2568" s="244" t="s">
        <v>4230</v>
      </c>
      <c r="H2568" s="158" t="s">
        <v>7323</v>
      </c>
    </row>
    <row r="2569" spans="1:8">
      <c r="A2569" s="244" t="s">
        <v>3016</v>
      </c>
      <c r="B2569" s="244" t="s">
        <v>4234</v>
      </c>
      <c r="C2569" s="247">
        <v>40</v>
      </c>
      <c r="D2569" s="244" t="s">
        <v>6305</v>
      </c>
      <c r="E2569" s="238" t="s">
        <v>52</v>
      </c>
      <c r="F2569" s="238" t="s">
        <v>4236</v>
      </c>
      <c r="G2569" s="244" t="s">
        <v>4230</v>
      </c>
      <c r="H2569" s="158" t="s">
        <v>7323</v>
      </c>
    </row>
    <row r="2570" spans="1:8">
      <c r="A2570" s="244" t="s">
        <v>3017</v>
      </c>
      <c r="B2570" s="244" t="s">
        <v>4234</v>
      </c>
      <c r="C2570" s="247">
        <v>40</v>
      </c>
      <c r="D2570" s="244" t="s">
        <v>6306</v>
      </c>
      <c r="E2570" s="238" t="s">
        <v>52</v>
      </c>
      <c r="F2570" s="238" t="s">
        <v>4236</v>
      </c>
      <c r="G2570" s="244" t="s">
        <v>4230</v>
      </c>
      <c r="H2570" s="158" t="s">
        <v>7323</v>
      </c>
    </row>
    <row r="2571" spans="1:8">
      <c r="A2571" s="244" t="s">
        <v>3018</v>
      </c>
      <c r="B2571" s="244" t="s">
        <v>4222</v>
      </c>
      <c r="C2571" s="247">
        <v>30</v>
      </c>
      <c r="D2571" s="244" t="s">
        <v>6307</v>
      </c>
      <c r="E2571" s="244" t="s">
        <v>46</v>
      </c>
      <c r="F2571" s="244" t="s">
        <v>4224</v>
      </c>
      <c r="G2571" s="244" t="s">
        <v>4225</v>
      </c>
      <c r="H2571" s="4">
        <v>500</v>
      </c>
    </row>
    <row r="2572" spans="1:8">
      <c r="A2572" s="244" t="s">
        <v>3019</v>
      </c>
      <c r="B2572" s="244" t="s">
        <v>4254</v>
      </c>
      <c r="C2572" s="247">
        <v>20</v>
      </c>
      <c r="D2572" s="244" t="s">
        <v>6308</v>
      </c>
      <c r="E2572" s="244" t="s">
        <v>46</v>
      </c>
      <c r="F2572" s="244" t="s">
        <v>46</v>
      </c>
      <c r="G2572" s="244" t="s">
        <v>4225</v>
      </c>
      <c r="H2572" s="4">
        <v>500</v>
      </c>
    </row>
    <row r="2573" spans="1:8">
      <c r="A2573" s="244" t="s">
        <v>3020</v>
      </c>
      <c r="B2573" s="244" t="s">
        <v>4263</v>
      </c>
      <c r="C2573" s="247">
        <v>6</v>
      </c>
      <c r="D2573" s="244" t="s">
        <v>6309</v>
      </c>
      <c r="E2573" s="244" t="s">
        <v>46</v>
      </c>
      <c r="F2573" s="244" t="s">
        <v>4224</v>
      </c>
      <c r="G2573" s="244" t="s">
        <v>4225</v>
      </c>
      <c r="H2573" s="4">
        <v>500</v>
      </c>
    </row>
    <row r="2574" spans="1:8">
      <c r="A2574" s="244" t="s">
        <v>3021</v>
      </c>
      <c r="B2574" s="244" t="s">
        <v>4222</v>
      </c>
      <c r="C2574" s="247">
        <v>40</v>
      </c>
      <c r="D2574" s="244" t="s">
        <v>6310</v>
      </c>
      <c r="E2574" s="244" t="s">
        <v>46</v>
      </c>
      <c r="F2574" s="244" t="s">
        <v>46</v>
      </c>
      <c r="G2574" s="244" t="s">
        <v>4225</v>
      </c>
      <c r="H2574" s="4">
        <v>500</v>
      </c>
    </row>
    <row r="2575" spans="1:8">
      <c r="A2575" s="244" t="s">
        <v>3022</v>
      </c>
      <c r="B2575" s="244" t="s">
        <v>4302</v>
      </c>
      <c r="C2575" s="247">
        <v>20</v>
      </c>
      <c r="D2575" s="244" t="s">
        <v>6311</v>
      </c>
      <c r="E2575" s="238" t="s">
        <v>52</v>
      </c>
      <c r="F2575" s="238" t="s">
        <v>4236</v>
      </c>
      <c r="G2575" s="244" t="s">
        <v>4225</v>
      </c>
      <c r="H2575" s="158" t="s">
        <v>7323</v>
      </c>
    </row>
    <row r="2576" spans="1:8">
      <c r="A2576" s="244" t="s">
        <v>3023</v>
      </c>
      <c r="B2576" s="244" t="s">
        <v>379</v>
      </c>
      <c r="C2576" s="247" t="s">
        <v>379</v>
      </c>
      <c r="D2576" s="244" t="s">
        <v>6312</v>
      </c>
      <c r="E2576" s="238" t="s">
        <v>4266</v>
      </c>
      <c r="F2576" s="238" t="s">
        <v>4266</v>
      </c>
      <c r="G2576" s="244" t="s">
        <v>4225</v>
      </c>
      <c r="H2576" s="222">
        <v>0</v>
      </c>
    </row>
    <row r="2577" spans="1:8">
      <c r="A2577" s="244" t="s">
        <v>3024</v>
      </c>
      <c r="B2577" s="244" t="s">
        <v>379</v>
      </c>
      <c r="C2577" s="247" t="s">
        <v>379</v>
      </c>
      <c r="D2577" s="244" t="s">
        <v>379</v>
      </c>
      <c r="E2577" s="238" t="s">
        <v>4266</v>
      </c>
      <c r="F2577" s="238" t="s">
        <v>4266</v>
      </c>
      <c r="G2577" s="244" t="s">
        <v>4225</v>
      </c>
      <c r="H2577" s="222">
        <v>0</v>
      </c>
    </row>
    <row r="2578" spans="1:8">
      <c r="A2578" s="244" t="s">
        <v>3025</v>
      </c>
      <c r="B2578" s="244" t="s">
        <v>4238</v>
      </c>
      <c r="C2578" s="247">
        <v>20</v>
      </c>
      <c r="D2578" s="244" t="s">
        <v>6313</v>
      </c>
      <c r="E2578" s="244" t="s">
        <v>46</v>
      </c>
      <c r="F2578" s="244" t="s">
        <v>46</v>
      </c>
      <c r="G2578" s="244" t="s">
        <v>4225</v>
      </c>
      <c r="H2578" s="4">
        <v>500</v>
      </c>
    </row>
    <row r="2579" spans="1:8">
      <c r="A2579" s="244" t="s">
        <v>3026</v>
      </c>
      <c r="B2579" s="244" t="s">
        <v>4263</v>
      </c>
      <c r="C2579" s="247">
        <v>6</v>
      </c>
      <c r="D2579" s="244" t="s">
        <v>6314</v>
      </c>
      <c r="E2579" s="244" t="s">
        <v>46</v>
      </c>
      <c r="F2579" s="244" t="s">
        <v>4229</v>
      </c>
      <c r="G2579" s="244" t="s">
        <v>4230</v>
      </c>
      <c r="H2579" s="4">
        <v>500</v>
      </c>
    </row>
    <row r="2580" spans="1:8">
      <c r="A2580" s="244" t="s">
        <v>3027</v>
      </c>
      <c r="B2580" s="244" t="s">
        <v>4222</v>
      </c>
      <c r="C2580" s="247">
        <v>35</v>
      </c>
      <c r="D2580" s="244" t="s">
        <v>6315</v>
      </c>
      <c r="E2580" s="244" t="s">
        <v>46</v>
      </c>
      <c r="F2580" s="244" t="s">
        <v>46</v>
      </c>
      <c r="G2580" s="244" t="s">
        <v>4225</v>
      </c>
      <c r="H2580" s="4">
        <v>500</v>
      </c>
    </row>
    <row r="2581" spans="1:8">
      <c r="A2581" s="244" t="s">
        <v>3028</v>
      </c>
      <c r="B2581" s="244" t="s">
        <v>4234</v>
      </c>
      <c r="C2581" s="247">
        <v>35</v>
      </c>
      <c r="D2581" s="244" t="s">
        <v>6316</v>
      </c>
      <c r="E2581" s="238" t="s">
        <v>52</v>
      </c>
      <c r="F2581" s="238" t="s">
        <v>4236</v>
      </c>
      <c r="G2581" s="244" t="s">
        <v>4225</v>
      </c>
      <c r="H2581" s="158" t="s">
        <v>7323</v>
      </c>
    </row>
    <row r="2582" spans="1:8">
      <c r="A2582" s="244" t="s">
        <v>3029</v>
      </c>
      <c r="B2582" s="244" t="s">
        <v>379</v>
      </c>
      <c r="C2582" s="247" t="s">
        <v>379</v>
      </c>
      <c r="D2582" s="238"/>
      <c r="E2582" s="244" t="s">
        <v>4236</v>
      </c>
      <c r="F2582" s="244" t="s">
        <v>4236</v>
      </c>
      <c r="G2582" s="244" t="s">
        <v>4225</v>
      </c>
      <c r="H2582" s="222">
        <v>0</v>
      </c>
    </row>
    <row r="2583" spans="1:8">
      <c r="A2583" s="244" t="s">
        <v>3029</v>
      </c>
      <c r="B2583" s="244" t="s">
        <v>4263</v>
      </c>
      <c r="C2583" s="247">
        <v>6</v>
      </c>
      <c r="D2583" s="244" t="s">
        <v>6317</v>
      </c>
      <c r="E2583" s="244" t="s">
        <v>46</v>
      </c>
      <c r="F2583" s="244" t="s">
        <v>46</v>
      </c>
      <c r="G2583" s="244" t="s">
        <v>4225</v>
      </c>
      <c r="H2583" s="4">
        <v>500</v>
      </c>
    </row>
    <row r="2584" spans="1:8">
      <c r="A2584" s="244" t="s">
        <v>3030</v>
      </c>
      <c r="B2584" s="244" t="s">
        <v>4263</v>
      </c>
      <c r="C2584" s="247">
        <v>6</v>
      </c>
      <c r="D2584" s="244" t="s">
        <v>6318</v>
      </c>
      <c r="E2584" s="244" t="s">
        <v>46</v>
      </c>
      <c r="F2584" s="244" t="s">
        <v>46</v>
      </c>
      <c r="G2584" s="244" t="s">
        <v>4225</v>
      </c>
      <c r="H2584" s="4">
        <v>500</v>
      </c>
    </row>
    <row r="2585" spans="1:8">
      <c r="A2585" s="244" t="s">
        <v>3031</v>
      </c>
      <c r="B2585" s="244" t="s">
        <v>4263</v>
      </c>
      <c r="C2585" s="247">
        <v>6</v>
      </c>
      <c r="D2585" s="244" t="s">
        <v>379</v>
      </c>
      <c r="E2585" s="238" t="s">
        <v>4236</v>
      </c>
      <c r="F2585" s="238" t="s">
        <v>4236</v>
      </c>
      <c r="G2585" s="244" t="s">
        <v>4230</v>
      </c>
      <c r="H2585" s="222">
        <v>0</v>
      </c>
    </row>
    <row r="2586" spans="1:8">
      <c r="A2586" s="244" t="s">
        <v>3031</v>
      </c>
      <c r="B2586" s="244" t="s">
        <v>379</v>
      </c>
      <c r="C2586" s="247" t="s">
        <v>379</v>
      </c>
      <c r="D2586" s="244" t="s">
        <v>52</v>
      </c>
      <c r="E2586" s="238" t="s">
        <v>4266</v>
      </c>
      <c r="F2586" s="238" t="s">
        <v>4266</v>
      </c>
      <c r="G2586" s="244" t="s">
        <v>4225</v>
      </c>
      <c r="H2586" s="222">
        <v>0</v>
      </c>
    </row>
    <row r="2587" spans="1:8">
      <c r="A2587" s="244" t="s">
        <v>3032</v>
      </c>
      <c r="B2587" s="244" t="s">
        <v>4263</v>
      </c>
      <c r="C2587" s="247">
        <v>6</v>
      </c>
      <c r="D2587" s="244" t="s">
        <v>6319</v>
      </c>
      <c r="E2587" s="244" t="s">
        <v>46</v>
      </c>
      <c r="F2587" s="244" t="s">
        <v>46</v>
      </c>
      <c r="G2587" s="244" t="s">
        <v>4225</v>
      </c>
      <c r="H2587" s="4">
        <v>500</v>
      </c>
    </row>
    <row r="2588" spans="1:8">
      <c r="A2588" s="244" t="s">
        <v>3033</v>
      </c>
      <c r="B2588" s="244" t="s">
        <v>4263</v>
      </c>
      <c r="C2588" s="247">
        <v>6</v>
      </c>
      <c r="D2588" s="244" t="s">
        <v>6320</v>
      </c>
      <c r="E2588" s="244" t="s">
        <v>46</v>
      </c>
      <c r="F2588" s="244" t="s">
        <v>46</v>
      </c>
      <c r="G2588" s="244" t="s">
        <v>4225</v>
      </c>
      <c r="H2588" s="4">
        <v>500</v>
      </c>
    </row>
    <row r="2589" spans="1:8">
      <c r="A2589" s="244" t="s">
        <v>3034</v>
      </c>
      <c r="B2589" s="244" t="s">
        <v>379</v>
      </c>
      <c r="C2589" s="247" t="s">
        <v>379</v>
      </c>
      <c r="D2589" s="244" t="s">
        <v>379</v>
      </c>
      <c r="E2589" s="238" t="s">
        <v>4266</v>
      </c>
      <c r="F2589" s="238" t="s">
        <v>4266</v>
      </c>
      <c r="G2589" s="244" t="s">
        <v>4225</v>
      </c>
      <c r="H2589" s="222">
        <v>0</v>
      </c>
    </row>
    <row r="2590" spans="1:8">
      <c r="A2590" s="244" t="s">
        <v>3035</v>
      </c>
      <c r="B2590" s="244" t="s">
        <v>379</v>
      </c>
      <c r="C2590" s="247" t="s">
        <v>379</v>
      </c>
      <c r="D2590" s="244" t="s">
        <v>379</v>
      </c>
      <c r="E2590" s="238" t="s">
        <v>4266</v>
      </c>
      <c r="F2590" s="238" t="s">
        <v>4266</v>
      </c>
      <c r="G2590" s="244" t="s">
        <v>4225</v>
      </c>
      <c r="H2590" s="222">
        <v>0</v>
      </c>
    </row>
    <row r="2591" spans="1:8">
      <c r="A2591" s="244" t="s">
        <v>3036</v>
      </c>
      <c r="B2591" s="244" t="s">
        <v>4263</v>
      </c>
      <c r="C2591" s="247">
        <v>6</v>
      </c>
      <c r="D2591" s="244" t="s">
        <v>6321</v>
      </c>
      <c r="E2591" s="244" t="s">
        <v>46</v>
      </c>
      <c r="F2591" s="244" t="s">
        <v>46</v>
      </c>
      <c r="G2591" s="244" t="s">
        <v>4225</v>
      </c>
      <c r="H2591" s="4">
        <v>500</v>
      </c>
    </row>
    <row r="2592" spans="1:8">
      <c r="A2592" s="244" t="s">
        <v>3037</v>
      </c>
      <c r="B2592" s="244" t="s">
        <v>4238</v>
      </c>
      <c r="C2592" s="247">
        <v>30</v>
      </c>
      <c r="D2592" s="244" t="s">
        <v>6322</v>
      </c>
      <c r="E2592" s="244" t="s">
        <v>46</v>
      </c>
      <c r="F2592" s="244" t="s">
        <v>46</v>
      </c>
      <c r="G2592" s="244" t="s">
        <v>4225</v>
      </c>
      <c r="H2592" s="4">
        <v>500</v>
      </c>
    </row>
    <row r="2593" spans="1:8">
      <c r="A2593" s="244" t="s">
        <v>3038</v>
      </c>
      <c r="B2593" s="244" t="s">
        <v>4263</v>
      </c>
      <c r="C2593" s="247">
        <v>6</v>
      </c>
      <c r="D2593" s="244" t="s">
        <v>6323</v>
      </c>
      <c r="E2593" s="244" t="s">
        <v>46</v>
      </c>
      <c r="F2593" s="244" t="s">
        <v>4229</v>
      </c>
      <c r="G2593" s="244" t="s">
        <v>4230</v>
      </c>
      <c r="H2593" s="4">
        <v>500</v>
      </c>
    </row>
    <row r="2594" spans="1:8">
      <c r="A2594" s="244" t="s">
        <v>3039</v>
      </c>
      <c r="B2594" s="244" t="s">
        <v>4263</v>
      </c>
      <c r="C2594" s="247">
        <v>6</v>
      </c>
      <c r="D2594" s="244" t="s">
        <v>6324</v>
      </c>
      <c r="E2594" s="244" t="s">
        <v>46</v>
      </c>
      <c r="F2594" s="244" t="s">
        <v>4229</v>
      </c>
      <c r="G2594" s="244" t="s">
        <v>4230</v>
      </c>
      <c r="H2594" s="4">
        <v>500</v>
      </c>
    </row>
    <row r="2595" spans="1:8">
      <c r="A2595" s="244" t="s">
        <v>3040</v>
      </c>
      <c r="B2595" s="244" t="s">
        <v>4263</v>
      </c>
      <c r="C2595" s="247">
        <v>6</v>
      </c>
      <c r="D2595" s="244" t="s">
        <v>6325</v>
      </c>
      <c r="E2595" s="244" t="s">
        <v>46</v>
      </c>
      <c r="F2595" s="244" t="s">
        <v>46</v>
      </c>
      <c r="G2595" s="244" t="s">
        <v>4225</v>
      </c>
      <c r="H2595" s="4">
        <v>500</v>
      </c>
    </row>
    <row r="2596" spans="1:8">
      <c r="A2596" s="244" t="s">
        <v>3041</v>
      </c>
      <c r="B2596" s="244" t="s">
        <v>4234</v>
      </c>
      <c r="C2596" s="247">
        <v>35</v>
      </c>
      <c r="D2596" s="244" t="s">
        <v>6326</v>
      </c>
      <c r="E2596" s="238" t="s">
        <v>52</v>
      </c>
      <c r="F2596" s="238" t="s">
        <v>4236</v>
      </c>
      <c r="G2596" s="244" t="s">
        <v>4225</v>
      </c>
      <c r="H2596" s="158" t="s">
        <v>7323</v>
      </c>
    </row>
    <row r="2597" spans="1:8">
      <c r="A2597" s="244" t="s">
        <v>3042</v>
      </c>
      <c r="B2597" s="244" t="s">
        <v>4254</v>
      </c>
      <c r="C2597" s="247">
        <v>10</v>
      </c>
      <c r="D2597" s="244" t="s">
        <v>6327</v>
      </c>
      <c r="E2597" s="244" t="s">
        <v>46</v>
      </c>
      <c r="F2597" s="244" t="s">
        <v>46</v>
      </c>
      <c r="G2597" s="244" t="s">
        <v>4225</v>
      </c>
      <c r="H2597" s="4">
        <v>500</v>
      </c>
    </row>
    <row r="2598" spans="1:8">
      <c r="A2598" s="244" t="s">
        <v>3043</v>
      </c>
      <c r="B2598" s="244" t="s">
        <v>4222</v>
      </c>
      <c r="C2598" s="247">
        <v>40</v>
      </c>
      <c r="D2598" s="244" t="s">
        <v>6328</v>
      </c>
      <c r="E2598" s="244" t="s">
        <v>46</v>
      </c>
      <c r="F2598" s="244" t="s">
        <v>46</v>
      </c>
      <c r="G2598" s="244" t="s">
        <v>4225</v>
      </c>
      <c r="H2598" s="4">
        <v>500</v>
      </c>
    </row>
    <row r="2599" spans="1:8">
      <c r="A2599" s="244" t="s">
        <v>3044</v>
      </c>
      <c r="B2599" s="244" t="s">
        <v>4302</v>
      </c>
      <c r="C2599" s="247">
        <v>15</v>
      </c>
      <c r="D2599" s="244" t="s">
        <v>6329</v>
      </c>
      <c r="E2599" s="238" t="s">
        <v>51</v>
      </c>
      <c r="F2599" s="238" t="s">
        <v>4236</v>
      </c>
      <c r="G2599" s="244" t="s">
        <v>4225</v>
      </c>
      <c r="H2599" s="158" t="s">
        <v>7320</v>
      </c>
    </row>
    <row r="2600" spans="1:8">
      <c r="A2600" s="244" t="s">
        <v>3045</v>
      </c>
      <c r="B2600" s="244" t="s">
        <v>4263</v>
      </c>
      <c r="C2600" s="247">
        <v>6</v>
      </c>
      <c r="D2600" s="244" t="s">
        <v>6330</v>
      </c>
      <c r="E2600" s="244" t="s">
        <v>46</v>
      </c>
      <c r="F2600" s="244" t="s">
        <v>4229</v>
      </c>
      <c r="G2600" s="244" t="s">
        <v>4230</v>
      </c>
      <c r="H2600" s="4">
        <v>500</v>
      </c>
    </row>
    <row r="2601" spans="1:8">
      <c r="A2601" s="244" t="s">
        <v>3046</v>
      </c>
      <c r="B2601" s="244" t="s">
        <v>4263</v>
      </c>
      <c r="C2601" s="247">
        <v>6</v>
      </c>
      <c r="D2601" s="244" t="s">
        <v>6331</v>
      </c>
      <c r="E2601" s="244" t="s">
        <v>46</v>
      </c>
      <c r="F2601" s="244" t="s">
        <v>46</v>
      </c>
      <c r="G2601" s="244" t="s">
        <v>4225</v>
      </c>
      <c r="H2601" s="4">
        <v>500</v>
      </c>
    </row>
    <row r="2602" spans="1:8">
      <c r="A2602" s="244" t="s">
        <v>3047</v>
      </c>
      <c r="B2602" s="244" t="s">
        <v>4222</v>
      </c>
      <c r="C2602" s="247">
        <v>35</v>
      </c>
      <c r="D2602" s="244" t="s">
        <v>6332</v>
      </c>
      <c r="E2602" s="244" t="s">
        <v>51</v>
      </c>
      <c r="F2602" s="238" t="s">
        <v>4236</v>
      </c>
      <c r="G2602" s="244" t="s">
        <v>4230</v>
      </c>
      <c r="H2602" s="158" t="s">
        <v>7320</v>
      </c>
    </row>
    <row r="2603" spans="1:8">
      <c r="A2603" s="244" t="s">
        <v>3048</v>
      </c>
      <c r="B2603" s="244" t="s">
        <v>4263</v>
      </c>
      <c r="C2603" s="247">
        <v>6</v>
      </c>
      <c r="D2603" s="244" t="s">
        <v>6333</v>
      </c>
      <c r="E2603" s="244" t="s">
        <v>46</v>
      </c>
      <c r="F2603" s="244" t="s">
        <v>46</v>
      </c>
      <c r="G2603" s="244" t="s">
        <v>4225</v>
      </c>
      <c r="H2603" s="4">
        <v>500</v>
      </c>
    </row>
    <row r="2604" spans="1:8">
      <c r="A2604" s="244" t="s">
        <v>3049</v>
      </c>
      <c r="B2604" s="244" t="s">
        <v>4302</v>
      </c>
      <c r="C2604" s="247">
        <v>15</v>
      </c>
      <c r="D2604" s="244" t="s">
        <v>379</v>
      </c>
      <c r="E2604" s="238" t="s">
        <v>4236</v>
      </c>
      <c r="F2604" s="238" t="s">
        <v>4236</v>
      </c>
      <c r="G2604" s="244" t="s">
        <v>4225</v>
      </c>
      <c r="H2604" s="222">
        <v>0</v>
      </c>
    </row>
    <row r="2605" spans="1:8">
      <c r="A2605" s="244" t="s">
        <v>3050</v>
      </c>
      <c r="B2605" s="244" t="s">
        <v>4263</v>
      </c>
      <c r="C2605" s="247">
        <v>6</v>
      </c>
      <c r="D2605" s="244" t="s">
        <v>6334</v>
      </c>
      <c r="E2605" s="244" t="s">
        <v>46</v>
      </c>
      <c r="F2605" s="244" t="s">
        <v>46</v>
      </c>
      <c r="G2605" s="244" t="s">
        <v>4225</v>
      </c>
      <c r="H2605" s="4">
        <v>500</v>
      </c>
    </row>
    <row r="2606" spans="1:8">
      <c r="A2606" s="244" t="s">
        <v>3051</v>
      </c>
      <c r="B2606" s="244" t="s">
        <v>4263</v>
      </c>
      <c r="C2606" s="247">
        <v>6</v>
      </c>
      <c r="D2606" s="244" t="s">
        <v>6335</v>
      </c>
      <c r="E2606" s="244" t="s">
        <v>46</v>
      </c>
      <c r="F2606" s="244" t="s">
        <v>46</v>
      </c>
      <c r="G2606" s="244" t="s">
        <v>4225</v>
      </c>
      <c r="H2606" s="4">
        <v>500</v>
      </c>
    </row>
    <row r="2607" spans="1:8">
      <c r="A2607" s="244" t="s">
        <v>3052</v>
      </c>
      <c r="B2607" s="244" t="s">
        <v>4263</v>
      </c>
      <c r="C2607" s="247">
        <v>6</v>
      </c>
      <c r="D2607" s="244" t="s">
        <v>6336</v>
      </c>
      <c r="E2607" s="244" t="s">
        <v>46</v>
      </c>
      <c r="F2607" s="244" t="s">
        <v>46</v>
      </c>
      <c r="G2607" s="244" t="s">
        <v>4225</v>
      </c>
      <c r="H2607" s="4">
        <v>500</v>
      </c>
    </row>
    <row r="2608" spans="1:8">
      <c r="A2608" s="244" t="s">
        <v>3053</v>
      </c>
      <c r="B2608" s="244" t="s">
        <v>4238</v>
      </c>
      <c r="C2608" s="247">
        <v>30</v>
      </c>
      <c r="D2608" s="244" t="s">
        <v>6337</v>
      </c>
      <c r="E2608" s="238" t="s">
        <v>4266</v>
      </c>
      <c r="F2608" s="238" t="s">
        <v>4266</v>
      </c>
      <c r="G2608" s="244" t="s">
        <v>4230</v>
      </c>
      <c r="H2608" s="222">
        <v>0</v>
      </c>
    </row>
    <row r="2609" spans="1:8">
      <c r="A2609" s="244" t="s">
        <v>3054</v>
      </c>
      <c r="B2609" s="244" t="s">
        <v>4265</v>
      </c>
      <c r="C2609" s="247" t="s">
        <v>379</v>
      </c>
      <c r="D2609" s="244" t="s">
        <v>379</v>
      </c>
      <c r="E2609" s="238" t="s">
        <v>4236</v>
      </c>
      <c r="F2609" s="238" t="s">
        <v>4236</v>
      </c>
      <c r="G2609" s="244" t="s">
        <v>4230</v>
      </c>
      <c r="H2609" s="222">
        <v>0</v>
      </c>
    </row>
    <row r="2610" spans="1:8">
      <c r="A2610" s="244" t="s">
        <v>3055</v>
      </c>
      <c r="B2610" s="244" t="s">
        <v>4263</v>
      </c>
      <c r="C2610" s="247">
        <v>6</v>
      </c>
      <c r="D2610" s="244" t="s">
        <v>6338</v>
      </c>
      <c r="E2610" s="244" t="s">
        <v>46</v>
      </c>
      <c r="F2610" s="244" t="s">
        <v>46</v>
      </c>
      <c r="G2610" s="244" t="s">
        <v>4230</v>
      </c>
      <c r="H2610" s="4">
        <v>500</v>
      </c>
    </row>
    <row r="2611" spans="1:8">
      <c r="A2611" s="244" t="s">
        <v>3056</v>
      </c>
      <c r="B2611" s="244" t="s">
        <v>379</v>
      </c>
      <c r="C2611" s="247" t="s">
        <v>379</v>
      </c>
      <c r="D2611" s="244" t="s">
        <v>6339</v>
      </c>
      <c r="E2611" s="238" t="s">
        <v>4266</v>
      </c>
      <c r="F2611" s="238" t="s">
        <v>4266</v>
      </c>
      <c r="G2611" s="244" t="s">
        <v>4225</v>
      </c>
      <c r="H2611" s="222">
        <v>0</v>
      </c>
    </row>
    <row r="2612" spans="1:8">
      <c r="A2612" s="244" t="s">
        <v>3057</v>
      </c>
      <c r="B2612" s="244" t="s">
        <v>379</v>
      </c>
      <c r="C2612" s="247" t="s">
        <v>379</v>
      </c>
      <c r="D2612" s="244" t="s">
        <v>379</v>
      </c>
      <c r="E2612" s="238" t="s">
        <v>4266</v>
      </c>
      <c r="F2612" s="238" t="s">
        <v>4266</v>
      </c>
      <c r="G2612" s="244" t="s">
        <v>4225</v>
      </c>
      <c r="H2612" s="222">
        <v>0</v>
      </c>
    </row>
    <row r="2613" spans="1:8">
      <c r="A2613" s="244" t="s">
        <v>3058</v>
      </c>
      <c r="B2613" s="244" t="s">
        <v>379</v>
      </c>
      <c r="C2613" s="247" t="s">
        <v>379</v>
      </c>
      <c r="D2613" s="244" t="s">
        <v>379</v>
      </c>
      <c r="E2613" s="238" t="s">
        <v>4266</v>
      </c>
      <c r="F2613" s="238" t="s">
        <v>4266</v>
      </c>
      <c r="G2613" s="244" t="s">
        <v>4225</v>
      </c>
      <c r="H2613" s="222">
        <v>0</v>
      </c>
    </row>
    <row r="2614" spans="1:8">
      <c r="A2614" s="244" t="s">
        <v>3059</v>
      </c>
      <c r="B2614" s="244" t="s">
        <v>4263</v>
      </c>
      <c r="C2614" s="247">
        <v>6</v>
      </c>
      <c r="D2614" s="244" t="s">
        <v>6340</v>
      </c>
      <c r="E2614" s="244" t="s">
        <v>46</v>
      </c>
      <c r="F2614" s="244" t="s">
        <v>4229</v>
      </c>
      <c r="G2614" s="244" t="s">
        <v>4230</v>
      </c>
      <c r="H2614" s="4">
        <v>500</v>
      </c>
    </row>
    <row r="2615" spans="1:8">
      <c r="A2615" s="244" t="s">
        <v>3060</v>
      </c>
      <c r="B2615" s="244" t="s">
        <v>4263</v>
      </c>
      <c r="C2615" s="247">
        <v>6</v>
      </c>
      <c r="D2615" s="244" t="s">
        <v>6341</v>
      </c>
      <c r="E2615" s="244" t="s">
        <v>46</v>
      </c>
      <c r="F2615" s="244" t="s">
        <v>4229</v>
      </c>
      <c r="G2615" s="244" t="s">
        <v>4230</v>
      </c>
      <c r="H2615" s="4">
        <v>500</v>
      </c>
    </row>
    <row r="2616" spans="1:8">
      <c r="A2616" s="244" t="s">
        <v>3061</v>
      </c>
      <c r="B2616" s="244" t="s">
        <v>4263</v>
      </c>
      <c r="C2616" s="247">
        <v>6</v>
      </c>
      <c r="D2616" s="244" t="s">
        <v>6342</v>
      </c>
      <c r="E2616" s="244" t="s">
        <v>46</v>
      </c>
      <c r="F2616" s="244" t="s">
        <v>4229</v>
      </c>
      <c r="G2616" s="244" t="s">
        <v>4230</v>
      </c>
      <c r="H2616" s="4">
        <v>500</v>
      </c>
    </row>
    <row r="2617" spans="1:8">
      <c r="A2617" s="244" t="s">
        <v>3062</v>
      </c>
      <c r="B2617" s="244" t="s">
        <v>4265</v>
      </c>
      <c r="C2617" s="247" t="s">
        <v>379</v>
      </c>
      <c r="D2617" s="244" t="s">
        <v>379</v>
      </c>
      <c r="E2617" s="238" t="s">
        <v>4236</v>
      </c>
      <c r="F2617" s="238" t="s">
        <v>4236</v>
      </c>
      <c r="G2617" s="244" t="s">
        <v>4230</v>
      </c>
      <c r="H2617" s="222">
        <v>0</v>
      </c>
    </row>
    <row r="2618" spans="1:8">
      <c r="A2618" s="244" t="s">
        <v>3063</v>
      </c>
      <c r="B2618" s="244" t="s">
        <v>4234</v>
      </c>
      <c r="C2618" s="247">
        <v>30</v>
      </c>
      <c r="D2618" s="244" t="s">
        <v>6343</v>
      </c>
      <c r="E2618" s="238" t="s">
        <v>51</v>
      </c>
      <c r="F2618" s="238" t="s">
        <v>4236</v>
      </c>
      <c r="G2618" s="244" t="s">
        <v>4230</v>
      </c>
      <c r="H2618" s="158" t="s">
        <v>7320</v>
      </c>
    </row>
    <row r="2619" spans="1:8">
      <c r="A2619" s="244" t="s">
        <v>3064</v>
      </c>
      <c r="B2619" s="244" t="s">
        <v>4222</v>
      </c>
      <c r="C2619" s="247">
        <v>30</v>
      </c>
      <c r="D2619" s="244" t="s">
        <v>6344</v>
      </c>
      <c r="E2619" s="238" t="s">
        <v>4266</v>
      </c>
      <c r="F2619" s="238" t="s">
        <v>4266</v>
      </c>
      <c r="G2619" s="244" t="s">
        <v>4230</v>
      </c>
      <c r="H2619" s="222">
        <v>0</v>
      </c>
    </row>
    <row r="2620" spans="1:8">
      <c r="A2620" s="244" t="s">
        <v>3065</v>
      </c>
      <c r="B2620" s="238" t="s">
        <v>379</v>
      </c>
      <c r="C2620" s="250" t="s">
        <v>379</v>
      </c>
      <c r="D2620" s="238" t="s">
        <v>6345</v>
      </c>
      <c r="E2620" s="238" t="s">
        <v>4266</v>
      </c>
      <c r="F2620" s="238" t="s">
        <v>4266</v>
      </c>
      <c r="G2620" s="238" t="s">
        <v>4225</v>
      </c>
      <c r="H2620" s="222">
        <v>0</v>
      </c>
    </row>
    <row r="2621" spans="1:8">
      <c r="A2621" s="244" t="s">
        <v>3066</v>
      </c>
      <c r="B2621" s="238" t="s">
        <v>4238</v>
      </c>
      <c r="C2621" s="250">
        <v>30</v>
      </c>
      <c r="D2621" s="238" t="s">
        <v>6346</v>
      </c>
      <c r="E2621" s="238" t="s">
        <v>51</v>
      </c>
      <c r="F2621" s="238" t="s">
        <v>4236</v>
      </c>
      <c r="G2621" s="238" t="s">
        <v>4230</v>
      </c>
      <c r="H2621" s="158" t="s">
        <v>7320</v>
      </c>
    </row>
    <row r="2622" spans="1:8">
      <c r="A2622" s="244" t="s">
        <v>3067</v>
      </c>
      <c r="B2622" s="244" t="s">
        <v>5727</v>
      </c>
      <c r="C2622" s="247">
        <v>30</v>
      </c>
      <c r="D2622" s="244" t="s">
        <v>51</v>
      </c>
      <c r="E2622" s="244" t="s">
        <v>51</v>
      </c>
      <c r="F2622" s="244" t="s">
        <v>4236</v>
      </c>
      <c r="G2622" s="244" t="s">
        <v>4230</v>
      </c>
      <c r="H2622" s="158" t="s">
        <v>7320</v>
      </c>
    </row>
    <row r="2623" spans="1:8">
      <c r="A2623" s="244" t="s">
        <v>3068</v>
      </c>
      <c r="B2623" s="244" t="s">
        <v>4254</v>
      </c>
      <c r="C2623" s="247">
        <v>25</v>
      </c>
      <c r="D2623" s="244" t="s">
        <v>6347</v>
      </c>
      <c r="E2623" s="244" t="s">
        <v>46</v>
      </c>
      <c r="F2623" s="244" t="s">
        <v>46</v>
      </c>
      <c r="G2623" s="244" t="s">
        <v>4225</v>
      </c>
      <c r="H2623" s="4">
        <v>500</v>
      </c>
    </row>
    <row r="2624" spans="1:8">
      <c r="A2624" s="244" t="s">
        <v>3069</v>
      </c>
      <c r="B2624" s="244" t="s">
        <v>379</v>
      </c>
      <c r="C2624" s="247" t="s">
        <v>379</v>
      </c>
      <c r="D2624" s="244" t="s">
        <v>6348</v>
      </c>
      <c r="E2624" s="238" t="s">
        <v>4266</v>
      </c>
      <c r="F2624" s="238" t="s">
        <v>4266</v>
      </c>
      <c r="G2624" s="244" t="s">
        <v>4225</v>
      </c>
      <c r="H2624" s="222">
        <v>0</v>
      </c>
    </row>
    <row r="2625" spans="1:8">
      <c r="A2625" s="244" t="s">
        <v>3070</v>
      </c>
      <c r="B2625" s="244" t="s">
        <v>4307</v>
      </c>
      <c r="C2625" s="247">
        <v>6</v>
      </c>
      <c r="D2625" s="244" t="s">
        <v>6349</v>
      </c>
      <c r="E2625" s="244" t="s">
        <v>46</v>
      </c>
      <c r="F2625" s="244" t="s">
        <v>46</v>
      </c>
      <c r="G2625" s="244" t="s">
        <v>4225</v>
      </c>
      <c r="H2625" s="4">
        <v>500</v>
      </c>
    </row>
    <row r="2626" spans="1:8">
      <c r="A2626" s="244" t="s">
        <v>3070</v>
      </c>
      <c r="B2626" s="244" t="s">
        <v>4263</v>
      </c>
      <c r="C2626" s="247">
        <v>6</v>
      </c>
      <c r="D2626" s="244" t="s">
        <v>6349</v>
      </c>
      <c r="E2626" s="244" t="s">
        <v>46</v>
      </c>
      <c r="F2626" s="244" t="s">
        <v>46</v>
      </c>
      <c r="G2626" s="244" t="s">
        <v>4225</v>
      </c>
      <c r="H2626" s="4">
        <v>500</v>
      </c>
    </row>
    <row r="2627" spans="1:8">
      <c r="A2627" s="244" t="s">
        <v>3071</v>
      </c>
      <c r="B2627" s="244" t="s">
        <v>4222</v>
      </c>
      <c r="C2627" s="247">
        <v>45</v>
      </c>
      <c r="D2627" s="244" t="s">
        <v>6350</v>
      </c>
      <c r="E2627" s="244" t="s">
        <v>51</v>
      </c>
      <c r="F2627" s="238" t="s">
        <v>4236</v>
      </c>
      <c r="G2627" s="244" t="s">
        <v>4225</v>
      </c>
      <c r="H2627" s="158" t="s">
        <v>7321</v>
      </c>
    </row>
    <row r="2628" spans="1:8">
      <c r="A2628" s="244" t="s">
        <v>3072</v>
      </c>
      <c r="B2628" s="244" t="s">
        <v>4238</v>
      </c>
      <c r="C2628" s="247">
        <v>30</v>
      </c>
      <c r="D2628" s="244" t="s">
        <v>6351</v>
      </c>
      <c r="E2628" s="244" t="s">
        <v>46</v>
      </c>
      <c r="F2628" s="244" t="s">
        <v>46</v>
      </c>
      <c r="G2628" s="244" t="s">
        <v>4225</v>
      </c>
      <c r="H2628" s="4">
        <v>500</v>
      </c>
    </row>
    <row r="2629" spans="1:8">
      <c r="A2629" s="244" t="s">
        <v>3073</v>
      </c>
      <c r="B2629" s="244" t="s">
        <v>4263</v>
      </c>
      <c r="C2629" s="247">
        <v>6</v>
      </c>
      <c r="D2629" s="244" t="s">
        <v>6352</v>
      </c>
      <c r="E2629" s="244" t="s">
        <v>46</v>
      </c>
      <c r="F2629" s="244" t="s">
        <v>46</v>
      </c>
      <c r="G2629" s="244" t="s">
        <v>4225</v>
      </c>
      <c r="H2629" s="4">
        <v>500</v>
      </c>
    </row>
    <row r="2630" spans="1:8">
      <c r="A2630" s="244" t="s">
        <v>3074</v>
      </c>
      <c r="B2630" s="244" t="s">
        <v>4263</v>
      </c>
      <c r="C2630" s="247">
        <v>3</v>
      </c>
      <c r="D2630" s="244" t="s">
        <v>6353</v>
      </c>
      <c r="E2630" s="244" t="s">
        <v>46</v>
      </c>
      <c r="F2630" s="244" t="s">
        <v>4229</v>
      </c>
      <c r="G2630" s="244" t="s">
        <v>4230</v>
      </c>
      <c r="H2630" s="4">
        <v>500</v>
      </c>
    </row>
    <row r="2631" spans="1:8">
      <c r="A2631" s="244" t="s">
        <v>3075</v>
      </c>
      <c r="B2631" s="244" t="s">
        <v>4254</v>
      </c>
      <c r="C2631" s="247">
        <v>15</v>
      </c>
      <c r="D2631" s="244" t="s">
        <v>6354</v>
      </c>
      <c r="E2631" s="238" t="s">
        <v>51</v>
      </c>
      <c r="F2631" s="238" t="s">
        <v>4236</v>
      </c>
      <c r="G2631" s="244" t="s">
        <v>4225</v>
      </c>
      <c r="H2631" s="158" t="s">
        <v>7320</v>
      </c>
    </row>
    <row r="2632" spans="1:8">
      <c r="A2632" s="244" t="s">
        <v>3076</v>
      </c>
      <c r="B2632" s="244" t="s">
        <v>4254</v>
      </c>
      <c r="C2632" s="247">
        <v>20</v>
      </c>
      <c r="D2632" s="244" t="s">
        <v>6355</v>
      </c>
      <c r="E2632" s="244" t="s">
        <v>46</v>
      </c>
      <c r="F2632" s="244" t="s">
        <v>46</v>
      </c>
      <c r="G2632" s="244" t="s">
        <v>4225</v>
      </c>
      <c r="H2632" s="4">
        <v>500</v>
      </c>
    </row>
    <row r="2633" spans="1:8">
      <c r="A2633" s="244" t="s">
        <v>3077</v>
      </c>
      <c r="B2633" s="244" t="s">
        <v>4238</v>
      </c>
      <c r="C2633" s="247">
        <v>30</v>
      </c>
      <c r="D2633" s="244" t="s">
        <v>2162</v>
      </c>
      <c r="E2633" s="238" t="s">
        <v>4266</v>
      </c>
      <c r="F2633" s="238" t="s">
        <v>4266</v>
      </c>
      <c r="G2633" s="244" t="s">
        <v>4225</v>
      </c>
      <c r="H2633" s="222">
        <v>0</v>
      </c>
    </row>
    <row r="2634" spans="1:8">
      <c r="A2634" s="244" t="s">
        <v>3078</v>
      </c>
      <c r="B2634" s="244" t="s">
        <v>4263</v>
      </c>
      <c r="C2634" s="247">
        <v>6</v>
      </c>
      <c r="D2634" s="244" t="s">
        <v>6356</v>
      </c>
      <c r="E2634" s="244" t="s">
        <v>46</v>
      </c>
      <c r="F2634" s="244" t="s">
        <v>4229</v>
      </c>
      <c r="G2634" s="244" t="s">
        <v>4230</v>
      </c>
      <c r="H2634" s="4">
        <v>500</v>
      </c>
    </row>
    <row r="2635" spans="1:8">
      <c r="A2635" s="244" t="s">
        <v>3079</v>
      </c>
      <c r="B2635" s="244" t="s">
        <v>4234</v>
      </c>
      <c r="C2635" s="247">
        <v>30</v>
      </c>
      <c r="D2635" s="244" t="s">
        <v>6357</v>
      </c>
      <c r="E2635" s="238" t="s">
        <v>52</v>
      </c>
      <c r="F2635" s="238" t="s">
        <v>4236</v>
      </c>
      <c r="G2635" s="244" t="s">
        <v>4230</v>
      </c>
      <c r="H2635" s="158" t="s">
        <v>7323</v>
      </c>
    </row>
    <row r="2636" spans="1:8">
      <c r="A2636" s="244" t="s">
        <v>3080</v>
      </c>
      <c r="B2636" s="244" t="s">
        <v>5203</v>
      </c>
      <c r="C2636" s="247">
        <v>20</v>
      </c>
      <c r="D2636" s="244" t="s">
        <v>6358</v>
      </c>
      <c r="E2636" s="244" t="s">
        <v>46</v>
      </c>
      <c r="F2636" s="244" t="s">
        <v>4229</v>
      </c>
      <c r="G2636" s="244" t="s">
        <v>4230</v>
      </c>
      <c r="H2636" s="4">
        <v>500</v>
      </c>
    </row>
    <row r="2637" spans="1:8">
      <c r="A2637" s="244" t="s">
        <v>3081</v>
      </c>
      <c r="B2637" s="244" t="s">
        <v>5263</v>
      </c>
      <c r="C2637" s="247">
        <v>6</v>
      </c>
      <c r="D2637" s="244" t="s">
        <v>6359</v>
      </c>
      <c r="E2637" s="244" t="s">
        <v>46</v>
      </c>
      <c r="F2637" s="244" t="s">
        <v>46</v>
      </c>
      <c r="G2637" s="244" t="s">
        <v>4225</v>
      </c>
      <c r="H2637" s="4">
        <v>500</v>
      </c>
    </row>
    <row r="2638" spans="1:8">
      <c r="A2638" s="244" t="s">
        <v>3082</v>
      </c>
      <c r="B2638" s="244" t="s">
        <v>4263</v>
      </c>
      <c r="C2638" s="247">
        <v>6</v>
      </c>
      <c r="D2638" s="244" t="s">
        <v>6360</v>
      </c>
      <c r="E2638" s="244" t="s">
        <v>46</v>
      </c>
      <c r="F2638" s="244" t="s">
        <v>46</v>
      </c>
      <c r="G2638" s="244" t="s">
        <v>4225</v>
      </c>
      <c r="H2638" s="4">
        <v>500</v>
      </c>
    </row>
    <row r="2639" spans="1:8">
      <c r="A2639" s="244" t="s">
        <v>3083</v>
      </c>
      <c r="B2639" s="244" t="s">
        <v>4265</v>
      </c>
      <c r="C2639" s="247" t="s">
        <v>379</v>
      </c>
      <c r="D2639" s="244" t="s">
        <v>379</v>
      </c>
      <c r="E2639" s="238" t="s">
        <v>4236</v>
      </c>
      <c r="F2639" s="238" t="s">
        <v>4236</v>
      </c>
      <c r="G2639" s="244" t="s">
        <v>4230</v>
      </c>
      <c r="H2639" s="222">
        <v>0</v>
      </c>
    </row>
    <row r="2640" spans="1:8">
      <c r="A2640" s="244" t="s">
        <v>3084</v>
      </c>
      <c r="B2640" s="244" t="s">
        <v>379</v>
      </c>
      <c r="C2640" s="247" t="s">
        <v>379</v>
      </c>
      <c r="D2640" s="244" t="s">
        <v>6361</v>
      </c>
      <c r="E2640" s="238" t="s">
        <v>4266</v>
      </c>
      <c r="F2640" s="238" t="s">
        <v>4266</v>
      </c>
      <c r="G2640" s="244" t="s">
        <v>4225</v>
      </c>
      <c r="H2640" s="222">
        <v>0</v>
      </c>
    </row>
    <row r="2641" spans="1:8">
      <c r="A2641" s="244" t="s">
        <v>3085</v>
      </c>
      <c r="B2641" s="244" t="s">
        <v>4238</v>
      </c>
      <c r="C2641" s="247">
        <v>30</v>
      </c>
      <c r="D2641" s="244" t="s">
        <v>6362</v>
      </c>
      <c r="E2641" s="244" t="s">
        <v>46</v>
      </c>
      <c r="F2641" s="244" t="s">
        <v>46</v>
      </c>
      <c r="G2641" s="244" t="s">
        <v>4225</v>
      </c>
      <c r="H2641" s="4">
        <v>500</v>
      </c>
    </row>
    <row r="2642" spans="1:8">
      <c r="A2642" s="244" t="s">
        <v>3086</v>
      </c>
      <c r="B2642" s="244" t="s">
        <v>4265</v>
      </c>
      <c r="C2642" s="247" t="s">
        <v>379</v>
      </c>
      <c r="D2642" s="244" t="s">
        <v>379</v>
      </c>
      <c r="E2642" s="238" t="s">
        <v>4236</v>
      </c>
      <c r="F2642" s="238" t="s">
        <v>4236</v>
      </c>
      <c r="G2642" s="244" t="s">
        <v>4230</v>
      </c>
      <c r="H2642" s="222">
        <v>0</v>
      </c>
    </row>
    <row r="2643" spans="1:8">
      <c r="A2643" s="244" t="s">
        <v>3087</v>
      </c>
      <c r="B2643" s="244" t="s">
        <v>379</v>
      </c>
      <c r="C2643" s="247" t="s">
        <v>379</v>
      </c>
      <c r="D2643" s="244" t="s">
        <v>379</v>
      </c>
      <c r="E2643" s="238" t="s">
        <v>4266</v>
      </c>
      <c r="F2643" s="238" t="s">
        <v>4266</v>
      </c>
      <c r="G2643" s="244" t="s">
        <v>4225</v>
      </c>
      <c r="H2643" s="222">
        <v>0</v>
      </c>
    </row>
    <row r="2644" spans="1:8">
      <c r="A2644" s="244" t="s">
        <v>3088</v>
      </c>
      <c r="B2644" s="244" t="s">
        <v>4254</v>
      </c>
      <c r="C2644" s="247">
        <v>15</v>
      </c>
      <c r="D2644" s="244" t="s">
        <v>6363</v>
      </c>
      <c r="E2644" s="244" t="s">
        <v>46</v>
      </c>
      <c r="F2644" s="244" t="s">
        <v>46</v>
      </c>
      <c r="G2644" s="244" t="s">
        <v>4225</v>
      </c>
      <c r="H2644" s="4">
        <v>500</v>
      </c>
    </row>
    <row r="2645" spans="1:8">
      <c r="A2645" s="244" t="s">
        <v>3089</v>
      </c>
      <c r="B2645" s="244" t="s">
        <v>4307</v>
      </c>
      <c r="C2645" s="247">
        <v>10</v>
      </c>
      <c r="D2645" s="244" t="s">
        <v>6364</v>
      </c>
      <c r="E2645" s="244" t="s">
        <v>46</v>
      </c>
      <c r="F2645" s="244" t="s">
        <v>46</v>
      </c>
      <c r="G2645" s="244" t="s">
        <v>4225</v>
      </c>
      <c r="H2645" s="4">
        <v>500</v>
      </c>
    </row>
    <row r="2646" spans="1:8">
      <c r="A2646" s="244" t="s">
        <v>3090</v>
      </c>
      <c r="B2646" s="244" t="s">
        <v>4238</v>
      </c>
      <c r="C2646" s="247">
        <v>30</v>
      </c>
      <c r="D2646" s="244" t="s">
        <v>6365</v>
      </c>
      <c r="E2646" s="244" t="s">
        <v>46</v>
      </c>
      <c r="F2646" s="244" t="s">
        <v>46</v>
      </c>
      <c r="G2646" s="244" t="s">
        <v>4225</v>
      </c>
      <c r="H2646" s="4">
        <v>500</v>
      </c>
    </row>
    <row r="2647" spans="1:8">
      <c r="A2647" s="244" t="s">
        <v>3091</v>
      </c>
      <c r="B2647" s="244" t="s">
        <v>4263</v>
      </c>
      <c r="C2647" s="247">
        <v>6</v>
      </c>
      <c r="D2647" s="244" t="s">
        <v>6366</v>
      </c>
      <c r="E2647" s="244" t="s">
        <v>46</v>
      </c>
      <c r="F2647" s="244" t="s">
        <v>46</v>
      </c>
      <c r="G2647" s="244" t="s">
        <v>4225</v>
      </c>
      <c r="H2647" s="4">
        <v>500</v>
      </c>
    </row>
    <row r="2648" spans="1:8">
      <c r="A2648" s="244" t="s">
        <v>3092</v>
      </c>
      <c r="B2648" s="244" t="s">
        <v>4263</v>
      </c>
      <c r="C2648" s="247">
        <v>3</v>
      </c>
      <c r="D2648" s="244" t="s">
        <v>6367</v>
      </c>
      <c r="E2648" s="244" t="s">
        <v>46</v>
      </c>
      <c r="F2648" s="244" t="s">
        <v>46</v>
      </c>
      <c r="G2648" s="244" t="s">
        <v>4225</v>
      </c>
      <c r="H2648" s="4">
        <v>500</v>
      </c>
    </row>
    <row r="2649" spans="1:8">
      <c r="A2649" s="244" t="s">
        <v>3093</v>
      </c>
      <c r="B2649" s="244" t="s">
        <v>4263</v>
      </c>
      <c r="C2649" s="247">
        <v>3</v>
      </c>
      <c r="D2649" s="244" t="s">
        <v>6368</v>
      </c>
      <c r="E2649" s="244" t="s">
        <v>46</v>
      </c>
      <c r="F2649" s="244" t="s">
        <v>46</v>
      </c>
      <c r="G2649" s="244" t="s">
        <v>4225</v>
      </c>
      <c r="H2649" s="4">
        <v>500</v>
      </c>
    </row>
    <row r="2650" spans="1:8">
      <c r="A2650" s="244" t="s">
        <v>3094</v>
      </c>
      <c r="B2650" s="244" t="s">
        <v>4263</v>
      </c>
      <c r="C2650" s="247">
        <v>3</v>
      </c>
      <c r="D2650" s="244" t="s">
        <v>6369</v>
      </c>
      <c r="E2650" s="244" t="s">
        <v>46</v>
      </c>
      <c r="F2650" s="244" t="s">
        <v>46</v>
      </c>
      <c r="G2650" s="244" t="s">
        <v>4225</v>
      </c>
      <c r="H2650" s="4">
        <v>500</v>
      </c>
    </row>
    <row r="2651" spans="1:8">
      <c r="A2651" s="244" t="s">
        <v>3095</v>
      </c>
      <c r="B2651" s="244" t="s">
        <v>4307</v>
      </c>
      <c r="C2651" s="247">
        <v>10</v>
      </c>
      <c r="D2651" s="244" t="s">
        <v>6370</v>
      </c>
      <c r="E2651" s="244" t="s">
        <v>46</v>
      </c>
      <c r="F2651" s="244" t="s">
        <v>46</v>
      </c>
      <c r="G2651" s="244" t="s">
        <v>4225</v>
      </c>
      <c r="H2651" s="4">
        <v>500</v>
      </c>
    </row>
    <row r="2652" spans="1:8">
      <c r="A2652" s="244" t="s">
        <v>3096</v>
      </c>
      <c r="B2652" s="244" t="s">
        <v>4263</v>
      </c>
      <c r="C2652" s="247">
        <v>3</v>
      </c>
      <c r="D2652" s="244" t="s">
        <v>6371</v>
      </c>
      <c r="E2652" s="244" t="s">
        <v>46</v>
      </c>
      <c r="F2652" s="244" t="s">
        <v>46</v>
      </c>
      <c r="G2652" s="244" t="s">
        <v>4225</v>
      </c>
      <c r="H2652" s="4">
        <v>500</v>
      </c>
    </row>
    <row r="2653" spans="1:8">
      <c r="A2653" s="244" t="s">
        <v>3097</v>
      </c>
      <c r="B2653" s="244" t="s">
        <v>4263</v>
      </c>
      <c r="C2653" s="247">
        <v>6</v>
      </c>
      <c r="D2653" s="244" t="s">
        <v>6372</v>
      </c>
      <c r="E2653" s="244" t="s">
        <v>46</v>
      </c>
      <c r="F2653" s="244" t="s">
        <v>4229</v>
      </c>
      <c r="G2653" s="244" t="s">
        <v>4230</v>
      </c>
      <c r="H2653" s="4">
        <v>500</v>
      </c>
    </row>
    <row r="2654" spans="1:8">
      <c r="A2654" s="244" t="s">
        <v>3098</v>
      </c>
      <c r="B2654" s="244" t="s">
        <v>4263</v>
      </c>
      <c r="C2654" s="247">
        <v>3</v>
      </c>
      <c r="D2654" s="244" t="s">
        <v>379</v>
      </c>
      <c r="E2654" s="238" t="s">
        <v>4236</v>
      </c>
      <c r="F2654" s="238" t="s">
        <v>4236</v>
      </c>
      <c r="G2654" s="244" t="s">
        <v>4225</v>
      </c>
      <c r="H2654" s="222">
        <v>0</v>
      </c>
    </row>
    <row r="2655" spans="1:8">
      <c r="A2655" s="244" t="s">
        <v>3099</v>
      </c>
      <c r="B2655" s="244" t="s">
        <v>4263</v>
      </c>
      <c r="C2655" s="247">
        <v>6</v>
      </c>
      <c r="D2655" s="244" t="s">
        <v>6373</v>
      </c>
      <c r="E2655" s="244" t="s">
        <v>46</v>
      </c>
      <c r="F2655" s="244" t="s">
        <v>46</v>
      </c>
      <c r="G2655" s="244" t="s">
        <v>4225</v>
      </c>
      <c r="H2655" s="4">
        <v>500</v>
      </c>
    </row>
    <row r="2656" spans="1:8">
      <c r="A2656" s="244" t="s">
        <v>3100</v>
      </c>
      <c r="B2656" s="244" t="s">
        <v>4307</v>
      </c>
      <c r="C2656" s="247">
        <v>15</v>
      </c>
      <c r="D2656" s="244" t="s">
        <v>6374</v>
      </c>
      <c r="E2656" s="244" t="s">
        <v>46</v>
      </c>
      <c r="F2656" s="244" t="s">
        <v>46</v>
      </c>
      <c r="G2656" s="244" t="s">
        <v>4225</v>
      </c>
      <c r="H2656" s="4">
        <v>500</v>
      </c>
    </row>
    <row r="2657" spans="1:8">
      <c r="A2657" s="244" t="s">
        <v>3101</v>
      </c>
      <c r="B2657" s="244" t="s">
        <v>4263</v>
      </c>
      <c r="C2657" s="247">
        <v>6</v>
      </c>
      <c r="D2657" s="244" t="s">
        <v>6375</v>
      </c>
      <c r="E2657" s="244" t="s">
        <v>46</v>
      </c>
      <c r="F2657" s="244" t="s">
        <v>46</v>
      </c>
      <c r="G2657" s="244" t="s">
        <v>4225</v>
      </c>
      <c r="H2657" s="4">
        <v>500</v>
      </c>
    </row>
    <row r="2658" spans="1:8">
      <c r="A2658" s="244" t="s">
        <v>3102</v>
      </c>
      <c r="B2658" s="244" t="s">
        <v>4263</v>
      </c>
      <c r="C2658" s="247">
        <v>4</v>
      </c>
      <c r="D2658" s="244" t="s">
        <v>6376</v>
      </c>
      <c r="E2658" s="244" t="s">
        <v>46</v>
      </c>
      <c r="F2658" s="244" t="s">
        <v>46</v>
      </c>
      <c r="G2658" s="244" t="s">
        <v>4225</v>
      </c>
      <c r="H2658" s="4">
        <v>500</v>
      </c>
    </row>
    <row r="2659" spans="1:8">
      <c r="A2659" s="244" t="s">
        <v>3103</v>
      </c>
      <c r="B2659" s="244" t="s">
        <v>4263</v>
      </c>
      <c r="C2659" s="247">
        <v>6</v>
      </c>
      <c r="D2659" s="244" t="s">
        <v>6377</v>
      </c>
      <c r="E2659" s="244" t="s">
        <v>46</v>
      </c>
      <c r="F2659" s="244" t="s">
        <v>4229</v>
      </c>
      <c r="G2659" s="244" t="s">
        <v>4230</v>
      </c>
      <c r="H2659" s="4">
        <v>500</v>
      </c>
    </row>
    <row r="2660" spans="1:8">
      <c r="A2660" s="244" t="s">
        <v>3104</v>
      </c>
      <c r="B2660" s="244" t="s">
        <v>4263</v>
      </c>
      <c r="C2660" s="247">
        <v>6</v>
      </c>
      <c r="D2660" s="244" t="s">
        <v>6378</v>
      </c>
      <c r="E2660" s="244" t="s">
        <v>46</v>
      </c>
      <c r="F2660" s="244" t="s">
        <v>46</v>
      </c>
      <c r="G2660" s="244" t="s">
        <v>4225</v>
      </c>
      <c r="H2660" s="4">
        <v>500</v>
      </c>
    </row>
    <row r="2661" spans="1:8">
      <c r="A2661" s="244" t="s">
        <v>3105</v>
      </c>
      <c r="B2661" s="244" t="s">
        <v>4910</v>
      </c>
      <c r="C2661" s="247">
        <v>10</v>
      </c>
      <c r="D2661" s="244" t="s">
        <v>6379</v>
      </c>
      <c r="E2661" s="244" t="s">
        <v>46</v>
      </c>
      <c r="F2661" s="244" t="s">
        <v>46</v>
      </c>
      <c r="G2661" s="244" t="s">
        <v>4225</v>
      </c>
      <c r="H2661" s="4">
        <v>500</v>
      </c>
    </row>
    <row r="2662" spans="1:8">
      <c r="A2662" s="244" t="s">
        <v>3106</v>
      </c>
      <c r="B2662" s="244" t="s">
        <v>379</v>
      </c>
      <c r="C2662" s="247" t="s">
        <v>379</v>
      </c>
      <c r="D2662" s="244" t="s">
        <v>379</v>
      </c>
      <c r="E2662" s="238" t="s">
        <v>4266</v>
      </c>
      <c r="F2662" s="238" t="s">
        <v>4266</v>
      </c>
      <c r="G2662" s="244" t="s">
        <v>4225</v>
      </c>
      <c r="H2662" s="222">
        <v>0</v>
      </c>
    </row>
    <row r="2663" spans="1:8">
      <c r="A2663" s="244" t="s">
        <v>3107</v>
      </c>
      <c r="B2663" s="244" t="s">
        <v>4254</v>
      </c>
      <c r="C2663" s="247">
        <v>20</v>
      </c>
      <c r="D2663" s="244" t="s">
        <v>6380</v>
      </c>
      <c r="E2663" s="244" t="s">
        <v>46</v>
      </c>
      <c r="F2663" s="244" t="s">
        <v>46</v>
      </c>
      <c r="G2663" s="244" t="s">
        <v>4225</v>
      </c>
      <c r="H2663" s="4">
        <v>500</v>
      </c>
    </row>
    <row r="2664" spans="1:8">
      <c r="A2664" s="244" t="s">
        <v>3108</v>
      </c>
      <c r="B2664" s="244" t="s">
        <v>4263</v>
      </c>
      <c r="C2664" s="247">
        <v>6</v>
      </c>
      <c r="D2664" s="244" t="s">
        <v>6381</v>
      </c>
      <c r="E2664" s="244" t="s">
        <v>46</v>
      </c>
      <c r="F2664" s="244" t="s">
        <v>4229</v>
      </c>
      <c r="G2664" s="244" t="s">
        <v>4230</v>
      </c>
      <c r="H2664" s="4">
        <v>500</v>
      </c>
    </row>
    <row r="2665" spans="1:8">
      <c r="A2665" s="244" t="s">
        <v>3109</v>
      </c>
      <c r="B2665" s="244" t="s">
        <v>4263</v>
      </c>
      <c r="C2665" s="247">
        <v>6</v>
      </c>
      <c r="D2665" s="244" t="s">
        <v>6382</v>
      </c>
      <c r="E2665" s="244" t="s">
        <v>46</v>
      </c>
      <c r="F2665" s="244" t="s">
        <v>46</v>
      </c>
      <c r="G2665" s="244" t="s">
        <v>4225</v>
      </c>
      <c r="H2665" s="4">
        <v>500</v>
      </c>
    </row>
    <row r="2666" spans="1:8">
      <c r="A2666" s="244" t="s">
        <v>3110</v>
      </c>
      <c r="B2666" s="244" t="s">
        <v>379</v>
      </c>
      <c r="C2666" s="247" t="s">
        <v>379</v>
      </c>
      <c r="D2666" s="244" t="s">
        <v>379</v>
      </c>
      <c r="E2666" s="238" t="s">
        <v>4266</v>
      </c>
      <c r="F2666" s="238" t="s">
        <v>4266</v>
      </c>
      <c r="G2666" s="244" t="s">
        <v>4225</v>
      </c>
      <c r="H2666" s="222">
        <v>0</v>
      </c>
    </row>
    <row r="2667" spans="1:8">
      <c r="A2667" s="244" t="s">
        <v>3111</v>
      </c>
      <c r="B2667" s="244" t="s">
        <v>379</v>
      </c>
      <c r="C2667" s="247" t="s">
        <v>379</v>
      </c>
      <c r="D2667" s="244" t="s">
        <v>379</v>
      </c>
      <c r="E2667" s="238" t="s">
        <v>4266</v>
      </c>
      <c r="F2667" s="238" t="s">
        <v>4266</v>
      </c>
      <c r="G2667" s="244" t="s">
        <v>4230</v>
      </c>
      <c r="H2667" s="222">
        <v>0</v>
      </c>
    </row>
    <row r="2668" spans="1:8">
      <c r="A2668" s="244" t="s">
        <v>3112</v>
      </c>
      <c r="B2668" s="244" t="s">
        <v>4265</v>
      </c>
      <c r="C2668" s="247" t="s">
        <v>379</v>
      </c>
      <c r="D2668" s="244" t="s">
        <v>379</v>
      </c>
      <c r="E2668" s="238" t="s">
        <v>4236</v>
      </c>
      <c r="F2668" s="238" t="s">
        <v>4236</v>
      </c>
      <c r="G2668" s="244" t="s">
        <v>4225</v>
      </c>
      <c r="H2668" s="222">
        <v>0</v>
      </c>
    </row>
    <row r="2669" spans="1:8">
      <c r="A2669" s="244" t="s">
        <v>3113</v>
      </c>
      <c r="B2669" s="244" t="s">
        <v>4263</v>
      </c>
      <c r="C2669" s="247">
        <v>6</v>
      </c>
      <c r="D2669" s="244" t="s">
        <v>6383</v>
      </c>
      <c r="E2669" s="244" t="s">
        <v>46</v>
      </c>
      <c r="F2669" s="244" t="s">
        <v>4229</v>
      </c>
      <c r="G2669" s="244" t="s">
        <v>4230</v>
      </c>
      <c r="H2669" s="4">
        <v>500</v>
      </c>
    </row>
    <row r="2670" spans="1:8">
      <c r="A2670" s="244" t="s">
        <v>3114</v>
      </c>
      <c r="B2670" s="244" t="s">
        <v>4254</v>
      </c>
      <c r="C2670" s="247">
        <v>20</v>
      </c>
      <c r="D2670" s="244" t="s">
        <v>6384</v>
      </c>
      <c r="E2670" s="244" t="s">
        <v>46</v>
      </c>
      <c r="F2670" s="244" t="s">
        <v>46</v>
      </c>
      <c r="G2670" s="244" t="s">
        <v>4225</v>
      </c>
      <c r="H2670" s="4">
        <v>500</v>
      </c>
    </row>
    <row r="2671" spans="1:8">
      <c r="A2671" s="244" t="s">
        <v>3115</v>
      </c>
      <c r="B2671" s="244" t="s">
        <v>379</v>
      </c>
      <c r="C2671" s="247" t="s">
        <v>379</v>
      </c>
      <c r="D2671" s="244" t="s">
        <v>379</v>
      </c>
      <c r="E2671" s="238" t="s">
        <v>4266</v>
      </c>
      <c r="F2671" s="238" t="s">
        <v>4266</v>
      </c>
      <c r="G2671" s="244" t="s">
        <v>4225</v>
      </c>
      <c r="H2671" s="222">
        <v>0</v>
      </c>
    </row>
    <row r="2672" spans="1:8">
      <c r="A2672" s="244" t="s">
        <v>3116</v>
      </c>
      <c r="B2672" s="244" t="s">
        <v>379</v>
      </c>
      <c r="C2672" s="247" t="s">
        <v>379</v>
      </c>
      <c r="D2672" s="244" t="s">
        <v>379</v>
      </c>
      <c r="E2672" s="238" t="s">
        <v>4266</v>
      </c>
      <c r="F2672" s="238" t="s">
        <v>4266</v>
      </c>
      <c r="G2672" s="244" t="s">
        <v>4225</v>
      </c>
      <c r="H2672" s="222">
        <v>0</v>
      </c>
    </row>
    <row r="2673" spans="1:8">
      <c r="A2673" s="244" t="s">
        <v>3117</v>
      </c>
      <c r="B2673" s="244" t="s">
        <v>379</v>
      </c>
      <c r="C2673" s="247" t="s">
        <v>379</v>
      </c>
      <c r="D2673" s="244" t="s">
        <v>379</v>
      </c>
      <c r="E2673" s="238" t="s">
        <v>4266</v>
      </c>
      <c r="F2673" s="238" t="s">
        <v>4266</v>
      </c>
      <c r="G2673" s="244" t="s">
        <v>4225</v>
      </c>
      <c r="H2673" s="222">
        <v>0</v>
      </c>
    </row>
    <row r="2674" spans="1:8">
      <c r="A2674" s="244" t="s">
        <v>3118</v>
      </c>
      <c r="B2674" s="244" t="s">
        <v>379</v>
      </c>
      <c r="C2674" s="247" t="s">
        <v>379</v>
      </c>
      <c r="D2674" s="244" t="s">
        <v>379</v>
      </c>
      <c r="E2674" s="238" t="s">
        <v>4266</v>
      </c>
      <c r="F2674" s="238" t="s">
        <v>4266</v>
      </c>
      <c r="G2674" s="244" t="s">
        <v>4225</v>
      </c>
      <c r="H2674" s="222">
        <v>0</v>
      </c>
    </row>
    <row r="2675" spans="1:8">
      <c r="A2675" s="244" t="s">
        <v>3119</v>
      </c>
      <c r="B2675" s="244" t="s">
        <v>379</v>
      </c>
      <c r="C2675" s="247" t="s">
        <v>379</v>
      </c>
      <c r="D2675" s="244" t="s">
        <v>6385</v>
      </c>
      <c r="E2675" s="238" t="s">
        <v>4266</v>
      </c>
      <c r="F2675" s="238" t="s">
        <v>4266</v>
      </c>
      <c r="G2675" s="244" t="s">
        <v>4225</v>
      </c>
      <c r="H2675" s="222">
        <v>0</v>
      </c>
    </row>
    <row r="2676" spans="1:8">
      <c r="A2676" s="244" t="s">
        <v>3119</v>
      </c>
      <c r="B2676" s="244" t="s">
        <v>379</v>
      </c>
      <c r="C2676" s="247" t="s">
        <v>379</v>
      </c>
      <c r="D2676" s="244" t="s">
        <v>379</v>
      </c>
      <c r="E2676" s="238" t="s">
        <v>4266</v>
      </c>
      <c r="F2676" s="238" t="s">
        <v>4266</v>
      </c>
      <c r="G2676" s="244" t="s">
        <v>4225</v>
      </c>
      <c r="H2676" s="222">
        <v>0</v>
      </c>
    </row>
    <row r="2677" spans="1:8">
      <c r="A2677" s="244" t="s">
        <v>3120</v>
      </c>
      <c r="B2677" s="244" t="s">
        <v>4263</v>
      </c>
      <c r="C2677" s="247">
        <v>3</v>
      </c>
      <c r="D2677" s="244" t="s">
        <v>6386</v>
      </c>
      <c r="E2677" s="244" t="s">
        <v>46</v>
      </c>
      <c r="F2677" s="244" t="s">
        <v>4229</v>
      </c>
      <c r="G2677" s="244" t="s">
        <v>4230</v>
      </c>
      <c r="H2677" s="4">
        <v>500</v>
      </c>
    </row>
    <row r="2678" spans="1:8">
      <c r="A2678" s="244" t="s">
        <v>3121</v>
      </c>
      <c r="B2678" s="244" t="s">
        <v>5203</v>
      </c>
      <c r="C2678" s="247">
        <v>20</v>
      </c>
      <c r="D2678" s="244" t="s">
        <v>6387</v>
      </c>
      <c r="E2678" s="238" t="s">
        <v>4266</v>
      </c>
      <c r="F2678" s="238" t="s">
        <v>4266</v>
      </c>
      <c r="G2678" s="244" t="s">
        <v>4230</v>
      </c>
      <c r="H2678" s="222">
        <v>0</v>
      </c>
    </row>
    <row r="2679" spans="1:8">
      <c r="A2679" s="244" t="s">
        <v>3122</v>
      </c>
      <c r="B2679" s="244" t="s">
        <v>5203</v>
      </c>
      <c r="C2679" s="247">
        <v>23</v>
      </c>
      <c r="D2679" s="244" t="s">
        <v>6388</v>
      </c>
      <c r="E2679" s="238" t="s">
        <v>4266</v>
      </c>
      <c r="F2679" s="238" t="s">
        <v>4266</v>
      </c>
      <c r="G2679" s="244" t="s">
        <v>4230</v>
      </c>
      <c r="H2679" s="222">
        <v>0</v>
      </c>
    </row>
    <row r="2680" spans="1:8">
      <c r="A2680" s="244" t="s">
        <v>3123</v>
      </c>
      <c r="B2680" s="244" t="s">
        <v>379</v>
      </c>
      <c r="C2680" s="247" t="s">
        <v>379</v>
      </c>
      <c r="D2680" s="244" t="s">
        <v>379</v>
      </c>
      <c r="E2680" s="238" t="s">
        <v>4266</v>
      </c>
      <c r="F2680" s="238" t="s">
        <v>4266</v>
      </c>
      <c r="G2680" s="244" t="s">
        <v>4225</v>
      </c>
      <c r="H2680" s="222">
        <v>0</v>
      </c>
    </row>
    <row r="2681" spans="1:8">
      <c r="A2681" s="244" t="s">
        <v>3124</v>
      </c>
      <c r="B2681" s="244" t="s">
        <v>4238</v>
      </c>
      <c r="C2681" s="247">
        <v>30</v>
      </c>
      <c r="D2681" s="244" t="s">
        <v>6389</v>
      </c>
      <c r="E2681" s="238" t="s">
        <v>4266</v>
      </c>
      <c r="F2681" s="238" t="s">
        <v>4266</v>
      </c>
      <c r="G2681" s="244" t="s">
        <v>4230</v>
      </c>
      <c r="H2681" s="222">
        <v>0</v>
      </c>
    </row>
    <row r="2682" spans="1:8">
      <c r="A2682" s="244" t="s">
        <v>3125</v>
      </c>
      <c r="B2682" s="244" t="s">
        <v>5203</v>
      </c>
      <c r="C2682" s="247">
        <v>20</v>
      </c>
      <c r="D2682" s="244" t="s">
        <v>6390</v>
      </c>
      <c r="E2682" s="244" t="s">
        <v>46</v>
      </c>
      <c r="F2682" s="244" t="s">
        <v>4229</v>
      </c>
      <c r="G2682" s="244" t="s">
        <v>4230</v>
      </c>
      <c r="H2682" s="4">
        <v>500</v>
      </c>
    </row>
    <row r="2683" spans="1:8">
      <c r="A2683" s="244" t="s">
        <v>3126</v>
      </c>
      <c r="B2683" s="253" t="s">
        <v>4631</v>
      </c>
      <c r="C2683" s="250" t="s">
        <v>379</v>
      </c>
      <c r="D2683" s="253" t="s">
        <v>4266</v>
      </c>
      <c r="E2683" s="253" t="s">
        <v>4266</v>
      </c>
      <c r="F2683" s="253" t="s">
        <v>4266</v>
      </c>
      <c r="G2683" s="253" t="s">
        <v>4225</v>
      </c>
      <c r="H2683" s="222">
        <v>0</v>
      </c>
    </row>
    <row r="2684" spans="1:8">
      <c r="A2684" s="244" t="s">
        <v>3127</v>
      </c>
      <c r="B2684" s="238" t="s">
        <v>4254</v>
      </c>
      <c r="C2684" s="250">
        <v>10</v>
      </c>
      <c r="D2684" s="244" t="s">
        <v>6391</v>
      </c>
      <c r="E2684" s="244" t="s">
        <v>46</v>
      </c>
      <c r="F2684" s="244" t="s">
        <v>4229</v>
      </c>
      <c r="G2684" s="238" t="s">
        <v>4230</v>
      </c>
      <c r="H2684" s="4">
        <v>500</v>
      </c>
    </row>
    <row r="2685" spans="1:8">
      <c r="A2685" s="244" t="s">
        <v>3128</v>
      </c>
      <c r="B2685" s="253" t="s">
        <v>4263</v>
      </c>
      <c r="C2685" s="250">
        <v>6</v>
      </c>
      <c r="D2685" s="253" t="s">
        <v>4266</v>
      </c>
      <c r="E2685" s="253" t="s">
        <v>4266</v>
      </c>
      <c r="F2685" s="253" t="s">
        <v>4266</v>
      </c>
      <c r="G2685" s="253" t="s">
        <v>4230</v>
      </c>
      <c r="H2685" s="222">
        <v>0</v>
      </c>
    </row>
    <row r="2686" spans="1:8">
      <c r="A2686" s="244" t="s">
        <v>3129</v>
      </c>
      <c r="B2686" s="244" t="s">
        <v>4631</v>
      </c>
      <c r="C2686" s="247" t="s">
        <v>379</v>
      </c>
      <c r="D2686" s="244" t="s">
        <v>379</v>
      </c>
      <c r="E2686" s="244" t="s">
        <v>4266</v>
      </c>
      <c r="F2686" s="244" t="s">
        <v>4266</v>
      </c>
      <c r="G2686" s="244" t="s">
        <v>4225</v>
      </c>
      <c r="H2686" s="222">
        <v>0</v>
      </c>
    </row>
    <row r="2687" spans="1:8">
      <c r="A2687" s="244" t="s">
        <v>3130</v>
      </c>
      <c r="B2687" s="244" t="s">
        <v>4222</v>
      </c>
      <c r="C2687" s="247">
        <v>35</v>
      </c>
      <c r="D2687" s="244" t="s">
        <v>6392</v>
      </c>
      <c r="E2687" s="244" t="s">
        <v>51</v>
      </c>
      <c r="F2687" s="238" t="s">
        <v>4236</v>
      </c>
      <c r="G2687" s="244" t="s">
        <v>4230</v>
      </c>
      <c r="H2687" s="158" t="s">
        <v>7320</v>
      </c>
    </row>
    <row r="2688" spans="1:8">
      <c r="A2688" s="244" t="s">
        <v>3131</v>
      </c>
      <c r="B2688" s="244" t="s">
        <v>4222</v>
      </c>
      <c r="C2688" s="247">
        <v>40</v>
      </c>
      <c r="D2688" s="244" t="s">
        <v>6393</v>
      </c>
      <c r="E2688" s="238" t="s">
        <v>6394</v>
      </c>
      <c r="F2688" s="238" t="s">
        <v>4236</v>
      </c>
      <c r="G2688" s="244" t="s">
        <v>4225</v>
      </c>
      <c r="H2688" s="222">
        <v>0</v>
      </c>
    </row>
    <row r="2689" spans="1:8">
      <c r="A2689" s="244" t="s">
        <v>3132</v>
      </c>
      <c r="B2689" s="238" t="s">
        <v>4222</v>
      </c>
      <c r="C2689" s="250">
        <v>50</v>
      </c>
      <c r="D2689" s="238" t="s">
        <v>6395</v>
      </c>
      <c r="E2689" s="238" t="s">
        <v>6394</v>
      </c>
      <c r="F2689" s="238" t="s">
        <v>4236</v>
      </c>
      <c r="G2689" s="238" t="s">
        <v>4225</v>
      </c>
      <c r="H2689" s="222">
        <v>0</v>
      </c>
    </row>
    <row r="2690" spans="1:8">
      <c r="A2690" s="244" t="s">
        <v>3133</v>
      </c>
      <c r="B2690" s="238" t="s">
        <v>4234</v>
      </c>
      <c r="C2690" s="250">
        <v>30</v>
      </c>
      <c r="D2690" s="238" t="s">
        <v>379</v>
      </c>
      <c r="E2690" s="238" t="s">
        <v>6394</v>
      </c>
      <c r="F2690" s="238" t="s">
        <v>4236</v>
      </c>
      <c r="G2690" s="238" t="s">
        <v>4230</v>
      </c>
      <c r="H2690" s="222">
        <v>0</v>
      </c>
    </row>
    <row r="2691" spans="1:8">
      <c r="A2691" s="244" t="s">
        <v>3134</v>
      </c>
      <c r="B2691" s="244" t="s">
        <v>4222</v>
      </c>
      <c r="C2691" s="247">
        <v>42</v>
      </c>
      <c r="D2691" s="244" t="s">
        <v>6396</v>
      </c>
      <c r="E2691" s="244" t="s">
        <v>46</v>
      </c>
      <c r="F2691" s="244" t="s">
        <v>4224</v>
      </c>
      <c r="G2691" s="244" t="s">
        <v>4225</v>
      </c>
      <c r="H2691" s="4">
        <v>500</v>
      </c>
    </row>
    <row r="2692" spans="1:8">
      <c r="A2692" s="244" t="s">
        <v>3135</v>
      </c>
      <c r="B2692" s="244" t="s">
        <v>4222</v>
      </c>
      <c r="C2692" s="247">
        <v>40</v>
      </c>
      <c r="D2692" s="244" t="s">
        <v>6397</v>
      </c>
      <c r="E2692" s="244" t="s">
        <v>46</v>
      </c>
      <c r="F2692" s="244" t="s">
        <v>4224</v>
      </c>
      <c r="G2692" s="244" t="s">
        <v>4225</v>
      </c>
      <c r="H2692" s="4">
        <v>500</v>
      </c>
    </row>
    <row r="2693" spans="1:8">
      <c r="A2693" s="244" t="s">
        <v>3136</v>
      </c>
      <c r="B2693" s="244" t="s">
        <v>4222</v>
      </c>
      <c r="C2693" s="247">
        <v>60</v>
      </c>
      <c r="D2693" s="244" t="s">
        <v>6398</v>
      </c>
      <c r="E2693" s="244" t="s">
        <v>46</v>
      </c>
      <c r="F2693" s="244" t="s">
        <v>46</v>
      </c>
      <c r="G2693" s="244" t="s">
        <v>4225</v>
      </c>
      <c r="H2693" s="4">
        <v>500</v>
      </c>
    </row>
    <row r="2694" spans="1:8">
      <c r="A2694" s="244" t="s">
        <v>3137</v>
      </c>
      <c r="B2694" s="244" t="s">
        <v>4234</v>
      </c>
      <c r="C2694" s="247">
        <v>42</v>
      </c>
      <c r="D2694" s="244" t="s">
        <v>6399</v>
      </c>
      <c r="E2694" s="238" t="s">
        <v>52</v>
      </c>
      <c r="F2694" s="238" t="s">
        <v>4236</v>
      </c>
      <c r="G2694" s="244" t="s">
        <v>4225</v>
      </c>
      <c r="H2694" s="158" t="s">
        <v>7323</v>
      </c>
    </row>
    <row r="2695" spans="1:8">
      <c r="A2695" s="244" t="s">
        <v>3138</v>
      </c>
      <c r="B2695" s="244" t="s">
        <v>4222</v>
      </c>
      <c r="C2695" s="247">
        <v>60</v>
      </c>
      <c r="D2695" s="244" t="s">
        <v>6400</v>
      </c>
      <c r="E2695" s="244" t="s">
        <v>46</v>
      </c>
      <c r="F2695" s="244" t="s">
        <v>4224</v>
      </c>
      <c r="G2695" s="244" t="s">
        <v>4225</v>
      </c>
      <c r="H2695" s="4">
        <v>500</v>
      </c>
    </row>
    <row r="2696" spans="1:8">
      <c r="A2696" s="244" t="s">
        <v>3139</v>
      </c>
      <c r="B2696" s="244" t="s">
        <v>4222</v>
      </c>
      <c r="C2696" s="247">
        <v>42</v>
      </c>
      <c r="D2696" s="244" t="s">
        <v>6401</v>
      </c>
      <c r="E2696" s="244" t="s">
        <v>46</v>
      </c>
      <c r="F2696" s="244" t="s">
        <v>46</v>
      </c>
      <c r="G2696" s="244" t="s">
        <v>4225</v>
      </c>
      <c r="H2696" s="4">
        <v>500</v>
      </c>
    </row>
    <row r="2697" spans="1:8">
      <c r="A2697" s="244" t="s">
        <v>3140</v>
      </c>
      <c r="B2697" s="244" t="s">
        <v>4222</v>
      </c>
      <c r="C2697" s="247">
        <v>62</v>
      </c>
      <c r="D2697" s="244" t="s">
        <v>6402</v>
      </c>
      <c r="E2697" s="244" t="s">
        <v>46</v>
      </c>
      <c r="F2697" s="244" t="s">
        <v>46</v>
      </c>
      <c r="G2697" s="244" t="s">
        <v>4225</v>
      </c>
      <c r="H2697" s="4">
        <v>500</v>
      </c>
    </row>
    <row r="2698" spans="1:8">
      <c r="A2698" s="244" t="s">
        <v>3141</v>
      </c>
      <c r="B2698" s="244" t="s">
        <v>4222</v>
      </c>
      <c r="C2698" s="247">
        <v>35</v>
      </c>
      <c r="D2698" s="244" t="s">
        <v>6403</v>
      </c>
      <c r="E2698" s="244" t="s">
        <v>46</v>
      </c>
      <c r="F2698" s="244" t="s">
        <v>46</v>
      </c>
      <c r="G2698" s="244" t="s">
        <v>4225</v>
      </c>
      <c r="H2698" s="4">
        <v>500</v>
      </c>
    </row>
    <row r="2699" spans="1:8">
      <c r="A2699" s="244" t="s">
        <v>3142</v>
      </c>
      <c r="B2699" s="244" t="s">
        <v>4222</v>
      </c>
      <c r="C2699" s="247">
        <v>70</v>
      </c>
      <c r="D2699" s="244" t="s">
        <v>6404</v>
      </c>
      <c r="E2699" s="244" t="s">
        <v>46</v>
      </c>
      <c r="F2699" s="244" t="s">
        <v>46</v>
      </c>
      <c r="G2699" s="244" t="s">
        <v>4225</v>
      </c>
      <c r="H2699" s="4">
        <v>500</v>
      </c>
    </row>
    <row r="2700" spans="1:8">
      <c r="A2700" s="244" t="s">
        <v>3143</v>
      </c>
      <c r="B2700" s="244" t="s">
        <v>4222</v>
      </c>
      <c r="C2700" s="247">
        <v>30</v>
      </c>
      <c r="D2700" s="244" t="s">
        <v>6405</v>
      </c>
      <c r="E2700" s="244" t="s">
        <v>46</v>
      </c>
      <c r="F2700" s="244" t="s">
        <v>46</v>
      </c>
      <c r="G2700" s="244" t="s">
        <v>4225</v>
      </c>
      <c r="H2700" s="4">
        <v>500</v>
      </c>
    </row>
    <row r="2701" spans="1:8">
      <c r="A2701" s="244" t="s">
        <v>3144</v>
      </c>
      <c r="B2701" s="244" t="s">
        <v>4222</v>
      </c>
      <c r="C2701" s="247">
        <v>40</v>
      </c>
      <c r="D2701" s="244" t="s">
        <v>6406</v>
      </c>
      <c r="E2701" s="244" t="s">
        <v>46</v>
      </c>
      <c r="F2701" s="244" t="s">
        <v>46</v>
      </c>
      <c r="G2701" s="244" t="s">
        <v>4225</v>
      </c>
      <c r="H2701" s="4">
        <v>500</v>
      </c>
    </row>
    <row r="2702" spans="1:8">
      <c r="A2702" s="244" t="s">
        <v>3145</v>
      </c>
      <c r="B2702" s="244" t="s">
        <v>4222</v>
      </c>
      <c r="C2702" s="247">
        <v>50</v>
      </c>
      <c r="D2702" s="244" t="s">
        <v>6407</v>
      </c>
      <c r="E2702" s="244" t="s">
        <v>46</v>
      </c>
      <c r="F2702" s="244" t="s">
        <v>46</v>
      </c>
      <c r="G2702" s="244" t="s">
        <v>4225</v>
      </c>
      <c r="H2702" s="4">
        <v>500</v>
      </c>
    </row>
    <row r="2703" spans="1:8">
      <c r="A2703" s="244" t="s">
        <v>3146</v>
      </c>
      <c r="B2703" s="244" t="s">
        <v>4234</v>
      </c>
      <c r="C2703" s="247">
        <v>42</v>
      </c>
      <c r="D2703" s="244" t="s">
        <v>6408</v>
      </c>
      <c r="E2703" s="238" t="s">
        <v>52</v>
      </c>
      <c r="F2703" s="238" t="s">
        <v>4236</v>
      </c>
      <c r="G2703" s="244" t="s">
        <v>4225</v>
      </c>
      <c r="H2703" s="158" t="s">
        <v>7323</v>
      </c>
    </row>
    <row r="2704" spans="1:8">
      <c r="A2704" s="244" t="s">
        <v>3147</v>
      </c>
      <c r="B2704" s="244" t="s">
        <v>4222</v>
      </c>
      <c r="C2704" s="247">
        <v>35</v>
      </c>
      <c r="D2704" s="244" t="s">
        <v>6409</v>
      </c>
      <c r="E2704" s="244" t="s">
        <v>46</v>
      </c>
      <c r="F2704" s="244" t="s">
        <v>46</v>
      </c>
      <c r="G2704" s="244" t="s">
        <v>4225</v>
      </c>
      <c r="H2704" s="4">
        <v>500</v>
      </c>
    </row>
    <row r="2705" spans="1:8">
      <c r="A2705" s="244" t="s">
        <v>3148</v>
      </c>
      <c r="B2705" s="244" t="s">
        <v>4263</v>
      </c>
      <c r="C2705" s="247">
        <v>6</v>
      </c>
      <c r="D2705" s="244" t="s">
        <v>6410</v>
      </c>
      <c r="E2705" s="244" t="s">
        <v>46</v>
      </c>
      <c r="F2705" s="244" t="s">
        <v>46</v>
      </c>
      <c r="G2705" s="244" t="s">
        <v>4225</v>
      </c>
      <c r="H2705" s="4">
        <v>500</v>
      </c>
    </row>
    <row r="2706" spans="1:8">
      <c r="A2706" s="244" t="s">
        <v>3149</v>
      </c>
      <c r="B2706" s="244" t="s">
        <v>4222</v>
      </c>
      <c r="C2706" s="247">
        <v>42</v>
      </c>
      <c r="D2706" s="244" t="s">
        <v>6411</v>
      </c>
      <c r="E2706" s="244" t="s">
        <v>46</v>
      </c>
      <c r="F2706" s="244" t="s">
        <v>46</v>
      </c>
      <c r="G2706" s="244" t="s">
        <v>4225</v>
      </c>
      <c r="H2706" s="4">
        <v>500</v>
      </c>
    </row>
    <row r="2707" spans="1:8">
      <c r="A2707" s="244" t="s">
        <v>3150</v>
      </c>
      <c r="B2707" s="244" t="s">
        <v>4222</v>
      </c>
      <c r="C2707" s="247">
        <v>40</v>
      </c>
      <c r="D2707" s="244" t="s">
        <v>6412</v>
      </c>
      <c r="E2707" s="244" t="s">
        <v>46</v>
      </c>
      <c r="F2707" s="244" t="s">
        <v>46</v>
      </c>
      <c r="G2707" s="244" t="s">
        <v>4225</v>
      </c>
      <c r="H2707" s="4">
        <v>500</v>
      </c>
    </row>
    <row r="2708" spans="1:8">
      <c r="A2708" s="244" t="s">
        <v>3151</v>
      </c>
      <c r="B2708" s="244" t="s">
        <v>4222</v>
      </c>
      <c r="C2708" s="247">
        <v>30</v>
      </c>
      <c r="D2708" s="244" t="s">
        <v>6413</v>
      </c>
      <c r="E2708" s="244" t="s">
        <v>46</v>
      </c>
      <c r="F2708" s="244" t="s">
        <v>46</v>
      </c>
      <c r="G2708" s="244" t="s">
        <v>4225</v>
      </c>
      <c r="H2708" s="4">
        <v>500</v>
      </c>
    </row>
    <row r="2709" spans="1:8">
      <c r="A2709" s="244" t="s">
        <v>3152</v>
      </c>
      <c r="B2709" s="244" t="s">
        <v>4222</v>
      </c>
      <c r="C2709" s="247">
        <v>40</v>
      </c>
      <c r="D2709" s="244" t="s">
        <v>6414</v>
      </c>
      <c r="E2709" s="244" t="s">
        <v>46</v>
      </c>
      <c r="F2709" s="244" t="s">
        <v>46</v>
      </c>
      <c r="G2709" s="244" t="s">
        <v>4225</v>
      </c>
      <c r="H2709" s="4">
        <v>500</v>
      </c>
    </row>
    <row r="2710" spans="1:8">
      <c r="A2710" s="244" t="s">
        <v>3153</v>
      </c>
      <c r="B2710" s="244" t="s">
        <v>4222</v>
      </c>
      <c r="C2710" s="247">
        <v>40</v>
      </c>
      <c r="D2710" s="244" t="s">
        <v>6415</v>
      </c>
      <c r="E2710" s="244" t="s">
        <v>46</v>
      </c>
      <c r="F2710" s="244" t="s">
        <v>46</v>
      </c>
      <c r="G2710" s="244" t="s">
        <v>4225</v>
      </c>
      <c r="H2710" s="4">
        <v>500</v>
      </c>
    </row>
    <row r="2711" spans="1:8">
      <c r="A2711" s="244" t="s">
        <v>3154</v>
      </c>
      <c r="B2711" s="244" t="s">
        <v>4222</v>
      </c>
      <c r="C2711" s="247">
        <v>50</v>
      </c>
      <c r="D2711" s="244" t="s">
        <v>6416</v>
      </c>
      <c r="E2711" s="244" t="s">
        <v>46</v>
      </c>
      <c r="F2711" s="244" t="s">
        <v>46</v>
      </c>
      <c r="G2711" s="244" t="s">
        <v>4225</v>
      </c>
      <c r="H2711" s="4">
        <v>500</v>
      </c>
    </row>
    <row r="2712" spans="1:8">
      <c r="A2712" s="244" t="s">
        <v>3155</v>
      </c>
      <c r="B2712" s="244" t="s">
        <v>4263</v>
      </c>
      <c r="C2712" s="247">
        <v>6</v>
      </c>
      <c r="D2712" s="244" t="s">
        <v>6417</v>
      </c>
      <c r="E2712" s="244" t="s">
        <v>46</v>
      </c>
      <c r="F2712" s="244" t="s">
        <v>46</v>
      </c>
      <c r="G2712" s="244" t="s">
        <v>4225</v>
      </c>
      <c r="H2712" s="4">
        <v>500</v>
      </c>
    </row>
    <row r="2713" spans="1:8">
      <c r="A2713" s="244" t="s">
        <v>3156</v>
      </c>
      <c r="B2713" s="244" t="s">
        <v>4263</v>
      </c>
      <c r="C2713" s="247">
        <v>6</v>
      </c>
      <c r="D2713" s="244" t="s">
        <v>6418</v>
      </c>
      <c r="E2713" s="244" t="s">
        <v>46</v>
      </c>
      <c r="F2713" s="244" t="s">
        <v>46</v>
      </c>
      <c r="G2713" s="244" t="s">
        <v>4225</v>
      </c>
      <c r="H2713" s="4">
        <v>500</v>
      </c>
    </row>
    <row r="2714" spans="1:8">
      <c r="A2714" s="244" t="s">
        <v>3157</v>
      </c>
      <c r="B2714" s="244" t="s">
        <v>4222</v>
      </c>
      <c r="C2714" s="247">
        <v>30</v>
      </c>
      <c r="D2714" s="244" t="s">
        <v>6419</v>
      </c>
      <c r="E2714" s="244" t="s">
        <v>46</v>
      </c>
      <c r="F2714" s="244" t="s">
        <v>46</v>
      </c>
      <c r="G2714" s="244" t="s">
        <v>4225</v>
      </c>
      <c r="H2714" s="4">
        <v>500</v>
      </c>
    </row>
    <row r="2715" spans="1:8">
      <c r="A2715" s="244" t="s">
        <v>3158</v>
      </c>
      <c r="B2715" s="244" t="s">
        <v>4263</v>
      </c>
      <c r="C2715" s="247">
        <v>6</v>
      </c>
      <c r="D2715" s="244" t="s">
        <v>6420</v>
      </c>
      <c r="E2715" s="244" t="s">
        <v>46</v>
      </c>
      <c r="F2715" s="244" t="s">
        <v>46</v>
      </c>
      <c r="G2715" s="244" t="s">
        <v>4225</v>
      </c>
      <c r="H2715" s="4">
        <v>500</v>
      </c>
    </row>
    <row r="2716" spans="1:8">
      <c r="A2716" s="244" t="s">
        <v>3159</v>
      </c>
      <c r="B2716" s="244" t="s">
        <v>4222</v>
      </c>
      <c r="C2716" s="247">
        <v>30</v>
      </c>
      <c r="D2716" s="244" t="s">
        <v>6421</v>
      </c>
      <c r="E2716" s="244" t="s">
        <v>46</v>
      </c>
      <c r="F2716" s="244" t="s">
        <v>46</v>
      </c>
      <c r="G2716" s="244" t="s">
        <v>4225</v>
      </c>
      <c r="H2716" s="4">
        <v>500</v>
      </c>
    </row>
    <row r="2717" spans="1:8">
      <c r="A2717" s="244" t="s">
        <v>3160</v>
      </c>
      <c r="B2717" s="244" t="s">
        <v>4222</v>
      </c>
      <c r="C2717" s="247">
        <v>30</v>
      </c>
      <c r="D2717" s="244" t="s">
        <v>6422</v>
      </c>
      <c r="E2717" s="244" t="s">
        <v>46</v>
      </c>
      <c r="F2717" s="244" t="s">
        <v>46</v>
      </c>
      <c r="G2717" s="244" t="s">
        <v>4225</v>
      </c>
      <c r="H2717" s="4">
        <v>500</v>
      </c>
    </row>
    <row r="2718" spans="1:8">
      <c r="A2718" s="244" t="s">
        <v>3161</v>
      </c>
      <c r="B2718" s="244" t="s">
        <v>4254</v>
      </c>
      <c r="C2718" s="247">
        <v>20</v>
      </c>
      <c r="D2718" s="244" t="s">
        <v>6423</v>
      </c>
      <c r="E2718" s="244" t="s">
        <v>46</v>
      </c>
      <c r="F2718" s="244" t="s">
        <v>46</v>
      </c>
      <c r="G2718" s="244" t="s">
        <v>4225</v>
      </c>
      <c r="H2718" s="4">
        <v>500</v>
      </c>
    </row>
    <row r="2719" spans="1:8">
      <c r="A2719" s="244" t="s">
        <v>3162</v>
      </c>
      <c r="B2719" s="244" t="s">
        <v>4222</v>
      </c>
      <c r="C2719" s="247">
        <v>30</v>
      </c>
      <c r="D2719" s="244" t="s">
        <v>6424</v>
      </c>
      <c r="E2719" s="244" t="s">
        <v>46</v>
      </c>
      <c r="F2719" s="244" t="s">
        <v>46</v>
      </c>
      <c r="G2719" s="244" t="s">
        <v>4225</v>
      </c>
      <c r="H2719" s="4">
        <v>500</v>
      </c>
    </row>
    <row r="2720" spans="1:8">
      <c r="A2720" s="244" t="s">
        <v>3163</v>
      </c>
      <c r="B2720" s="244" t="s">
        <v>4222</v>
      </c>
      <c r="C2720" s="247">
        <v>30</v>
      </c>
      <c r="D2720" s="244" t="s">
        <v>6425</v>
      </c>
      <c r="E2720" s="244" t="s">
        <v>46</v>
      </c>
      <c r="F2720" s="244" t="s">
        <v>46</v>
      </c>
      <c r="G2720" s="244" t="s">
        <v>4225</v>
      </c>
      <c r="H2720" s="4">
        <v>500</v>
      </c>
    </row>
    <row r="2721" spans="1:8">
      <c r="A2721" s="244" t="s">
        <v>3164</v>
      </c>
      <c r="B2721" s="244" t="s">
        <v>4222</v>
      </c>
      <c r="C2721" s="247">
        <v>30</v>
      </c>
      <c r="D2721" s="244" t="s">
        <v>6426</v>
      </c>
      <c r="E2721" s="244" t="s">
        <v>46</v>
      </c>
      <c r="F2721" s="244" t="s">
        <v>46</v>
      </c>
      <c r="G2721" s="244" t="s">
        <v>4225</v>
      </c>
      <c r="H2721" s="4">
        <v>500</v>
      </c>
    </row>
    <row r="2722" spans="1:8">
      <c r="A2722" s="244" t="s">
        <v>3165</v>
      </c>
      <c r="B2722" s="244" t="s">
        <v>4222</v>
      </c>
      <c r="C2722" s="247">
        <v>30</v>
      </c>
      <c r="D2722" s="244" t="s">
        <v>6427</v>
      </c>
      <c r="E2722" s="244" t="s">
        <v>46</v>
      </c>
      <c r="F2722" s="244" t="s">
        <v>46</v>
      </c>
      <c r="G2722" s="244" t="s">
        <v>4225</v>
      </c>
      <c r="H2722" s="4">
        <v>500</v>
      </c>
    </row>
    <row r="2723" spans="1:8">
      <c r="A2723" s="244" t="s">
        <v>3166</v>
      </c>
      <c r="B2723" s="244" t="s">
        <v>4222</v>
      </c>
      <c r="C2723" s="247">
        <v>30</v>
      </c>
      <c r="D2723" s="244" t="s">
        <v>6428</v>
      </c>
      <c r="E2723" s="244" t="s">
        <v>46</v>
      </c>
      <c r="F2723" s="244" t="s">
        <v>46</v>
      </c>
      <c r="G2723" s="244" t="s">
        <v>4225</v>
      </c>
      <c r="H2723" s="4">
        <v>500</v>
      </c>
    </row>
    <row r="2724" spans="1:8">
      <c r="A2724" s="244" t="s">
        <v>3167</v>
      </c>
      <c r="B2724" s="244" t="s">
        <v>4263</v>
      </c>
      <c r="C2724" s="247">
        <v>6</v>
      </c>
      <c r="D2724" s="244" t="s">
        <v>6429</v>
      </c>
      <c r="E2724" s="244" t="s">
        <v>46</v>
      </c>
      <c r="F2724" s="244" t="s">
        <v>46</v>
      </c>
      <c r="G2724" s="244" t="s">
        <v>4225</v>
      </c>
      <c r="H2724" s="4">
        <v>500</v>
      </c>
    </row>
    <row r="2725" spans="1:8">
      <c r="A2725" s="244" t="s">
        <v>3168</v>
      </c>
      <c r="B2725" s="244" t="s">
        <v>4222</v>
      </c>
      <c r="C2725" s="247">
        <v>30</v>
      </c>
      <c r="D2725" s="244" t="s">
        <v>6430</v>
      </c>
      <c r="E2725" s="244" t="s">
        <v>46</v>
      </c>
      <c r="F2725" s="244" t="s">
        <v>46</v>
      </c>
      <c r="G2725" s="244" t="s">
        <v>4225</v>
      </c>
      <c r="H2725" s="4">
        <v>500</v>
      </c>
    </row>
    <row r="2726" spans="1:8">
      <c r="A2726" s="244" t="s">
        <v>3169</v>
      </c>
      <c r="B2726" s="244" t="s">
        <v>4222</v>
      </c>
      <c r="C2726" s="247">
        <v>30</v>
      </c>
      <c r="D2726" s="244" t="s">
        <v>6431</v>
      </c>
      <c r="E2726" s="244" t="s">
        <v>46</v>
      </c>
      <c r="F2726" s="244" t="s">
        <v>46</v>
      </c>
      <c r="G2726" s="244" t="s">
        <v>4225</v>
      </c>
      <c r="H2726" s="4">
        <v>500</v>
      </c>
    </row>
    <row r="2727" spans="1:8">
      <c r="A2727" s="244" t="s">
        <v>3170</v>
      </c>
      <c r="B2727" s="244" t="s">
        <v>4222</v>
      </c>
      <c r="C2727" s="247">
        <v>30</v>
      </c>
      <c r="D2727" s="244" t="s">
        <v>6432</v>
      </c>
      <c r="E2727" s="244" t="s">
        <v>46</v>
      </c>
      <c r="F2727" s="244" t="s">
        <v>46</v>
      </c>
      <c r="G2727" s="244" t="s">
        <v>4225</v>
      </c>
      <c r="H2727" s="4">
        <v>500</v>
      </c>
    </row>
    <row r="2728" spans="1:8">
      <c r="A2728" s="244" t="s">
        <v>3171</v>
      </c>
      <c r="B2728" s="244" t="s">
        <v>4234</v>
      </c>
      <c r="C2728" s="247">
        <v>30</v>
      </c>
      <c r="D2728" s="244" t="s">
        <v>6433</v>
      </c>
      <c r="E2728" s="238" t="s">
        <v>52</v>
      </c>
      <c r="F2728" s="238" t="s">
        <v>4236</v>
      </c>
      <c r="G2728" s="244" t="s">
        <v>4225</v>
      </c>
      <c r="H2728" s="158" t="s">
        <v>7323</v>
      </c>
    </row>
    <row r="2729" spans="1:8">
      <c r="A2729" s="244" t="s">
        <v>3172</v>
      </c>
      <c r="B2729" s="244" t="s">
        <v>4222</v>
      </c>
      <c r="C2729" s="247">
        <v>25</v>
      </c>
      <c r="D2729" s="244" t="s">
        <v>6434</v>
      </c>
      <c r="E2729" s="244" t="s">
        <v>46</v>
      </c>
      <c r="F2729" s="244" t="s">
        <v>46</v>
      </c>
      <c r="G2729" s="244" t="s">
        <v>4225</v>
      </c>
      <c r="H2729" s="4">
        <v>500</v>
      </c>
    </row>
    <row r="2730" spans="1:8">
      <c r="A2730" s="244" t="s">
        <v>3173</v>
      </c>
      <c r="B2730" s="244" t="s">
        <v>4222</v>
      </c>
      <c r="C2730" s="247">
        <v>35</v>
      </c>
      <c r="D2730" s="244" t="s">
        <v>6435</v>
      </c>
      <c r="E2730" s="244" t="s">
        <v>46</v>
      </c>
      <c r="F2730" s="244" t="s">
        <v>46</v>
      </c>
      <c r="G2730" s="244" t="s">
        <v>4225</v>
      </c>
      <c r="H2730" s="4">
        <v>500</v>
      </c>
    </row>
    <row r="2731" spans="1:8">
      <c r="A2731" s="244" t="s">
        <v>3174</v>
      </c>
      <c r="B2731" s="244" t="s">
        <v>4222</v>
      </c>
      <c r="C2731" s="247">
        <v>30</v>
      </c>
      <c r="D2731" s="244" t="s">
        <v>6436</v>
      </c>
      <c r="E2731" s="244" t="s">
        <v>46</v>
      </c>
      <c r="F2731" s="244" t="s">
        <v>46</v>
      </c>
      <c r="G2731" s="244" t="s">
        <v>4225</v>
      </c>
      <c r="H2731" s="4">
        <v>500</v>
      </c>
    </row>
    <row r="2732" spans="1:8">
      <c r="A2732" s="244" t="s">
        <v>3175</v>
      </c>
      <c r="B2732" s="244" t="s">
        <v>4222</v>
      </c>
      <c r="C2732" s="247">
        <v>20</v>
      </c>
      <c r="D2732" s="244" t="s">
        <v>6437</v>
      </c>
      <c r="E2732" s="244" t="s">
        <v>46</v>
      </c>
      <c r="F2732" s="244" t="s">
        <v>46</v>
      </c>
      <c r="G2732" s="244" t="s">
        <v>4225</v>
      </c>
      <c r="H2732" s="4">
        <v>500</v>
      </c>
    </row>
    <row r="2733" spans="1:8">
      <c r="A2733" s="244" t="s">
        <v>3176</v>
      </c>
      <c r="B2733" s="244" t="s">
        <v>4222</v>
      </c>
      <c r="C2733" s="247">
        <v>30</v>
      </c>
      <c r="D2733" s="244" t="s">
        <v>6438</v>
      </c>
      <c r="E2733" s="244" t="s">
        <v>46</v>
      </c>
      <c r="F2733" s="244" t="s">
        <v>46</v>
      </c>
      <c r="G2733" s="244" t="s">
        <v>4225</v>
      </c>
      <c r="H2733" s="4">
        <v>500</v>
      </c>
    </row>
    <row r="2734" spans="1:8">
      <c r="A2734" s="244" t="s">
        <v>3177</v>
      </c>
      <c r="B2734" s="244" t="s">
        <v>4222</v>
      </c>
      <c r="C2734" s="247">
        <v>24</v>
      </c>
      <c r="D2734" s="244" t="s">
        <v>6439</v>
      </c>
      <c r="E2734" s="244" t="s">
        <v>46</v>
      </c>
      <c r="F2734" s="244" t="s">
        <v>46</v>
      </c>
      <c r="G2734" s="244" t="s">
        <v>4225</v>
      </c>
      <c r="H2734" s="4">
        <v>500</v>
      </c>
    </row>
    <row r="2735" spans="1:8">
      <c r="A2735" s="244" t="s">
        <v>3178</v>
      </c>
      <c r="B2735" s="244" t="s">
        <v>4222</v>
      </c>
      <c r="C2735" s="247">
        <v>31</v>
      </c>
      <c r="D2735" s="244" t="s">
        <v>6440</v>
      </c>
      <c r="E2735" s="244" t="s">
        <v>46</v>
      </c>
      <c r="F2735" s="244" t="s">
        <v>46</v>
      </c>
      <c r="G2735" s="244" t="s">
        <v>4225</v>
      </c>
      <c r="H2735" s="4">
        <v>500</v>
      </c>
    </row>
    <row r="2736" spans="1:8">
      <c r="A2736" s="244" t="s">
        <v>3179</v>
      </c>
      <c r="B2736" s="244" t="s">
        <v>4222</v>
      </c>
      <c r="C2736" s="247">
        <v>30</v>
      </c>
      <c r="D2736" s="244" t="s">
        <v>6441</v>
      </c>
      <c r="E2736" s="244" t="s">
        <v>46</v>
      </c>
      <c r="F2736" s="244" t="s">
        <v>46</v>
      </c>
      <c r="G2736" s="244" t="s">
        <v>4225</v>
      </c>
      <c r="H2736" s="4">
        <v>500</v>
      </c>
    </row>
    <row r="2737" spans="1:8">
      <c r="A2737" s="244" t="s">
        <v>3180</v>
      </c>
      <c r="B2737" s="244" t="s">
        <v>379</v>
      </c>
      <c r="C2737" s="247" t="s">
        <v>379</v>
      </c>
      <c r="D2737" s="244" t="s">
        <v>379</v>
      </c>
      <c r="E2737" s="238" t="s">
        <v>4236</v>
      </c>
      <c r="F2737" s="238" t="s">
        <v>4236</v>
      </c>
      <c r="G2737" s="244" t="s">
        <v>4225</v>
      </c>
      <c r="H2737" s="222">
        <v>0</v>
      </c>
    </row>
    <row r="2738" spans="1:8">
      <c r="A2738" s="244" t="s">
        <v>3181</v>
      </c>
      <c r="B2738" s="244" t="s">
        <v>4234</v>
      </c>
      <c r="C2738" s="247">
        <v>30</v>
      </c>
      <c r="D2738" s="244" t="s">
        <v>6442</v>
      </c>
      <c r="E2738" s="244" t="s">
        <v>46</v>
      </c>
      <c r="F2738" s="244" t="s">
        <v>46</v>
      </c>
      <c r="G2738" s="244" t="s">
        <v>4225</v>
      </c>
      <c r="H2738" s="4">
        <v>500</v>
      </c>
    </row>
    <row r="2739" spans="1:8">
      <c r="A2739" s="244" t="s">
        <v>3182</v>
      </c>
      <c r="B2739" s="244" t="s">
        <v>4234</v>
      </c>
      <c r="C2739" s="247">
        <v>30</v>
      </c>
      <c r="D2739" s="244" t="s">
        <v>6443</v>
      </c>
      <c r="E2739" s="244" t="s">
        <v>46</v>
      </c>
      <c r="F2739" s="244" t="s">
        <v>46</v>
      </c>
      <c r="G2739" s="244" t="s">
        <v>4225</v>
      </c>
      <c r="H2739" s="4">
        <v>500</v>
      </c>
    </row>
    <row r="2740" spans="1:8">
      <c r="A2740" s="244" t="s">
        <v>3183</v>
      </c>
      <c r="B2740" s="244" t="s">
        <v>4222</v>
      </c>
      <c r="C2740" s="247">
        <v>60</v>
      </c>
      <c r="D2740" s="244" t="s">
        <v>6444</v>
      </c>
      <c r="E2740" s="244" t="s">
        <v>46</v>
      </c>
      <c r="F2740" s="244" t="s">
        <v>46</v>
      </c>
      <c r="G2740" s="244" t="s">
        <v>4225</v>
      </c>
      <c r="H2740" s="4">
        <v>500</v>
      </c>
    </row>
    <row r="2741" spans="1:8">
      <c r="A2741" s="244" t="s">
        <v>3184</v>
      </c>
      <c r="B2741" s="244" t="s">
        <v>4222</v>
      </c>
      <c r="C2741" s="247">
        <v>70</v>
      </c>
      <c r="D2741" s="244" t="s">
        <v>6445</v>
      </c>
      <c r="E2741" s="244" t="s">
        <v>46</v>
      </c>
      <c r="F2741" s="244" t="s">
        <v>46</v>
      </c>
      <c r="G2741" s="244" t="s">
        <v>4225</v>
      </c>
      <c r="H2741" s="4">
        <v>500</v>
      </c>
    </row>
    <row r="2742" spans="1:8">
      <c r="A2742" s="244" t="s">
        <v>3185</v>
      </c>
      <c r="B2742" s="244" t="s">
        <v>4222</v>
      </c>
      <c r="C2742" s="247">
        <v>70</v>
      </c>
      <c r="D2742" s="244" t="s">
        <v>6446</v>
      </c>
      <c r="E2742" s="244" t="s">
        <v>46</v>
      </c>
      <c r="F2742" s="244" t="s">
        <v>46</v>
      </c>
      <c r="G2742" s="244" t="s">
        <v>4225</v>
      </c>
      <c r="H2742" s="4">
        <v>500</v>
      </c>
    </row>
    <row r="2743" spans="1:8">
      <c r="A2743" s="244" t="s">
        <v>3186</v>
      </c>
      <c r="B2743" s="244" t="s">
        <v>4222</v>
      </c>
      <c r="C2743" s="247">
        <v>30</v>
      </c>
      <c r="D2743" s="244" t="s">
        <v>6447</v>
      </c>
      <c r="E2743" s="244" t="s">
        <v>46</v>
      </c>
      <c r="F2743" s="244" t="s">
        <v>46</v>
      </c>
      <c r="G2743" s="244" t="s">
        <v>4225</v>
      </c>
      <c r="H2743" s="4">
        <v>500</v>
      </c>
    </row>
    <row r="2744" spans="1:8">
      <c r="A2744" s="244" t="s">
        <v>3187</v>
      </c>
      <c r="B2744" s="244" t="s">
        <v>4234</v>
      </c>
      <c r="C2744" s="247">
        <v>45</v>
      </c>
      <c r="D2744" s="244" t="s">
        <v>6448</v>
      </c>
      <c r="E2744" s="244" t="s">
        <v>46</v>
      </c>
      <c r="F2744" s="244" t="s">
        <v>46</v>
      </c>
      <c r="G2744" s="244" t="s">
        <v>4225</v>
      </c>
      <c r="H2744" s="4">
        <v>500</v>
      </c>
    </row>
    <row r="2745" spans="1:8">
      <c r="A2745" s="244" t="s">
        <v>3188</v>
      </c>
      <c r="B2745" s="244" t="s">
        <v>4222</v>
      </c>
      <c r="C2745" s="247">
        <v>30</v>
      </c>
      <c r="D2745" s="244" t="s">
        <v>6449</v>
      </c>
      <c r="E2745" s="244" t="s">
        <v>46</v>
      </c>
      <c r="F2745" s="244" t="s">
        <v>46</v>
      </c>
      <c r="G2745" s="244" t="s">
        <v>4225</v>
      </c>
      <c r="H2745" s="4">
        <v>500</v>
      </c>
    </row>
    <row r="2746" spans="1:8">
      <c r="A2746" s="244" t="s">
        <v>3189</v>
      </c>
      <c r="B2746" s="244" t="s">
        <v>4222</v>
      </c>
      <c r="C2746" s="247">
        <v>45</v>
      </c>
      <c r="D2746" s="244" t="s">
        <v>6450</v>
      </c>
      <c r="E2746" s="244" t="s">
        <v>51</v>
      </c>
      <c r="F2746" s="238" t="s">
        <v>4236</v>
      </c>
      <c r="G2746" s="244" t="s">
        <v>4230</v>
      </c>
      <c r="H2746" s="158" t="s">
        <v>7321</v>
      </c>
    </row>
    <row r="2747" spans="1:8">
      <c r="A2747" s="244" t="s">
        <v>3190</v>
      </c>
      <c r="B2747" s="244" t="s">
        <v>4234</v>
      </c>
      <c r="C2747" s="247">
        <v>30</v>
      </c>
      <c r="D2747" s="244" t="s">
        <v>6451</v>
      </c>
      <c r="E2747" s="244" t="s">
        <v>46</v>
      </c>
      <c r="F2747" s="244" t="s">
        <v>46</v>
      </c>
      <c r="G2747" s="244" t="s">
        <v>4225</v>
      </c>
      <c r="H2747" s="4">
        <v>500</v>
      </c>
    </row>
    <row r="2748" spans="1:8">
      <c r="A2748" s="244" t="s">
        <v>3191</v>
      </c>
      <c r="B2748" s="244" t="s">
        <v>4234</v>
      </c>
      <c r="C2748" s="247">
        <v>30</v>
      </c>
      <c r="D2748" s="244" t="s">
        <v>6452</v>
      </c>
      <c r="E2748" s="244" t="s">
        <v>46</v>
      </c>
      <c r="F2748" s="244" t="s">
        <v>4224</v>
      </c>
      <c r="G2748" s="244" t="s">
        <v>4225</v>
      </c>
      <c r="H2748" s="4">
        <v>500</v>
      </c>
    </row>
    <row r="2749" spans="1:8">
      <c r="A2749" s="244" t="s">
        <v>3192</v>
      </c>
      <c r="B2749" s="244" t="s">
        <v>4234</v>
      </c>
      <c r="C2749" s="247">
        <v>35</v>
      </c>
      <c r="D2749" s="244" t="s">
        <v>6453</v>
      </c>
      <c r="E2749" s="238" t="s">
        <v>52</v>
      </c>
      <c r="F2749" s="238" t="s">
        <v>4236</v>
      </c>
      <c r="G2749" s="244" t="s">
        <v>4225</v>
      </c>
      <c r="H2749" s="158" t="s">
        <v>7323</v>
      </c>
    </row>
    <row r="2750" spans="1:8">
      <c r="A2750" s="244" t="s">
        <v>3193</v>
      </c>
      <c r="B2750" s="244" t="s">
        <v>4234</v>
      </c>
      <c r="C2750" s="247">
        <v>25</v>
      </c>
      <c r="D2750" s="244" t="s">
        <v>6454</v>
      </c>
      <c r="E2750" s="244" t="s">
        <v>46</v>
      </c>
      <c r="F2750" s="244" t="s">
        <v>46</v>
      </c>
      <c r="G2750" s="244" t="s">
        <v>4225</v>
      </c>
      <c r="H2750" s="4">
        <v>500</v>
      </c>
    </row>
    <row r="2751" spans="1:8">
      <c r="A2751" s="244" t="s">
        <v>3194</v>
      </c>
      <c r="B2751" s="244" t="s">
        <v>4234</v>
      </c>
      <c r="C2751" s="247">
        <v>40</v>
      </c>
      <c r="D2751" s="244" t="s">
        <v>6455</v>
      </c>
      <c r="E2751" s="238" t="s">
        <v>52</v>
      </c>
      <c r="F2751" s="238" t="s">
        <v>4236</v>
      </c>
      <c r="G2751" s="244" t="s">
        <v>4230</v>
      </c>
      <c r="H2751" s="158" t="s">
        <v>7323</v>
      </c>
    </row>
    <row r="2752" spans="1:8">
      <c r="A2752" s="244" t="s">
        <v>3195</v>
      </c>
      <c r="B2752" s="244" t="s">
        <v>4234</v>
      </c>
      <c r="C2752" s="247">
        <v>30</v>
      </c>
      <c r="D2752" s="244" t="s">
        <v>6456</v>
      </c>
      <c r="E2752" s="238" t="s">
        <v>52</v>
      </c>
      <c r="F2752" s="238" t="s">
        <v>4236</v>
      </c>
      <c r="G2752" s="244" t="s">
        <v>4230</v>
      </c>
      <c r="H2752" s="158" t="s">
        <v>7323</v>
      </c>
    </row>
    <row r="2753" spans="1:8">
      <c r="A2753" s="244" t="s">
        <v>3196</v>
      </c>
      <c r="B2753" s="244" t="s">
        <v>4234</v>
      </c>
      <c r="C2753" s="247">
        <v>30</v>
      </c>
      <c r="D2753" s="244" t="s">
        <v>6457</v>
      </c>
      <c r="E2753" s="238" t="s">
        <v>52</v>
      </c>
      <c r="F2753" s="238" t="s">
        <v>4236</v>
      </c>
      <c r="G2753" s="244" t="s">
        <v>4230</v>
      </c>
      <c r="H2753" s="158" t="s">
        <v>7323</v>
      </c>
    </row>
    <row r="2754" spans="1:8">
      <c r="A2754" s="244" t="s">
        <v>3197</v>
      </c>
      <c r="B2754" s="238" t="s">
        <v>4234</v>
      </c>
      <c r="C2754" s="250">
        <v>39</v>
      </c>
      <c r="D2754" s="238" t="s">
        <v>6458</v>
      </c>
      <c r="E2754" s="244" t="s">
        <v>51</v>
      </c>
      <c r="F2754" s="238" t="s">
        <v>4236</v>
      </c>
      <c r="G2754" s="238" t="s">
        <v>4230</v>
      </c>
      <c r="H2754" s="158" t="s">
        <v>7320</v>
      </c>
    </row>
    <row r="2755" spans="1:8">
      <c r="A2755" s="244" t="s">
        <v>3198</v>
      </c>
      <c r="B2755" s="244" t="s">
        <v>4234</v>
      </c>
      <c r="C2755" s="247">
        <v>30</v>
      </c>
      <c r="D2755" s="244" t="s">
        <v>379</v>
      </c>
      <c r="E2755" s="238" t="s">
        <v>4236</v>
      </c>
      <c r="F2755" s="238" t="s">
        <v>4236</v>
      </c>
      <c r="G2755" s="244" t="s">
        <v>4230</v>
      </c>
      <c r="H2755" s="222">
        <v>0</v>
      </c>
    </row>
    <row r="2756" spans="1:8">
      <c r="A2756" s="244" t="s">
        <v>3199</v>
      </c>
      <c r="B2756" s="238" t="s">
        <v>4234</v>
      </c>
      <c r="C2756" s="250">
        <v>35</v>
      </c>
      <c r="D2756" s="238" t="s">
        <v>379</v>
      </c>
      <c r="E2756" s="238" t="s">
        <v>4236</v>
      </c>
      <c r="F2756" s="238" t="s">
        <v>4236</v>
      </c>
      <c r="G2756" s="238" t="s">
        <v>4230</v>
      </c>
      <c r="H2756" s="222">
        <v>0</v>
      </c>
    </row>
    <row r="2757" spans="1:8">
      <c r="A2757" s="244" t="s">
        <v>3200</v>
      </c>
      <c r="B2757" s="244" t="s">
        <v>4222</v>
      </c>
      <c r="C2757" s="247">
        <v>36</v>
      </c>
      <c r="D2757" s="238" t="s">
        <v>6459</v>
      </c>
      <c r="E2757" s="244" t="s">
        <v>51</v>
      </c>
      <c r="F2757" s="238" t="s">
        <v>4236</v>
      </c>
      <c r="G2757" s="244" t="s">
        <v>4230</v>
      </c>
      <c r="H2757" s="158" t="s">
        <v>7320</v>
      </c>
    </row>
    <row r="2758" spans="1:8">
      <c r="A2758" s="244" t="s">
        <v>3201</v>
      </c>
      <c r="B2758" s="238" t="s">
        <v>4222</v>
      </c>
      <c r="C2758" s="250">
        <v>46</v>
      </c>
      <c r="D2758" s="238" t="s">
        <v>6460</v>
      </c>
      <c r="E2758" s="244" t="s">
        <v>51</v>
      </c>
      <c r="F2758" s="238" t="s">
        <v>4236</v>
      </c>
      <c r="G2758" s="238" t="s">
        <v>4230</v>
      </c>
      <c r="H2758" s="158" t="s">
        <v>7321</v>
      </c>
    </row>
    <row r="2759" spans="1:8">
      <c r="A2759" s="244" t="s">
        <v>3202</v>
      </c>
      <c r="B2759" s="238" t="s">
        <v>4222</v>
      </c>
      <c r="C2759" s="250">
        <v>42</v>
      </c>
      <c r="D2759" s="238" t="s">
        <v>6461</v>
      </c>
      <c r="E2759" s="238" t="s">
        <v>51</v>
      </c>
      <c r="F2759" s="238" t="s">
        <v>4236</v>
      </c>
      <c r="G2759" s="238" t="s">
        <v>4230</v>
      </c>
      <c r="H2759" s="158" t="s">
        <v>7321</v>
      </c>
    </row>
    <row r="2760" spans="1:8">
      <c r="A2760" s="244" t="s">
        <v>3203</v>
      </c>
      <c r="B2760" s="244" t="s">
        <v>4222</v>
      </c>
      <c r="C2760" s="247">
        <v>65</v>
      </c>
      <c r="D2760" s="244" t="s">
        <v>6462</v>
      </c>
      <c r="E2760" s="244" t="s">
        <v>46</v>
      </c>
      <c r="F2760" s="244" t="s">
        <v>4224</v>
      </c>
      <c r="G2760" s="244" t="s">
        <v>4225</v>
      </c>
      <c r="H2760" s="4">
        <v>500</v>
      </c>
    </row>
    <row r="2761" spans="1:8">
      <c r="A2761" s="244" t="s">
        <v>3204</v>
      </c>
      <c r="B2761" s="244" t="s">
        <v>4222</v>
      </c>
      <c r="C2761" s="247">
        <v>45</v>
      </c>
      <c r="D2761" s="244" t="s">
        <v>6463</v>
      </c>
      <c r="E2761" s="244" t="s">
        <v>46</v>
      </c>
      <c r="F2761" s="244" t="s">
        <v>46</v>
      </c>
      <c r="G2761" s="244" t="s">
        <v>4225</v>
      </c>
      <c r="H2761" s="4">
        <v>500</v>
      </c>
    </row>
    <row r="2762" spans="1:8">
      <c r="A2762" s="244" t="s">
        <v>3205</v>
      </c>
      <c r="B2762" s="244" t="s">
        <v>4222</v>
      </c>
      <c r="C2762" s="247">
        <v>70</v>
      </c>
      <c r="D2762" s="244" t="s">
        <v>6464</v>
      </c>
      <c r="E2762" s="244" t="s">
        <v>46</v>
      </c>
      <c r="F2762" s="244" t="s">
        <v>46</v>
      </c>
      <c r="G2762" s="244" t="s">
        <v>4225</v>
      </c>
      <c r="H2762" s="4">
        <v>500</v>
      </c>
    </row>
    <row r="2763" spans="1:8">
      <c r="A2763" s="244" t="s">
        <v>3206</v>
      </c>
      <c r="B2763" s="238" t="s">
        <v>4222</v>
      </c>
      <c r="C2763" s="250">
        <v>32</v>
      </c>
      <c r="D2763" s="244" t="s">
        <v>6465</v>
      </c>
      <c r="E2763" s="244" t="s">
        <v>51</v>
      </c>
      <c r="F2763" s="238" t="s">
        <v>4236</v>
      </c>
      <c r="G2763" s="238" t="s">
        <v>4230</v>
      </c>
      <c r="H2763" s="158" t="s">
        <v>7320</v>
      </c>
    </row>
    <row r="2764" spans="1:8">
      <c r="A2764" s="244" t="s">
        <v>3207</v>
      </c>
      <c r="B2764" s="238" t="s">
        <v>4222</v>
      </c>
      <c r="C2764" s="250">
        <v>46</v>
      </c>
      <c r="D2764" s="238" t="s">
        <v>6466</v>
      </c>
      <c r="E2764" s="244" t="s">
        <v>51</v>
      </c>
      <c r="F2764" s="238" t="s">
        <v>4236</v>
      </c>
      <c r="G2764" s="238" t="s">
        <v>4230</v>
      </c>
      <c r="H2764" s="158" t="s">
        <v>7321</v>
      </c>
    </row>
    <row r="2765" spans="1:8">
      <c r="A2765" s="244" t="s">
        <v>3208</v>
      </c>
      <c r="B2765" s="244" t="s">
        <v>4222</v>
      </c>
      <c r="C2765" s="247">
        <v>40</v>
      </c>
      <c r="D2765" s="244" t="s">
        <v>6467</v>
      </c>
      <c r="E2765" s="244" t="s">
        <v>46</v>
      </c>
      <c r="F2765" s="244" t="s">
        <v>46</v>
      </c>
      <c r="G2765" s="244" t="s">
        <v>4225</v>
      </c>
      <c r="H2765" s="4">
        <v>500</v>
      </c>
    </row>
    <row r="2766" spans="1:8">
      <c r="A2766" s="244" t="s">
        <v>3209</v>
      </c>
      <c r="B2766" s="244" t="s">
        <v>4222</v>
      </c>
      <c r="C2766" s="247">
        <v>50</v>
      </c>
      <c r="D2766" s="244" t="s">
        <v>6468</v>
      </c>
      <c r="E2766" s="244" t="s">
        <v>46</v>
      </c>
      <c r="F2766" s="244" t="s">
        <v>4224</v>
      </c>
      <c r="G2766" s="244" t="s">
        <v>4225</v>
      </c>
      <c r="H2766" s="4">
        <v>500</v>
      </c>
    </row>
    <row r="2767" spans="1:8">
      <c r="A2767" s="244" t="s">
        <v>3210</v>
      </c>
      <c r="B2767" s="244" t="s">
        <v>4222</v>
      </c>
      <c r="C2767" s="247">
        <v>50</v>
      </c>
      <c r="D2767" s="244" t="s">
        <v>6469</v>
      </c>
      <c r="E2767" s="244" t="s">
        <v>46</v>
      </c>
      <c r="F2767" s="244" t="s">
        <v>46</v>
      </c>
      <c r="G2767" s="244" t="s">
        <v>4225</v>
      </c>
      <c r="H2767" s="4">
        <v>500</v>
      </c>
    </row>
    <row r="2768" spans="1:8">
      <c r="A2768" s="244" t="s">
        <v>3211</v>
      </c>
      <c r="B2768" s="244" t="s">
        <v>4222</v>
      </c>
      <c r="C2768" s="247">
        <v>40</v>
      </c>
      <c r="D2768" s="244" t="s">
        <v>6470</v>
      </c>
      <c r="E2768" s="244" t="s">
        <v>46</v>
      </c>
      <c r="F2768" s="244" t="s">
        <v>46</v>
      </c>
      <c r="G2768" s="244" t="s">
        <v>4225</v>
      </c>
      <c r="H2768" s="4">
        <v>500</v>
      </c>
    </row>
    <row r="2769" spans="1:8">
      <c r="A2769" s="244" t="s">
        <v>3212</v>
      </c>
      <c r="B2769" s="244" t="s">
        <v>4222</v>
      </c>
      <c r="C2769" s="247">
        <v>35</v>
      </c>
      <c r="D2769" s="244" t="s">
        <v>6471</v>
      </c>
      <c r="E2769" s="244" t="s">
        <v>46</v>
      </c>
      <c r="F2769" s="244" t="s">
        <v>46</v>
      </c>
      <c r="G2769" s="244" t="s">
        <v>4225</v>
      </c>
      <c r="H2769" s="4">
        <v>500</v>
      </c>
    </row>
    <row r="2770" spans="1:8">
      <c r="A2770" s="244" t="s">
        <v>3213</v>
      </c>
      <c r="B2770" s="244" t="s">
        <v>4263</v>
      </c>
      <c r="C2770" s="247">
        <v>5</v>
      </c>
      <c r="D2770" s="244" t="s">
        <v>6472</v>
      </c>
      <c r="E2770" s="244" t="s">
        <v>46</v>
      </c>
      <c r="F2770" s="244" t="s">
        <v>46</v>
      </c>
      <c r="G2770" s="244" t="s">
        <v>4225</v>
      </c>
      <c r="H2770" s="4">
        <v>500</v>
      </c>
    </row>
    <row r="2771" spans="1:8">
      <c r="A2771" s="244" t="s">
        <v>3214</v>
      </c>
      <c r="B2771" s="244" t="s">
        <v>4222</v>
      </c>
      <c r="C2771" s="247">
        <v>40</v>
      </c>
      <c r="D2771" s="244" t="s">
        <v>6473</v>
      </c>
      <c r="E2771" s="244" t="s">
        <v>46</v>
      </c>
      <c r="F2771" s="244" t="s">
        <v>46</v>
      </c>
      <c r="G2771" s="244" t="s">
        <v>4225</v>
      </c>
      <c r="H2771" s="4">
        <v>500</v>
      </c>
    </row>
    <row r="2772" spans="1:8">
      <c r="A2772" s="244" t="s">
        <v>3215</v>
      </c>
      <c r="B2772" s="244" t="s">
        <v>4254</v>
      </c>
      <c r="C2772" s="247">
        <v>30</v>
      </c>
      <c r="D2772" s="244" t="s">
        <v>6474</v>
      </c>
      <c r="E2772" s="244" t="s">
        <v>46</v>
      </c>
      <c r="F2772" s="244" t="s">
        <v>46</v>
      </c>
      <c r="G2772" s="244" t="s">
        <v>4225</v>
      </c>
      <c r="H2772" s="4">
        <v>500</v>
      </c>
    </row>
    <row r="2773" spans="1:8">
      <c r="A2773" s="244" t="s">
        <v>3216</v>
      </c>
      <c r="B2773" s="244" t="s">
        <v>4263</v>
      </c>
      <c r="C2773" s="247">
        <v>5</v>
      </c>
      <c r="D2773" s="244" t="s">
        <v>6475</v>
      </c>
      <c r="E2773" s="244" t="s">
        <v>46</v>
      </c>
      <c r="F2773" s="244" t="s">
        <v>46</v>
      </c>
      <c r="G2773" s="244" t="s">
        <v>4225</v>
      </c>
      <c r="H2773" s="4">
        <v>500</v>
      </c>
    </row>
    <row r="2774" spans="1:8">
      <c r="A2774" s="244" t="s">
        <v>3217</v>
      </c>
      <c r="B2774" s="244" t="s">
        <v>4222</v>
      </c>
      <c r="C2774" s="247">
        <v>25</v>
      </c>
      <c r="D2774" s="244" t="s">
        <v>6476</v>
      </c>
      <c r="E2774" s="244" t="s">
        <v>46</v>
      </c>
      <c r="F2774" s="244" t="s">
        <v>46</v>
      </c>
      <c r="G2774" s="244" t="s">
        <v>4225</v>
      </c>
      <c r="H2774" s="4">
        <v>500</v>
      </c>
    </row>
    <row r="2775" spans="1:8">
      <c r="A2775" s="244" t="s">
        <v>3218</v>
      </c>
      <c r="B2775" s="244" t="s">
        <v>4222</v>
      </c>
      <c r="C2775" s="247">
        <v>35</v>
      </c>
      <c r="D2775" s="244" t="s">
        <v>6477</v>
      </c>
      <c r="E2775" s="244" t="s">
        <v>46</v>
      </c>
      <c r="F2775" s="244" t="s">
        <v>46</v>
      </c>
      <c r="G2775" s="244" t="s">
        <v>4225</v>
      </c>
      <c r="H2775" s="4">
        <v>500</v>
      </c>
    </row>
    <row r="2776" spans="1:8">
      <c r="A2776" s="244" t="s">
        <v>3219</v>
      </c>
      <c r="B2776" s="244" t="s">
        <v>4222</v>
      </c>
      <c r="C2776" s="247">
        <v>30</v>
      </c>
      <c r="D2776" s="244" t="s">
        <v>6478</v>
      </c>
      <c r="E2776" s="244" t="s">
        <v>46</v>
      </c>
      <c r="F2776" s="244" t="s">
        <v>46</v>
      </c>
      <c r="G2776" s="244" t="s">
        <v>4225</v>
      </c>
      <c r="H2776" s="4">
        <v>500</v>
      </c>
    </row>
    <row r="2777" spans="1:8">
      <c r="A2777" s="244" t="s">
        <v>3220</v>
      </c>
      <c r="B2777" s="244" t="s">
        <v>4222</v>
      </c>
      <c r="C2777" s="247">
        <v>35</v>
      </c>
      <c r="D2777" s="244" t="s">
        <v>6479</v>
      </c>
      <c r="E2777" s="244" t="s">
        <v>46</v>
      </c>
      <c r="F2777" s="244" t="s">
        <v>46</v>
      </c>
      <c r="G2777" s="244" t="s">
        <v>4225</v>
      </c>
      <c r="H2777" s="4">
        <v>500</v>
      </c>
    </row>
    <row r="2778" spans="1:8">
      <c r="A2778" s="244" t="s">
        <v>3221</v>
      </c>
      <c r="B2778" s="244" t="s">
        <v>4254</v>
      </c>
      <c r="C2778" s="247">
        <v>30</v>
      </c>
      <c r="D2778" s="244" t="s">
        <v>6480</v>
      </c>
      <c r="E2778" s="244" t="s">
        <v>46</v>
      </c>
      <c r="F2778" s="244" t="s">
        <v>46</v>
      </c>
      <c r="G2778" s="244" t="s">
        <v>4225</v>
      </c>
      <c r="H2778" s="4">
        <v>500</v>
      </c>
    </row>
    <row r="2779" spans="1:8">
      <c r="A2779" s="244" t="s">
        <v>3222</v>
      </c>
      <c r="B2779" s="244" t="s">
        <v>4238</v>
      </c>
      <c r="C2779" s="247">
        <v>35</v>
      </c>
      <c r="D2779" s="244" t="s">
        <v>6481</v>
      </c>
      <c r="E2779" s="244" t="s">
        <v>46</v>
      </c>
      <c r="F2779" s="244" t="s">
        <v>46</v>
      </c>
      <c r="G2779" s="244" t="s">
        <v>4225</v>
      </c>
      <c r="H2779" s="4">
        <v>500</v>
      </c>
    </row>
    <row r="2780" spans="1:8">
      <c r="A2780" s="244" t="s">
        <v>3223</v>
      </c>
      <c r="B2780" s="244" t="s">
        <v>4234</v>
      </c>
      <c r="C2780" s="247">
        <v>40</v>
      </c>
      <c r="D2780" s="244" t="s">
        <v>6482</v>
      </c>
      <c r="E2780" s="238" t="s">
        <v>52</v>
      </c>
      <c r="F2780" s="238" t="s">
        <v>4236</v>
      </c>
      <c r="G2780" s="244" t="s">
        <v>4225</v>
      </c>
      <c r="H2780" s="158" t="s">
        <v>7323</v>
      </c>
    </row>
    <row r="2781" spans="1:8">
      <c r="A2781" s="244" t="s">
        <v>3224</v>
      </c>
      <c r="B2781" s="244" t="s">
        <v>4222</v>
      </c>
      <c r="C2781" s="247">
        <v>40</v>
      </c>
      <c r="D2781" s="244" t="s">
        <v>6483</v>
      </c>
      <c r="E2781" s="244" t="s">
        <v>46</v>
      </c>
      <c r="F2781" s="244" t="s">
        <v>46</v>
      </c>
      <c r="G2781" s="244" t="s">
        <v>4225</v>
      </c>
      <c r="H2781" s="4">
        <v>500</v>
      </c>
    </row>
    <row r="2782" spans="1:8">
      <c r="A2782" s="244" t="s">
        <v>3225</v>
      </c>
      <c r="B2782" s="244" t="s">
        <v>4307</v>
      </c>
      <c r="C2782" s="247">
        <v>10</v>
      </c>
      <c r="D2782" s="244" t="s">
        <v>6484</v>
      </c>
      <c r="E2782" s="244" t="s">
        <v>46</v>
      </c>
      <c r="F2782" s="244" t="s">
        <v>46</v>
      </c>
      <c r="G2782" s="244" t="s">
        <v>4225</v>
      </c>
      <c r="H2782" s="4">
        <v>500</v>
      </c>
    </row>
    <row r="2783" spans="1:8">
      <c r="A2783" s="244" t="s">
        <v>3226</v>
      </c>
      <c r="B2783" s="244" t="s">
        <v>4254</v>
      </c>
      <c r="C2783" s="247">
        <v>30</v>
      </c>
      <c r="D2783" s="244" t="s">
        <v>6485</v>
      </c>
      <c r="E2783" s="244" t="s">
        <v>46</v>
      </c>
      <c r="F2783" s="244" t="s">
        <v>46</v>
      </c>
      <c r="G2783" s="244" t="s">
        <v>4225</v>
      </c>
      <c r="H2783" s="4">
        <v>500</v>
      </c>
    </row>
    <row r="2784" spans="1:8">
      <c r="A2784" s="244" t="s">
        <v>3227</v>
      </c>
      <c r="B2784" s="244" t="s">
        <v>4307</v>
      </c>
      <c r="C2784" s="247">
        <v>10</v>
      </c>
      <c r="D2784" s="244" t="s">
        <v>6486</v>
      </c>
      <c r="E2784" s="244" t="s">
        <v>46</v>
      </c>
      <c r="F2784" s="244" t="s">
        <v>46</v>
      </c>
      <c r="G2784" s="244" t="s">
        <v>4225</v>
      </c>
      <c r="H2784" s="4">
        <v>500</v>
      </c>
    </row>
    <row r="2785" spans="1:8">
      <c r="A2785" s="244" t="s">
        <v>3228</v>
      </c>
      <c r="B2785" s="244" t="s">
        <v>4222</v>
      </c>
      <c r="C2785" s="247">
        <v>40</v>
      </c>
      <c r="D2785" s="244" t="s">
        <v>6487</v>
      </c>
      <c r="E2785" s="244" t="s">
        <v>46</v>
      </c>
      <c r="F2785" s="244" t="s">
        <v>46</v>
      </c>
      <c r="G2785" s="244" t="s">
        <v>4225</v>
      </c>
      <c r="H2785" s="4">
        <v>500</v>
      </c>
    </row>
    <row r="2786" spans="1:8">
      <c r="A2786" s="244" t="s">
        <v>3229</v>
      </c>
      <c r="B2786" s="244" t="s">
        <v>4234</v>
      </c>
      <c r="C2786" s="247">
        <v>40</v>
      </c>
      <c r="D2786" s="244" t="s">
        <v>6488</v>
      </c>
      <c r="E2786" s="238" t="s">
        <v>52</v>
      </c>
      <c r="F2786" s="238" t="s">
        <v>4236</v>
      </c>
      <c r="G2786" s="244" t="s">
        <v>4225</v>
      </c>
      <c r="H2786" s="158" t="s">
        <v>7323</v>
      </c>
    </row>
    <row r="2787" spans="1:8">
      <c r="A2787" s="244" t="s">
        <v>3230</v>
      </c>
      <c r="B2787" s="244" t="s">
        <v>4263</v>
      </c>
      <c r="C2787" s="247">
        <v>3</v>
      </c>
      <c r="D2787" s="244" t="s">
        <v>6489</v>
      </c>
      <c r="E2787" s="244" t="s">
        <v>46</v>
      </c>
      <c r="F2787" s="244" t="s">
        <v>46</v>
      </c>
      <c r="G2787" s="244" t="s">
        <v>4225</v>
      </c>
      <c r="H2787" s="4">
        <v>500</v>
      </c>
    </row>
    <row r="2788" spans="1:8">
      <c r="A2788" s="244" t="s">
        <v>3231</v>
      </c>
      <c r="B2788" s="244" t="s">
        <v>4222</v>
      </c>
      <c r="C2788" s="247">
        <v>40</v>
      </c>
      <c r="D2788" s="244" t="s">
        <v>6490</v>
      </c>
      <c r="E2788" s="244" t="s">
        <v>46</v>
      </c>
      <c r="F2788" s="244" t="s">
        <v>46</v>
      </c>
      <c r="G2788" s="244" t="s">
        <v>4225</v>
      </c>
      <c r="H2788" s="4">
        <v>500</v>
      </c>
    </row>
    <row r="2789" spans="1:8">
      <c r="A2789" s="244" t="s">
        <v>3232</v>
      </c>
      <c r="B2789" s="244" t="s">
        <v>4238</v>
      </c>
      <c r="C2789" s="247">
        <v>35</v>
      </c>
      <c r="D2789" s="244" t="s">
        <v>6491</v>
      </c>
      <c r="E2789" s="244" t="s">
        <v>46</v>
      </c>
      <c r="F2789" s="244" t="s">
        <v>46</v>
      </c>
      <c r="G2789" s="244" t="s">
        <v>4225</v>
      </c>
      <c r="H2789" s="4">
        <v>500</v>
      </c>
    </row>
    <row r="2790" spans="1:8">
      <c r="A2790" s="244" t="s">
        <v>3233</v>
      </c>
      <c r="B2790" s="244" t="s">
        <v>4234</v>
      </c>
      <c r="C2790" s="247">
        <v>35</v>
      </c>
      <c r="D2790" s="244" t="s">
        <v>6492</v>
      </c>
      <c r="E2790" s="238" t="s">
        <v>52</v>
      </c>
      <c r="F2790" s="238" t="s">
        <v>4236</v>
      </c>
      <c r="G2790" s="244" t="s">
        <v>4225</v>
      </c>
      <c r="H2790" s="158" t="s">
        <v>7323</v>
      </c>
    </row>
    <row r="2791" spans="1:8">
      <c r="A2791" s="244" t="s">
        <v>3234</v>
      </c>
      <c r="B2791" s="244" t="s">
        <v>4307</v>
      </c>
      <c r="C2791" s="247">
        <v>15</v>
      </c>
      <c r="D2791" s="244" t="s">
        <v>6493</v>
      </c>
      <c r="E2791" s="244" t="s">
        <v>46</v>
      </c>
      <c r="F2791" s="244" t="s">
        <v>46</v>
      </c>
      <c r="G2791" s="244" t="s">
        <v>4225</v>
      </c>
      <c r="H2791" s="4">
        <v>500</v>
      </c>
    </row>
    <row r="2792" spans="1:8">
      <c r="A2792" s="244" t="s">
        <v>3235</v>
      </c>
      <c r="B2792" s="244" t="s">
        <v>4234</v>
      </c>
      <c r="C2792" s="247">
        <v>35</v>
      </c>
      <c r="D2792" s="244" t="s">
        <v>6494</v>
      </c>
      <c r="E2792" s="238" t="s">
        <v>52</v>
      </c>
      <c r="F2792" s="238" t="s">
        <v>4236</v>
      </c>
      <c r="G2792" s="244" t="s">
        <v>4225</v>
      </c>
      <c r="H2792" s="158" t="s">
        <v>7323</v>
      </c>
    </row>
    <row r="2793" spans="1:8">
      <c r="A2793" s="244" t="s">
        <v>3236</v>
      </c>
      <c r="B2793" s="244" t="s">
        <v>4234</v>
      </c>
      <c r="C2793" s="247">
        <v>35</v>
      </c>
      <c r="D2793" s="244" t="s">
        <v>6495</v>
      </c>
      <c r="E2793" s="244" t="s">
        <v>46</v>
      </c>
      <c r="F2793" s="244" t="s">
        <v>46</v>
      </c>
      <c r="G2793" s="244" t="s">
        <v>4225</v>
      </c>
      <c r="H2793" s="4">
        <v>500</v>
      </c>
    </row>
    <row r="2794" spans="1:8">
      <c r="A2794" s="244" t="s">
        <v>3237</v>
      </c>
      <c r="B2794" s="244" t="s">
        <v>4234</v>
      </c>
      <c r="C2794" s="247">
        <v>35</v>
      </c>
      <c r="D2794" s="244" t="s">
        <v>6496</v>
      </c>
      <c r="E2794" s="244" t="s">
        <v>46</v>
      </c>
      <c r="F2794" s="244" t="s">
        <v>46</v>
      </c>
      <c r="G2794" s="244" t="s">
        <v>4225</v>
      </c>
      <c r="H2794" s="4">
        <v>500</v>
      </c>
    </row>
    <row r="2795" spans="1:8">
      <c r="A2795" s="244" t="s">
        <v>3238</v>
      </c>
      <c r="B2795" s="244" t="s">
        <v>4234</v>
      </c>
      <c r="C2795" s="247">
        <v>35</v>
      </c>
      <c r="D2795" s="244" t="s">
        <v>6497</v>
      </c>
      <c r="E2795" s="244" t="s">
        <v>46</v>
      </c>
      <c r="F2795" s="244" t="s">
        <v>46</v>
      </c>
      <c r="G2795" s="244" t="s">
        <v>4225</v>
      </c>
      <c r="H2795" s="4">
        <v>500</v>
      </c>
    </row>
    <row r="2796" spans="1:8">
      <c r="A2796" s="244" t="s">
        <v>3239</v>
      </c>
      <c r="B2796" s="244" t="s">
        <v>4234</v>
      </c>
      <c r="C2796" s="247">
        <v>35</v>
      </c>
      <c r="D2796" s="238" t="s">
        <v>6498</v>
      </c>
      <c r="E2796" s="238" t="s">
        <v>52</v>
      </c>
      <c r="F2796" s="238" t="s">
        <v>4236</v>
      </c>
      <c r="G2796" s="244" t="s">
        <v>4230</v>
      </c>
      <c r="H2796" s="158" t="s">
        <v>7323</v>
      </c>
    </row>
    <row r="2797" spans="1:8">
      <c r="A2797" s="244" t="s">
        <v>3240</v>
      </c>
      <c r="B2797" s="238" t="s">
        <v>4222</v>
      </c>
      <c r="C2797" s="250">
        <v>50</v>
      </c>
      <c r="D2797" s="238" t="s">
        <v>6499</v>
      </c>
      <c r="E2797" s="244" t="s">
        <v>51</v>
      </c>
      <c r="F2797" s="238" t="s">
        <v>4236</v>
      </c>
      <c r="G2797" s="238" t="s">
        <v>4230</v>
      </c>
      <c r="H2797" s="158" t="s">
        <v>7322</v>
      </c>
    </row>
    <row r="2798" spans="1:8">
      <c r="A2798" s="244" t="s">
        <v>3241</v>
      </c>
      <c r="B2798" s="238" t="s">
        <v>4222</v>
      </c>
      <c r="C2798" s="250">
        <v>60</v>
      </c>
      <c r="D2798" s="238" t="s">
        <v>6500</v>
      </c>
      <c r="E2798" s="244" t="s">
        <v>51</v>
      </c>
      <c r="F2798" s="238" t="s">
        <v>4236</v>
      </c>
      <c r="G2798" s="238" t="s">
        <v>4230</v>
      </c>
      <c r="H2798" s="158" t="s">
        <v>7322</v>
      </c>
    </row>
    <row r="2799" spans="1:8">
      <c r="A2799" s="244" t="s">
        <v>3242</v>
      </c>
      <c r="B2799" s="244" t="s">
        <v>4234</v>
      </c>
      <c r="C2799" s="247">
        <v>35</v>
      </c>
      <c r="D2799" s="238" t="s">
        <v>6501</v>
      </c>
      <c r="E2799" s="238" t="s">
        <v>52</v>
      </c>
      <c r="F2799" s="238" t="s">
        <v>4236</v>
      </c>
      <c r="G2799" s="244" t="s">
        <v>4230</v>
      </c>
      <c r="H2799" s="158" t="s">
        <v>7323</v>
      </c>
    </row>
    <row r="2800" spans="1:8">
      <c r="A2800" s="244" t="s">
        <v>3243</v>
      </c>
      <c r="B2800" s="244" t="s">
        <v>4234</v>
      </c>
      <c r="C2800" s="247">
        <v>35</v>
      </c>
      <c r="D2800" s="238" t="s">
        <v>6502</v>
      </c>
      <c r="E2800" s="238" t="s">
        <v>52</v>
      </c>
      <c r="F2800" s="238" t="s">
        <v>4236</v>
      </c>
      <c r="G2800" s="244" t="s">
        <v>4230</v>
      </c>
      <c r="H2800" s="158" t="s">
        <v>7323</v>
      </c>
    </row>
    <row r="2801" spans="1:8">
      <c r="A2801" s="244" t="s">
        <v>3244</v>
      </c>
      <c r="B2801" s="238" t="s">
        <v>4222</v>
      </c>
      <c r="C2801" s="250">
        <v>45</v>
      </c>
      <c r="D2801" s="238" t="s">
        <v>6500</v>
      </c>
      <c r="E2801" s="238" t="s">
        <v>51</v>
      </c>
      <c r="F2801" s="238" t="s">
        <v>4236</v>
      </c>
      <c r="G2801" s="238" t="s">
        <v>4230</v>
      </c>
      <c r="H2801" s="158" t="s">
        <v>7321</v>
      </c>
    </row>
    <row r="2802" spans="1:8">
      <c r="A2802" s="244" t="s">
        <v>3245</v>
      </c>
      <c r="B2802" s="238" t="s">
        <v>4222</v>
      </c>
      <c r="C2802" s="250">
        <v>45</v>
      </c>
      <c r="D2802" s="238" t="s">
        <v>6503</v>
      </c>
      <c r="E2802" s="238" t="s">
        <v>51</v>
      </c>
      <c r="F2802" s="238" t="s">
        <v>4236</v>
      </c>
      <c r="G2802" s="238" t="s">
        <v>4230</v>
      </c>
      <c r="H2802" s="158" t="s">
        <v>7321</v>
      </c>
    </row>
    <row r="2803" spans="1:8">
      <c r="A2803" s="244" t="s">
        <v>3246</v>
      </c>
      <c r="B2803" s="253" t="s">
        <v>4222</v>
      </c>
      <c r="C2803" s="250">
        <v>30</v>
      </c>
      <c r="D2803" s="253" t="s">
        <v>6504</v>
      </c>
      <c r="E2803" s="253" t="s">
        <v>51</v>
      </c>
      <c r="F2803" s="253" t="s">
        <v>4236</v>
      </c>
      <c r="G2803" s="253" t="s">
        <v>4230</v>
      </c>
      <c r="H2803" s="158" t="s">
        <v>7320</v>
      </c>
    </row>
    <row r="2804" spans="1:8">
      <c r="A2804" s="244" t="s">
        <v>3247</v>
      </c>
      <c r="B2804" s="238" t="s">
        <v>4234</v>
      </c>
      <c r="C2804" s="250">
        <v>45</v>
      </c>
      <c r="D2804" s="238" t="s">
        <v>6505</v>
      </c>
      <c r="E2804" s="238" t="s">
        <v>52</v>
      </c>
      <c r="F2804" s="238" t="s">
        <v>52</v>
      </c>
      <c r="G2804" s="238" t="s">
        <v>4230</v>
      </c>
      <c r="H2804" s="158" t="s">
        <v>7323</v>
      </c>
    </row>
    <row r="2805" spans="1:8">
      <c r="A2805" s="244" t="s">
        <v>3248</v>
      </c>
      <c r="B2805" s="253" t="s">
        <v>4222</v>
      </c>
      <c r="C2805" s="250">
        <v>30</v>
      </c>
      <c r="D2805" s="253" t="s">
        <v>6506</v>
      </c>
      <c r="E2805" s="253" t="s">
        <v>51</v>
      </c>
      <c r="F2805" s="253" t="s">
        <v>4236</v>
      </c>
      <c r="G2805" s="253" t="s">
        <v>4230</v>
      </c>
      <c r="H2805" s="158" t="s">
        <v>7320</v>
      </c>
    </row>
    <row r="2806" spans="1:8">
      <c r="A2806" s="244" t="s">
        <v>3249</v>
      </c>
      <c r="B2806" s="244" t="s">
        <v>4307</v>
      </c>
      <c r="C2806" s="247">
        <v>20</v>
      </c>
      <c r="D2806" s="244" t="s">
        <v>6507</v>
      </c>
      <c r="E2806" s="244" t="s">
        <v>46</v>
      </c>
      <c r="F2806" s="244" t="s">
        <v>46</v>
      </c>
      <c r="G2806" s="244" t="s">
        <v>4225</v>
      </c>
      <c r="H2806" s="4">
        <v>500</v>
      </c>
    </row>
    <row r="2807" spans="1:8">
      <c r="A2807" s="244" t="s">
        <v>3250</v>
      </c>
      <c r="B2807" s="244" t="s">
        <v>4222</v>
      </c>
      <c r="C2807" s="247">
        <v>51</v>
      </c>
      <c r="D2807" s="244" t="s">
        <v>6508</v>
      </c>
      <c r="E2807" s="244" t="s">
        <v>46</v>
      </c>
      <c r="F2807" s="244" t="s">
        <v>46</v>
      </c>
      <c r="G2807" s="244" t="s">
        <v>4225</v>
      </c>
      <c r="H2807" s="4">
        <v>500</v>
      </c>
    </row>
    <row r="2808" spans="1:8">
      <c r="A2808" s="244" t="s">
        <v>3251</v>
      </c>
      <c r="B2808" s="244" t="s">
        <v>4222</v>
      </c>
      <c r="C2808" s="247">
        <v>42</v>
      </c>
      <c r="D2808" s="244" t="s">
        <v>6509</v>
      </c>
      <c r="E2808" s="244" t="s">
        <v>46</v>
      </c>
      <c r="F2808" s="244" t="s">
        <v>46</v>
      </c>
      <c r="G2808" s="244" t="s">
        <v>4225</v>
      </c>
      <c r="H2808" s="4">
        <v>500</v>
      </c>
    </row>
    <row r="2809" spans="1:8">
      <c r="A2809" s="244" t="s">
        <v>3252</v>
      </c>
      <c r="B2809" s="244" t="s">
        <v>4222</v>
      </c>
      <c r="C2809" s="247">
        <v>40</v>
      </c>
      <c r="D2809" s="244" t="s">
        <v>6510</v>
      </c>
      <c r="E2809" s="244" t="s">
        <v>46</v>
      </c>
      <c r="F2809" s="244" t="s">
        <v>46</v>
      </c>
      <c r="G2809" s="244" t="s">
        <v>4225</v>
      </c>
      <c r="H2809" s="4">
        <v>500</v>
      </c>
    </row>
    <row r="2810" spans="1:8">
      <c r="A2810" s="244" t="s">
        <v>3253</v>
      </c>
      <c r="B2810" s="244" t="s">
        <v>4222</v>
      </c>
      <c r="C2810" s="247">
        <v>50</v>
      </c>
      <c r="D2810" s="244" t="s">
        <v>6511</v>
      </c>
      <c r="E2810" s="244" t="s">
        <v>46</v>
      </c>
      <c r="F2810" s="244" t="s">
        <v>46</v>
      </c>
      <c r="G2810" s="244" t="s">
        <v>4225</v>
      </c>
      <c r="H2810" s="4">
        <v>500</v>
      </c>
    </row>
    <row r="2811" spans="1:8">
      <c r="A2811" s="244" t="s">
        <v>3254</v>
      </c>
      <c r="B2811" s="244" t="s">
        <v>4222</v>
      </c>
      <c r="C2811" s="247">
        <v>50</v>
      </c>
      <c r="D2811" s="244" t="s">
        <v>6512</v>
      </c>
      <c r="E2811" s="244" t="s">
        <v>46</v>
      </c>
      <c r="F2811" s="244" t="s">
        <v>46</v>
      </c>
      <c r="G2811" s="244" t="s">
        <v>4225</v>
      </c>
      <c r="H2811" s="4">
        <v>500</v>
      </c>
    </row>
    <row r="2812" spans="1:8">
      <c r="A2812" s="244" t="s">
        <v>3255</v>
      </c>
      <c r="B2812" s="244" t="s">
        <v>4222</v>
      </c>
      <c r="C2812" s="247">
        <v>54</v>
      </c>
      <c r="D2812" s="244" t="s">
        <v>6513</v>
      </c>
      <c r="E2812" s="244" t="s">
        <v>46</v>
      </c>
      <c r="F2812" s="244" t="s">
        <v>46</v>
      </c>
      <c r="G2812" s="244" t="s">
        <v>4225</v>
      </c>
      <c r="H2812" s="4">
        <v>500</v>
      </c>
    </row>
    <row r="2813" spans="1:8">
      <c r="A2813" s="244" t="s">
        <v>3256</v>
      </c>
      <c r="B2813" s="244" t="s">
        <v>4222</v>
      </c>
      <c r="C2813" s="247">
        <v>61</v>
      </c>
      <c r="D2813" s="244" t="s">
        <v>6514</v>
      </c>
      <c r="E2813" s="244" t="s">
        <v>46</v>
      </c>
      <c r="F2813" s="244" t="s">
        <v>46</v>
      </c>
      <c r="G2813" s="244" t="s">
        <v>4225</v>
      </c>
      <c r="H2813" s="4">
        <v>500</v>
      </c>
    </row>
    <row r="2814" spans="1:8">
      <c r="A2814" s="244" t="s">
        <v>3257</v>
      </c>
      <c r="B2814" s="244" t="s">
        <v>4222</v>
      </c>
      <c r="C2814" s="247">
        <v>45</v>
      </c>
      <c r="D2814" s="244" t="s">
        <v>6515</v>
      </c>
      <c r="E2814" s="244" t="s">
        <v>46</v>
      </c>
      <c r="F2814" s="244" t="s">
        <v>46</v>
      </c>
      <c r="G2814" s="244" t="s">
        <v>4225</v>
      </c>
      <c r="H2814" s="4">
        <v>500</v>
      </c>
    </row>
    <row r="2815" spans="1:8">
      <c r="A2815" s="244" t="s">
        <v>3258</v>
      </c>
      <c r="B2815" s="244" t="s">
        <v>4222</v>
      </c>
      <c r="C2815" s="247">
        <v>55</v>
      </c>
      <c r="D2815" s="244" t="s">
        <v>6516</v>
      </c>
      <c r="E2815" s="244" t="s">
        <v>46</v>
      </c>
      <c r="F2815" s="244" t="s">
        <v>46</v>
      </c>
      <c r="G2815" s="244" t="s">
        <v>4225</v>
      </c>
      <c r="H2815" s="4">
        <v>500</v>
      </c>
    </row>
    <row r="2816" spans="1:8">
      <c r="A2816" s="244" t="s">
        <v>3259</v>
      </c>
      <c r="B2816" s="244" t="s">
        <v>4307</v>
      </c>
      <c r="C2816" s="247">
        <v>6</v>
      </c>
      <c r="D2816" s="244" t="s">
        <v>379</v>
      </c>
      <c r="E2816" s="238" t="s">
        <v>4236</v>
      </c>
      <c r="F2816" s="238" t="s">
        <v>4236</v>
      </c>
      <c r="G2816" s="244" t="s">
        <v>4225</v>
      </c>
      <c r="H2816" s="222">
        <v>0</v>
      </c>
    </row>
    <row r="2817" spans="1:8">
      <c r="A2817" s="244" t="s">
        <v>3260</v>
      </c>
      <c r="B2817" s="244" t="s">
        <v>4307</v>
      </c>
      <c r="C2817" s="247">
        <v>20</v>
      </c>
      <c r="D2817" s="244" t="s">
        <v>379</v>
      </c>
      <c r="E2817" s="238" t="s">
        <v>4236</v>
      </c>
      <c r="F2817" s="238" t="s">
        <v>4236</v>
      </c>
      <c r="G2817" s="244" t="s">
        <v>4225</v>
      </c>
      <c r="H2817" s="222">
        <v>0</v>
      </c>
    </row>
    <row r="2818" spans="1:8">
      <c r="A2818" s="244" t="s">
        <v>3261</v>
      </c>
      <c r="B2818" s="244" t="s">
        <v>4234</v>
      </c>
      <c r="C2818" s="247">
        <v>30</v>
      </c>
      <c r="D2818" s="244" t="s">
        <v>6517</v>
      </c>
      <c r="E2818" s="244" t="s">
        <v>46</v>
      </c>
      <c r="F2818" s="244" t="s">
        <v>46</v>
      </c>
      <c r="G2818" s="244" t="s">
        <v>4225</v>
      </c>
      <c r="H2818" s="4">
        <v>500</v>
      </c>
    </row>
    <row r="2819" spans="1:8">
      <c r="A2819" s="244" t="s">
        <v>3262</v>
      </c>
      <c r="B2819" s="244" t="s">
        <v>4222</v>
      </c>
      <c r="C2819" s="247">
        <v>45</v>
      </c>
      <c r="D2819" s="244" t="s">
        <v>6518</v>
      </c>
      <c r="E2819" s="244" t="s">
        <v>51</v>
      </c>
      <c r="F2819" s="238" t="s">
        <v>4236</v>
      </c>
      <c r="G2819" s="244" t="s">
        <v>4230</v>
      </c>
      <c r="H2819" s="158" t="s">
        <v>7321</v>
      </c>
    </row>
    <row r="2820" spans="1:8">
      <c r="A2820" s="244" t="s">
        <v>3263</v>
      </c>
      <c r="B2820" s="244" t="s">
        <v>4222</v>
      </c>
      <c r="C2820" s="247">
        <v>65</v>
      </c>
      <c r="D2820" s="244" t="s">
        <v>6519</v>
      </c>
      <c r="E2820" s="244" t="s">
        <v>46</v>
      </c>
      <c r="F2820" s="244" t="s">
        <v>46</v>
      </c>
      <c r="G2820" s="244" t="s">
        <v>4225</v>
      </c>
      <c r="H2820" s="4">
        <v>500</v>
      </c>
    </row>
    <row r="2821" spans="1:8">
      <c r="A2821" s="244" t="s">
        <v>3264</v>
      </c>
      <c r="B2821" s="244" t="s">
        <v>4222</v>
      </c>
      <c r="C2821" s="247">
        <v>90</v>
      </c>
      <c r="D2821" s="244" t="s">
        <v>6520</v>
      </c>
      <c r="E2821" s="238" t="s">
        <v>6394</v>
      </c>
      <c r="F2821" s="238" t="s">
        <v>4236</v>
      </c>
      <c r="G2821" s="244" t="s">
        <v>4225</v>
      </c>
      <c r="H2821" s="222">
        <v>0</v>
      </c>
    </row>
    <row r="2822" spans="1:8">
      <c r="A2822" s="244" t="s">
        <v>3265</v>
      </c>
      <c r="B2822" s="244" t="s">
        <v>4222</v>
      </c>
      <c r="C2822" s="247">
        <v>35</v>
      </c>
      <c r="D2822" s="244" t="s">
        <v>6521</v>
      </c>
      <c r="E2822" s="238" t="s">
        <v>4236</v>
      </c>
      <c r="F2822" s="238" t="s">
        <v>4236</v>
      </c>
      <c r="G2822" s="244" t="s">
        <v>4225</v>
      </c>
      <c r="H2822" s="222">
        <v>0</v>
      </c>
    </row>
    <row r="2823" spans="1:8">
      <c r="A2823" s="244" t="s">
        <v>3266</v>
      </c>
      <c r="B2823" s="244" t="s">
        <v>4302</v>
      </c>
      <c r="C2823" s="247">
        <v>12</v>
      </c>
      <c r="D2823" s="244" t="s">
        <v>379</v>
      </c>
      <c r="E2823" s="238" t="s">
        <v>4236</v>
      </c>
      <c r="F2823" s="238" t="s">
        <v>4236</v>
      </c>
      <c r="G2823" s="244" t="s">
        <v>4225</v>
      </c>
      <c r="H2823" s="222">
        <v>0</v>
      </c>
    </row>
    <row r="2824" spans="1:8">
      <c r="A2824" s="244" t="s">
        <v>3267</v>
      </c>
      <c r="B2824" s="244" t="s">
        <v>4222</v>
      </c>
      <c r="C2824" s="247">
        <v>90</v>
      </c>
      <c r="D2824" s="244" t="s">
        <v>6522</v>
      </c>
      <c r="E2824" s="238" t="s">
        <v>6523</v>
      </c>
      <c r="F2824" s="238" t="s">
        <v>4236</v>
      </c>
      <c r="G2824" s="244" t="s">
        <v>4225</v>
      </c>
      <c r="H2824" s="222">
        <v>0</v>
      </c>
    </row>
    <row r="2825" spans="1:8">
      <c r="A2825" s="244" t="s">
        <v>3268</v>
      </c>
      <c r="B2825" s="244" t="s">
        <v>4222</v>
      </c>
      <c r="C2825" s="247">
        <v>50</v>
      </c>
      <c r="D2825" s="244" t="s">
        <v>6524</v>
      </c>
      <c r="E2825" s="244" t="s">
        <v>46</v>
      </c>
      <c r="F2825" s="244" t="s">
        <v>46</v>
      </c>
      <c r="G2825" s="244" t="s">
        <v>4225</v>
      </c>
      <c r="H2825" s="4">
        <v>500</v>
      </c>
    </row>
    <row r="2826" spans="1:8">
      <c r="A2826" s="244" t="s">
        <v>3269</v>
      </c>
      <c r="B2826" s="244" t="s">
        <v>4222</v>
      </c>
      <c r="C2826" s="247">
        <v>70</v>
      </c>
      <c r="D2826" s="244" t="s">
        <v>6525</v>
      </c>
      <c r="E2826" s="244" t="s">
        <v>46</v>
      </c>
      <c r="F2826" s="244" t="s">
        <v>46</v>
      </c>
      <c r="G2826" s="244" t="s">
        <v>4225</v>
      </c>
      <c r="H2826" s="4">
        <v>500</v>
      </c>
    </row>
    <row r="2827" spans="1:8">
      <c r="A2827" s="244" t="s">
        <v>3270</v>
      </c>
      <c r="B2827" s="244" t="s">
        <v>4222</v>
      </c>
      <c r="C2827" s="247">
        <v>105</v>
      </c>
      <c r="D2827" s="244" t="s">
        <v>379</v>
      </c>
      <c r="E2827" s="238" t="s">
        <v>6394</v>
      </c>
      <c r="F2827" s="238" t="s">
        <v>4236</v>
      </c>
      <c r="G2827" s="244" t="s">
        <v>4225</v>
      </c>
      <c r="H2827" s="222">
        <v>0</v>
      </c>
    </row>
    <row r="2828" spans="1:8">
      <c r="A2828" s="244" t="s">
        <v>3271</v>
      </c>
      <c r="B2828" s="244" t="s">
        <v>4222</v>
      </c>
      <c r="C2828" s="247">
        <v>50</v>
      </c>
      <c r="D2828" s="244" t="s">
        <v>6526</v>
      </c>
      <c r="E2828" s="244" t="s">
        <v>46</v>
      </c>
      <c r="F2828" s="244" t="s">
        <v>46</v>
      </c>
      <c r="G2828" s="244" t="s">
        <v>4225</v>
      </c>
      <c r="H2828" s="4">
        <v>500</v>
      </c>
    </row>
    <row r="2829" spans="1:8">
      <c r="A2829" s="244" t="s">
        <v>3272</v>
      </c>
      <c r="B2829" s="244" t="s">
        <v>4222</v>
      </c>
      <c r="C2829" s="247">
        <v>60</v>
      </c>
      <c r="D2829" s="244" t="s">
        <v>6527</v>
      </c>
      <c r="E2829" s="244" t="s">
        <v>46</v>
      </c>
      <c r="F2829" s="244" t="s">
        <v>46</v>
      </c>
      <c r="G2829" s="244" t="s">
        <v>4225</v>
      </c>
      <c r="H2829" s="4">
        <v>500</v>
      </c>
    </row>
    <row r="2830" spans="1:8">
      <c r="A2830" s="244" t="s">
        <v>3273</v>
      </c>
      <c r="B2830" s="244" t="s">
        <v>4222</v>
      </c>
      <c r="C2830" s="247">
        <v>70</v>
      </c>
      <c r="D2830" s="244" t="s">
        <v>6528</v>
      </c>
      <c r="E2830" s="244" t="s">
        <v>46</v>
      </c>
      <c r="F2830" s="244" t="s">
        <v>46</v>
      </c>
      <c r="G2830" s="244" t="s">
        <v>4225</v>
      </c>
      <c r="H2830" s="4">
        <v>500</v>
      </c>
    </row>
    <row r="2831" spans="1:8">
      <c r="A2831" s="244" t="s">
        <v>3274</v>
      </c>
      <c r="B2831" s="244" t="s">
        <v>4222</v>
      </c>
      <c r="C2831" s="247">
        <v>50</v>
      </c>
      <c r="D2831" s="244" t="s">
        <v>6529</v>
      </c>
      <c r="E2831" s="244" t="s">
        <v>46</v>
      </c>
      <c r="F2831" s="244" t="s">
        <v>46</v>
      </c>
      <c r="G2831" s="244" t="s">
        <v>4225</v>
      </c>
      <c r="H2831" s="4">
        <v>500</v>
      </c>
    </row>
    <row r="2832" spans="1:8">
      <c r="A2832" s="244" t="s">
        <v>3275</v>
      </c>
      <c r="B2832" s="244" t="s">
        <v>4222</v>
      </c>
      <c r="C2832" s="247">
        <v>60</v>
      </c>
      <c r="D2832" s="244" t="s">
        <v>6530</v>
      </c>
      <c r="E2832" s="244" t="s">
        <v>46</v>
      </c>
      <c r="F2832" s="244" t="s">
        <v>46</v>
      </c>
      <c r="G2832" s="244" t="s">
        <v>4225</v>
      </c>
      <c r="H2832" s="4">
        <v>500</v>
      </c>
    </row>
    <row r="2833" spans="1:8">
      <c r="A2833" s="244" t="s">
        <v>3276</v>
      </c>
      <c r="B2833" s="244" t="s">
        <v>4222</v>
      </c>
      <c r="C2833" s="247">
        <v>70</v>
      </c>
      <c r="D2833" s="244" t="s">
        <v>6531</v>
      </c>
      <c r="E2833" s="244" t="s">
        <v>46</v>
      </c>
      <c r="F2833" s="244" t="s">
        <v>46</v>
      </c>
      <c r="G2833" s="244" t="s">
        <v>4225</v>
      </c>
      <c r="H2833" s="4">
        <v>500</v>
      </c>
    </row>
    <row r="2834" spans="1:8">
      <c r="A2834" s="244" t="s">
        <v>3277</v>
      </c>
      <c r="B2834" s="244" t="s">
        <v>4222</v>
      </c>
      <c r="C2834" s="247">
        <v>60</v>
      </c>
      <c r="D2834" s="244" t="s">
        <v>6532</v>
      </c>
      <c r="E2834" s="244" t="s">
        <v>46</v>
      </c>
      <c r="F2834" s="244" t="s">
        <v>46</v>
      </c>
      <c r="G2834" s="244" t="s">
        <v>4225</v>
      </c>
      <c r="H2834" s="4">
        <v>500</v>
      </c>
    </row>
    <row r="2835" spans="1:8">
      <c r="A2835" s="244" t="s">
        <v>3278</v>
      </c>
      <c r="B2835" s="244" t="s">
        <v>4222</v>
      </c>
      <c r="C2835" s="247">
        <v>55</v>
      </c>
      <c r="D2835" s="244" t="s">
        <v>6533</v>
      </c>
      <c r="E2835" s="244" t="s">
        <v>46</v>
      </c>
      <c r="F2835" s="244" t="s">
        <v>46</v>
      </c>
      <c r="G2835" s="244" t="s">
        <v>4225</v>
      </c>
      <c r="H2835" s="4">
        <v>500</v>
      </c>
    </row>
    <row r="2836" spans="1:8">
      <c r="A2836" s="244" t="s">
        <v>3279</v>
      </c>
      <c r="B2836" s="244" t="s">
        <v>4222</v>
      </c>
      <c r="C2836" s="247">
        <v>70</v>
      </c>
      <c r="D2836" s="244" t="s">
        <v>6534</v>
      </c>
      <c r="E2836" s="244" t="s">
        <v>46</v>
      </c>
      <c r="F2836" s="244" t="s">
        <v>46</v>
      </c>
      <c r="G2836" s="244" t="s">
        <v>4225</v>
      </c>
      <c r="H2836" s="4">
        <v>500</v>
      </c>
    </row>
    <row r="2837" spans="1:8">
      <c r="A2837" s="244" t="s">
        <v>3280</v>
      </c>
      <c r="B2837" s="244" t="s">
        <v>4222</v>
      </c>
      <c r="C2837" s="247">
        <v>60</v>
      </c>
      <c r="D2837" s="244" t="s">
        <v>6535</v>
      </c>
      <c r="E2837" s="244" t="s">
        <v>46</v>
      </c>
      <c r="F2837" s="244" t="s">
        <v>46</v>
      </c>
      <c r="G2837" s="244" t="s">
        <v>4225</v>
      </c>
      <c r="H2837" s="4">
        <v>500</v>
      </c>
    </row>
    <row r="2838" spans="1:8">
      <c r="A2838" s="244" t="s">
        <v>3281</v>
      </c>
      <c r="B2838" s="244" t="s">
        <v>4222</v>
      </c>
      <c r="C2838" s="247">
        <v>70</v>
      </c>
      <c r="D2838" s="244" t="s">
        <v>6536</v>
      </c>
      <c r="E2838" s="244" t="s">
        <v>46</v>
      </c>
      <c r="F2838" s="244" t="s">
        <v>46</v>
      </c>
      <c r="G2838" s="244" t="s">
        <v>4225</v>
      </c>
      <c r="H2838" s="4">
        <v>500</v>
      </c>
    </row>
    <row r="2839" spans="1:8">
      <c r="A2839" s="244" t="s">
        <v>3282</v>
      </c>
      <c r="B2839" s="244" t="s">
        <v>4234</v>
      </c>
      <c r="C2839" s="247">
        <v>42</v>
      </c>
      <c r="D2839" s="244" t="s">
        <v>6537</v>
      </c>
      <c r="E2839" s="238" t="s">
        <v>52</v>
      </c>
      <c r="F2839" s="238" t="s">
        <v>4236</v>
      </c>
      <c r="G2839" s="244" t="s">
        <v>4225</v>
      </c>
      <c r="H2839" s="158" t="s">
        <v>7323</v>
      </c>
    </row>
    <row r="2840" spans="1:8">
      <c r="A2840" s="244" t="s">
        <v>3283</v>
      </c>
      <c r="B2840" s="244" t="s">
        <v>4222</v>
      </c>
      <c r="C2840" s="247">
        <v>80</v>
      </c>
      <c r="D2840" s="244" t="s">
        <v>6538</v>
      </c>
      <c r="E2840" s="244" t="s">
        <v>46</v>
      </c>
      <c r="F2840" s="244" t="s">
        <v>46</v>
      </c>
      <c r="G2840" s="244" t="s">
        <v>4225</v>
      </c>
      <c r="H2840" s="4">
        <v>500</v>
      </c>
    </row>
    <row r="2841" spans="1:8">
      <c r="A2841" s="244" t="s">
        <v>3284</v>
      </c>
      <c r="B2841" s="244" t="s">
        <v>4234</v>
      </c>
      <c r="C2841" s="247">
        <v>38.5</v>
      </c>
      <c r="D2841" s="244" t="s">
        <v>6539</v>
      </c>
      <c r="E2841" s="244" t="s">
        <v>51</v>
      </c>
      <c r="F2841" s="238" t="s">
        <v>4236</v>
      </c>
      <c r="G2841" s="244" t="s">
        <v>4230</v>
      </c>
      <c r="H2841" s="158" t="s">
        <v>7320</v>
      </c>
    </row>
    <row r="2842" spans="1:8">
      <c r="A2842" s="244" t="s">
        <v>3285</v>
      </c>
      <c r="B2842" s="238" t="s">
        <v>4332</v>
      </c>
      <c r="C2842" s="250">
        <v>20</v>
      </c>
      <c r="D2842" s="238" t="s">
        <v>379</v>
      </c>
      <c r="E2842" s="238" t="s">
        <v>4236</v>
      </c>
      <c r="F2842" s="238" t="s">
        <v>4236</v>
      </c>
      <c r="G2842" s="238" t="s">
        <v>4230</v>
      </c>
      <c r="H2842" s="222">
        <v>0</v>
      </c>
    </row>
    <row r="2843" spans="1:8">
      <c r="A2843" s="244" t="s">
        <v>3286</v>
      </c>
      <c r="B2843" s="238" t="s">
        <v>4222</v>
      </c>
      <c r="C2843" s="250">
        <v>60</v>
      </c>
      <c r="D2843" s="238" t="s">
        <v>6540</v>
      </c>
      <c r="E2843" s="238" t="s">
        <v>6541</v>
      </c>
      <c r="F2843" s="238" t="s">
        <v>6541</v>
      </c>
      <c r="G2843" s="238" t="s">
        <v>4225</v>
      </c>
      <c r="H2843" s="222">
        <v>0</v>
      </c>
    </row>
    <row r="2844" spans="1:8">
      <c r="A2844" s="244" t="s">
        <v>3287</v>
      </c>
      <c r="B2844" s="238" t="s">
        <v>4222</v>
      </c>
      <c r="C2844" s="250">
        <v>60</v>
      </c>
      <c r="D2844" s="238" t="s">
        <v>6542</v>
      </c>
      <c r="E2844" s="238" t="s">
        <v>6541</v>
      </c>
      <c r="F2844" s="238" t="s">
        <v>6541</v>
      </c>
      <c r="G2844" s="238" t="s">
        <v>4225</v>
      </c>
      <c r="H2844" s="222">
        <v>0</v>
      </c>
    </row>
    <row r="2845" spans="1:8">
      <c r="A2845" s="244" t="s">
        <v>3288</v>
      </c>
      <c r="B2845" s="244" t="s">
        <v>4222</v>
      </c>
      <c r="C2845" s="247">
        <v>35</v>
      </c>
      <c r="D2845" s="244" t="s">
        <v>6543</v>
      </c>
      <c r="E2845" s="244" t="s">
        <v>46</v>
      </c>
      <c r="F2845" s="244" t="s">
        <v>4224</v>
      </c>
      <c r="G2845" s="244" t="s">
        <v>4225</v>
      </c>
      <c r="H2845" s="4">
        <v>500</v>
      </c>
    </row>
    <row r="2846" spans="1:8">
      <c r="A2846" s="244" t="s">
        <v>3289</v>
      </c>
      <c r="B2846" s="244" t="s">
        <v>4222</v>
      </c>
      <c r="C2846" s="247">
        <v>40</v>
      </c>
      <c r="D2846" s="244" t="s">
        <v>6544</v>
      </c>
      <c r="E2846" s="244" t="s">
        <v>46</v>
      </c>
      <c r="F2846" s="244" t="s">
        <v>46</v>
      </c>
      <c r="G2846" s="244" t="s">
        <v>4225</v>
      </c>
      <c r="H2846" s="4">
        <v>500</v>
      </c>
    </row>
    <row r="2847" spans="1:8">
      <c r="A2847" s="244" t="s">
        <v>3290</v>
      </c>
      <c r="B2847" s="244" t="s">
        <v>4222</v>
      </c>
      <c r="C2847" s="247">
        <v>60</v>
      </c>
      <c r="D2847" s="244" t="s">
        <v>6545</v>
      </c>
      <c r="E2847" s="244" t="s">
        <v>46</v>
      </c>
      <c r="F2847" s="244" t="s">
        <v>4224</v>
      </c>
      <c r="G2847" s="244" t="s">
        <v>4225</v>
      </c>
      <c r="H2847" s="4">
        <v>500</v>
      </c>
    </row>
    <row r="2848" spans="1:8">
      <c r="A2848" s="244" t="s">
        <v>3291</v>
      </c>
      <c r="B2848" s="244" t="s">
        <v>4222</v>
      </c>
      <c r="C2848" s="247">
        <v>40</v>
      </c>
      <c r="D2848" s="244" t="s">
        <v>6546</v>
      </c>
      <c r="E2848" s="244" t="s">
        <v>46</v>
      </c>
      <c r="F2848" s="244" t="s">
        <v>46</v>
      </c>
      <c r="G2848" s="244" t="s">
        <v>4225</v>
      </c>
      <c r="H2848" s="4">
        <v>500</v>
      </c>
    </row>
    <row r="2849" spans="1:8">
      <c r="A2849" s="244" t="s">
        <v>3292</v>
      </c>
      <c r="B2849" s="244" t="s">
        <v>4222</v>
      </c>
      <c r="C2849" s="247">
        <v>40</v>
      </c>
      <c r="D2849" s="244" t="s">
        <v>6547</v>
      </c>
      <c r="E2849" s="244" t="s">
        <v>46</v>
      </c>
      <c r="F2849" s="244" t="s">
        <v>46</v>
      </c>
      <c r="G2849" s="244" t="s">
        <v>4225</v>
      </c>
      <c r="H2849" s="4">
        <v>500</v>
      </c>
    </row>
    <row r="2850" spans="1:8">
      <c r="A2850" s="244" t="s">
        <v>3293</v>
      </c>
      <c r="B2850" s="244" t="s">
        <v>4222</v>
      </c>
      <c r="C2850" s="247">
        <v>30</v>
      </c>
      <c r="D2850" s="244" t="s">
        <v>6548</v>
      </c>
      <c r="E2850" s="244" t="s">
        <v>46</v>
      </c>
      <c r="F2850" s="244" t="s">
        <v>46</v>
      </c>
      <c r="G2850" s="244" t="s">
        <v>4225</v>
      </c>
      <c r="H2850" s="4">
        <v>500</v>
      </c>
    </row>
    <row r="2851" spans="1:8">
      <c r="A2851" s="244" t="s">
        <v>3294</v>
      </c>
      <c r="B2851" s="244" t="s">
        <v>4222</v>
      </c>
      <c r="C2851" s="247">
        <v>30</v>
      </c>
      <c r="D2851" s="244" t="s">
        <v>6549</v>
      </c>
      <c r="E2851" s="244" t="s">
        <v>46</v>
      </c>
      <c r="F2851" s="244" t="s">
        <v>46</v>
      </c>
      <c r="G2851" s="244" t="s">
        <v>4225</v>
      </c>
      <c r="H2851" s="4">
        <v>500</v>
      </c>
    </row>
    <row r="2852" spans="1:8">
      <c r="A2852" s="244" t="s">
        <v>3295</v>
      </c>
      <c r="B2852" s="244" t="s">
        <v>4222</v>
      </c>
      <c r="C2852" s="247">
        <v>40</v>
      </c>
      <c r="D2852" s="244" t="s">
        <v>6550</v>
      </c>
      <c r="E2852" s="244" t="s">
        <v>46</v>
      </c>
      <c r="F2852" s="244" t="s">
        <v>46</v>
      </c>
      <c r="G2852" s="244" t="s">
        <v>4225</v>
      </c>
      <c r="H2852" s="4">
        <v>500</v>
      </c>
    </row>
    <row r="2853" spans="1:8">
      <c r="A2853" s="244" t="s">
        <v>3296</v>
      </c>
      <c r="B2853" s="244" t="s">
        <v>4254</v>
      </c>
      <c r="C2853" s="247">
        <v>30</v>
      </c>
      <c r="D2853" s="244" t="s">
        <v>6551</v>
      </c>
      <c r="E2853" s="244" t="s">
        <v>46</v>
      </c>
      <c r="F2853" s="244" t="s">
        <v>46</v>
      </c>
      <c r="G2853" s="244" t="s">
        <v>4225</v>
      </c>
      <c r="H2853" s="4">
        <v>500</v>
      </c>
    </row>
    <row r="2854" spans="1:8">
      <c r="A2854" s="244" t="s">
        <v>3297</v>
      </c>
      <c r="B2854" s="244" t="s">
        <v>4234</v>
      </c>
      <c r="C2854" s="247">
        <v>30</v>
      </c>
      <c r="D2854" s="244" t="s">
        <v>6552</v>
      </c>
      <c r="E2854" s="238" t="s">
        <v>52</v>
      </c>
      <c r="F2854" s="238" t="s">
        <v>4236</v>
      </c>
      <c r="G2854" s="244" t="s">
        <v>4225</v>
      </c>
      <c r="H2854" s="158" t="s">
        <v>7323</v>
      </c>
    </row>
    <row r="2855" spans="1:8">
      <c r="A2855" s="244" t="s">
        <v>3298</v>
      </c>
      <c r="B2855" s="244" t="s">
        <v>4263</v>
      </c>
      <c r="C2855" s="247">
        <v>6</v>
      </c>
      <c r="D2855" s="244" t="s">
        <v>6553</v>
      </c>
      <c r="E2855" s="244" t="s">
        <v>46</v>
      </c>
      <c r="F2855" s="244" t="s">
        <v>4229</v>
      </c>
      <c r="G2855" s="244" t="s">
        <v>4230</v>
      </c>
      <c r="H2855" s="4">
        <v>500</v>
      </c>
    </row>
    <row r="2856" spans="1:8">
      <c r="A2856" s="244" t="s">
        <v>3299</v>
      </c>
      <c r="B2856" s="244" t="s">
        <v>4222</v>
      </c>
      <c r="C2856" s="247">
        <v>30</v>
      </c>
      <c r="D2856" s="244" t="s">
        <v>6554</v>
      </c>
      <c r="E2856" s="244" t="s">
        <v>46</v>
      </c>
      <c r="F2856" s="244" t="s">
        <v>46</v>
      </c>
      <c r="G2856" s="244" t="s">
        <v>4225</v>
      </c>
      <c r="H2856" s="4">
        <v>500</v>
      </c>
    </row>
    <row r="2857" spans="1:8">
      <c r="A2857" s="244" t="s">
        <v>3300</v>
      </c>
      <c r="B2857" s="244" t="s">
        <v>4222</v>
      </c>
      <c r="C2857" s="247">
        <v>40</v>
      </c>
      <c r="D2857" s="244" t="s">
        <v>6555</v>
      </c>
      <c r="E2857" s="244" t="s">
        <v>46</v>
      </c>
      <c r="F2857" s="244" t="s">
        <v>46</v>
      </c>
      <c r="G2857" s="244" t="s">
        <v>4225</v>
      </c>
      <c r="H2857" s="4">
        <v>500</v>
      </c>
    </row>
    <row r="2858" spans="1:8">
      <c r="A2858" s="244" t="s">
        <v>3301</v>
      </c>
      <c r="B2858" s="244" t="s">
        <v>4222</v>
      </c>
      <c r="C2858" s="247">
        <v>40</v>
      </c>
      <c r="D2858" s="244" t="s">
        <v>6556</v>
      </c>
      <c r="E2858" s="244" t="s">
        <v>46</v>
      </c>
      <c r="F2858" s="244" t="s">
        <v>46</v>
      </c>
      <c r="G2858" s="244" t="s">
        <v>4225</v>
      </c>
      <c r="H2858" s="4">
        <v>500</v>
      </c>
    </row>
    <row r="2859" spans="1:8">
      <c r="A2859" s="244" t="s">
        <v>3302</v>
      </c>
      <c r="B2859" s="244" t="s">
        <v>4222</v>
      </c>
      <c r="C2859" s="247">
        <v>35</v>
      </c>
      <c r="D2859" s="244" t="s">
        <v>6557</v>
      </c>
      <c r="E2859" s="244" t="s">
        <v>46</v>
      </c>
      <c r="F2859" s="244" t="s">
        <v>46</v>
      </c>
      <c r="G2859" s="244" t="s">
        <v>4225</v>
      </c>
      <c r="H2859" s="4">
        <v>500</v>
      </c>
    </row>
    <row r="2860" spans="1:8">
      <c r="A2860" s="244" t="s">
        <v>3303</v>
      </c>
      <c r="B2860" s="244" t="s">
        <v>4307</v>
      </c>
      <c r="C2860" s="247">
        <v>12</v>
      </c>
      <c r="D2860" s="244" t="s">
        <v>6558</v>
      </c>
      <c r="E2860" s="244" t="s">
        <v>46</v>
      </c>
      <c r="F2860" s="244" t="s">
        <v>46</v>
      </c>
      <c r="G2860" s="244" t="s">
        <v>4225</v>
      </c>
      <c r="H2860" s="4">
        <v>500</v>
      </c>
    </row>
    <row r="2861" spans="1:8">
      <c r="A2861" s="244" t="s">
        <v>3304</v>
      </c>
      <c r="B2861" s="244" t="s">
        <v>4254</v>
      </c>
      <c r="C2861" s="247">
        <v>20</v>
      </c>
      <c r="D2861" s="244" t="s">
        <v>6559</v>
      </c>
      <c r="E2861" s="244" t="s">
        <v>46</v>
      </c>
      <c r="F2861" s="244" t="s">
        <v>46</v>
      </c>
      <c r="G2861" s="244" t="s">
        <v>4225</v>
      </c>
      <c r="H2861" s="4">
        <v>500</v>
      </c>
    </row>
    <row r="2862" spans="1:8">
      <c r="A2862" s="244" t="s">
        <v>3305</v>
      </c>
      <c r="B2862" s="244" t="s">
        <v>4263</v>
      </c>
      <c r="C2862" s="247">
        <v>6</v>
      </c>
      <c r="D2862" s="244" t="s">
        <v>6560</v>
      </c>
      <c r="E2862" s="244" t="s">
        <v>46</v>
      </c>
      <c r="F2862" s="244" t="s">
        <v>46</v>
      </c>
      <c r="G2862" s="244" t="s">
        <v>4225</v>
      </c>
      <c r="H2862" s="4">
        <v>500</v>
      </c>
    </row>
    <row r="2863" spans="1:8">
      <c r="A2863" s="244" t="s">
        <v>3306</v>
      </c>
      <c r="B2863" s="244" t="s">
        <v>4222</v>
      </c>
      <c r="C2863" s="247">
        <v>40</v>
      </c>
      <c r="D2863" s="244" t="s">
        <v>6561</v>
      </c>
      <c r="E2863" s="244" t="s">
        <v>46</v>
      </c>
      <c r="F2863" s="244" t="s">
        <v>46</v>
      </c>
      <c r="G2863" s="244" t="s">
        <v>4225</v>
      </c>
      <c r="H2863" s="4">
        <v>500</v>
      </c>
    </row>
    <row r="2864" spans="1:8">
      <c r="A2864" s="244" t="s">
        <v>3307</v>
      </c>
      <c r="B2864" s="244" t="s">
        <v>4222</v>
      </c>
      <c r="C2864" s="247">
        <v>25</v>
      </c>
      <c r="D2864" s="244" t="s">
        <v>6562</v>
      </c>
      <c r="E2864" s="244" t="s">
        <v>46</v>
      </c>
      <c r="F2864" s="244" t="s">
        <v>46</v>
      </c>
      <c r="G2864" s="244" t="s">
        <v>4225</v>
      </c>
      <c r="H2864" s="4">
        <v>500</v>
      </c>
    </row>
    <row r="2865" spans="1:8">
      <c r="A2865" s="244" t="s">
        <v>3308</v>
      </c>
      <c r="B2865" s="244" t="s">
        <v>4222</v>
      </c>
      <c r="C2865" s="247">
        <v>15</v>
      </c>
      <c r="D2865" s="244" t="s">
        <v>6563</v>
      </c>
      <c r="E2865" s="244" t="s">
        <v>46</v>
      </c>
      <c r="F2865" s="244" t="s">
        <v>46</v>
      </c>
      <c r="G2865" s="244" t="s">
        <v>4225</v>
      </c>
      <c r="H2865" s="4">
        <v>500</v>
      </c>
    </row>
    <row r="2866" spans="1:8">
      <c r="A2866" s="244" t="s">
        <v>3309</v>
      </c>
      <c r="B2866" s="244" t="s">
        <v>4222</v>
      </c>
      <c r="C2866" s="247">
        <v>40</v>
      </c>
      <c r="D2866" s="244" t="s">
        <v>6564</v>
      </c>
      <c r="E2866" s="244" t="s">
        <v>46</v>
      </c>
      <c r="F2866" s="244" t="s">
        <v>46</v>
      </c>
      <c r="G2866" s="244" t="s">
        <v>4225</v>
      </c>
      <c r="H2866" s="4">
        <v>500</v>
      </c>
    </row>
    <row r="2867" spans="1:8">
      <c r="A2867" s="244" t="s">
        <v>3310</v>
      </c>
      <c r="B2867" s="244" t="s">
        <v>4263</v>
      </c>
      <c r="C2867" s="247">
        <v>6</v>
      </c>
      <c r="D2867" s="244" t="s">
        <v>6565</v>
      </c>
      <c r="E2867" s="244" t="s">
        <v>46</v>
      </c>
      <c r="F2867" s="244" t="s">
        <v>46</v>
      </c>
      <c r="G2867" s="244" t="s">
        <v>4225</v>
      </c>
      <c r="H2867" s="4">
        <v>500</v>
      </c>
    </row>
    <row r="2868" spans="1:8">
      <c r="A2868" s="244" t="s">
        <v>3311</v>
      </c>
      <c r="B2868" s="244" t="s">
        <v>4263</v>
      </c>
      <c r="C2868" s="247">
        <v>6</v>
      </c>
      <c r="D2868" s="244" t="s">
        <v>6566</v>
      </c>
      <c r="E2868" s="244" t="s">
        <v>46</v>
      </c>
      <c r="F2868" s="244" t="s">
        <v>46</v>
      </c>
      <c r="G2868" s="244" t="s">
        <v>4225</v>
      </c>
      <c r="H2868" s="4">
        <v>500</v>
      </c>
    </row>
    <row r="2869" spans="1:8">
      <c r="A2869" s="244" t="s">
        <v>3312</v>
      </c>
      <c r="B2869" s="244" t="s">
        <v>4263</v>
      </c>
      <c r="C2869" s="247">
        <v>6</v>
      </c>
      <c r="D2869" s="244" t="s">
        <v>6567</v>
      </c>
      <c r="E2869" s="244" t="s">
        <v>46</v>
      </c>
      <c r="F2869" s="244" t="s">
        <v>46</v>
      </c>
      <c r="G2869" s="244" t="s">
        <v>4225</v>
      </c>
      <c r="H2869" s="4">
        <v>500</v>
      </c>
    </row>
    <row r="2870" spans="1:8">
      <c r="A2870" s="244" t="s">
        <v>3313</v>
      </c>
      <c r="B2870" s="244" t="s">
        <v>4222</v>
      </c>
      <c r="C2870" s="247">
        <v>30</v>
      </c>
      <c r="D2870" s="244" t="s">
        <v>6568</v>
      </c>
      <c r="E2870" s="244" t="s">
        <v>46</v>
      </c>
      <c r="F2870" s="244" t="s">
        <v>46</v>
      </c>
      <c r="G2870" s="244" t="s">
        <v>4225</v>
      </c>
      <c r="H2870" s="4">
        <v>500</v>
      </c>
    </row>
    <row r="2871" spans="1:8">
      <c r="A2871" s="244" t="s">
        <v>3314</v>
      </c>
      <c r="B2871" s="244" t="s">
        <v>4222</v>
      </c>
      <c r="C2871" s="247">
        <v>30</v>
      </c>
      <c r="D2871" s="244" t="s">
        <v>6569</v>
      </c>
      <c r="E2871" s="244" t="s">
        <v>46</v>
      </c>
      <c r="F2871" s="244" t="s">
        <v>46</v>
      </c>
      <c r="G2871" s="244" t="s">
        <v>4225</v>
      </c>
      <c r="H2871" s="4">
        <v>500</v>
      </c>
    </row>
    <row r="2872" spans="1:8">
      <c r="A2872" s="244" t="s">
        <v>3315</v>
      </c>
      <c r="B2872" s="244" t="s">
        <v>4222</v>
      </c>
      <c r="C2872" s="247">
        <v>80</v>
      </c>
      <c r="D2872" s="244" t="s">
        <v>6570</v>
      </c>
      <c r="E2872" s="244" t="s">
        <v>46</v>
      </c>
      <c r="F2872" s="244" t="s">
        <v>46</v>
      </c>
      <c r="G2872" s="244" t="s">
        <v>4225</v>
      </c>
      <c r="H2872" s="4">
        <v>500</v>
      </c>
    </row>
    <row r="2873" spans="1:8">
      <c r="A2873" s="244" t="s">
        <v>3316</v>
      </c>
      <c r="B2873" s="244" t="s">
        <v>4263</v>
      </c>
      <c r="C2873" s="247">
        <v>6</v>
      </c>
      <c r="D2873" s="244" t="s">
        <v>6571</v>
      </c>
      <c r="E2873" s="244" t="s">
        <v>46</v>
      </c>
      <c r="F2873" s="244" t="s">
        <v>46</v>
      </c>
      <c r="G2873" s="244" t="s">
        <v>4225</v>
      </c>
      <c r="H2873" s="4">
        <v>500</v>
      </c>
    </row>
    <row r="2874" spans="1:8">
      <c r="A2874" s="244" t="s">
        <v>3317</v>
      </c>
      <c r="B2874" s="244" t="s">
        <v>4263</v>
      </c>
      <c r="C2874" s="247">
        <v>6</v>
      </c>
      <c r="D2874" s="244" t="s">
        <v>6572</v>
      </c>
      <c r="E2874" s="244" t="s">
        <v>46</v>
      </c>
      <c r="F2874" s="244" t="s">
        <v>46</v>
      </c>
      <c r="G2874" s="244" t="s">
        <v>4225</v>
      </c>
      <c r="H2874" s="4">
        <v>500</v>
      </c>
    </row>
    <row r="2875" spans="1:8">
      <c r="A2875" s="244" t="s">
        <v>3318</v>
      </c>
      <c r="B2875" s="244" t="s">
        <v>4222</v>
      </c>
      <c r="C2875" s="247">
        <v>30</v>
      </c>
      <c r="D2875" s="244" t="s">
        <v>6573</v>
      </c>
      <c r="E2875" s="244" t="s">
        <v>46</v>
      </c>
      <c r="F2875" s="244" t="s">
        <v>46</v>
      </c>
      <c r="G2875" s="244" t="s">
        <v>4225</v>
      </c>
      <c r="H2875" s="4">
        <v>500</v>
      </c>
    </row>
    <row r="2876" spans="1:8">
      <c r="A2876" s="244" t="s">
        <v>3319</v>
      </c>
      <c r="B2876" s="244" t="s">
        <v>4263</v>
      </c>
      <c r="C2876" s="247">
        <v>6</v>
      </c>
      <c r="D2876" s="244" t="s">
        <v>6574</v>
      </c>
      <c r="E2876" s="244" t="s">
        <v>46</v>
      </c>
      <c r="F2876" s="244" t="s">
        <v>46</v>
      </c>
      <c r="G2876" s="244" t="s">
        <v>4225</v>
      </c>
      <c r="H2876" s="4">
        <v>500</v>
      </c>
    </row>
    <row r="2877" spans="1:8">
      <c r="A2877" s="244" t="s">
        <v>3320</v>
      </c>
      <c r="B2877" s="244" t="s">
        <v>4222</v>
      </c>
      <c r="C2877" s="247">
        <v>40</v>
      </c>
      <c r="D2877" s="244" t="s">
        <v>6575</v>
      </c>
      <c r="E2877" s="244" t="s">
        <v>46</v>
      </c>
      <c r="F2877" s="244" t="s">
        <v>46</v>
      </c>
      <c r="G2877" s="244" t="s">
        <v>4225</v>
      </c>
      <c r="H2877" s="4">
        <v>500</v>
      </c>
    </row>
    <row r="2878" spans="1:8">
      <c r="A2878" s="244" t="s">
        <v>3321</v>
      </c>
      <c r="B2878" s="244" t="s">
        <v>4234</v>
      </c>
      <c r="C2878" s="247">
        <v>30</v>
      </c>
      <c r="D2878" s="244" t="s">
        <v>6576</v>
      </c>
      <c r="E2878" s="238" t="s">
        <v>52</v>
      </c>
      <c r="F2878" s="238" t="s">
        <v>4236</v>
      </c>
      <c r="G2878" s="244" t="s">
        <v>4225</v>
      </c>
      <c r="H2878" s="158" t="s">
        <v>7323</v>
      </c>
    </row>
    <row r="2879" spans="1:8">
      <c r="A2879" s="244" t="s">
        <v>3322</v>
      </c>
      <c r="B2879" s="244" t="s">
        <v>4222</v>
      </c>
      <c r="C2879" s="247">
        <v>40</v>
      </c>
      <c r="D2879" s="244" t="s">
        <v>6577</v>
      </c>
      <c r="E2879" s="244" t="s">
        <v>46</v>
      </c>
      <c r="F2879" s="244" t="s">
        <v>46</v>
      </c>
      <c r="G2879" s="244" t="s">
        <v>4225</v>
      </c>
      <c r="H2879" s="4">
        <v>500</v>
      </c>
    </row>
    <row r="2880" spans="1:8">
      <c r="A2880" s="244" t="s">
        <v>3323</v>
      </c>
      <c r="B2880" s="244" t="s">
        <v>4234</v>
      </c>
      <c r="C2880" s="247">
        <v>30</v>
      </c>
      <c r="D2880" s="244" t="s">
        <v>6578</v>
      </c>
      <c r="E2880" s="238" t="s">
        <v>52</v>
      </c>
      <c r="F2880" s="238" t="s">
        <v>4236</v>
      </c>
      <c r="G2880" s="244" t="s">
        <v>4225</v>
      </c>
      <c r="H2880" s="158" t="s">
        <v>7323</v>
      </c>
    </row>
    <row r="2881" spans="1:8">
      <c r="A2881" s="244" t="s">
        <v>3324</v>
      </c>
      <c r="B2881" s="244" t="s">
        <v>4222</v>
      </c>
      <c r="C2881" s="247">
        <v>40</v>
      </c>
      <c r="D2881" s="244" t="s">
        <v>6579</v>
      </c>
      <c r="E2881" s="244" t="s">
        <v>46</v>
      </c>
      <c r="F2881" s="244" t="s">
        <v>46</v>
      </c>
      <c r="G2881" s="244" t="s">
        <v>4225</v>
      </c>
      <c r="H2881" s="4">
        <v>500</v>
      </c>
    </row>
    <row r="2882" spans="1:8">
      <c r="A2882" s="244" t="s">
        <v>3325</v>
      </c>
      <c r="B2882" s="244" t="s">
        <v>4302</v>
      </c>
      <c r="C2882" s="247">
        <v>30</v>
      </c>
      <c r="D2882" s="244" t="s">
        <v>6580</v>
      </c>
      <c r="E2882" s="244" t="s">
        <v>46</v>
      </c>
      <c r="F2882" s="244" t="s">
        <v>46</v>
      </c>
      <c r="G2882" s="244" t="s">
        <v>4225</v>
      </c>
      <c r="H2882" s="4">
        <v>500</v>
      </c>
    </row>
    <row r="2883" spans="1:8">
      <c r="A2883" s="244" t="s">
        <v>3326</v>
      </c>
      <c r="B2883" s="244" t="s">
        <v>4234</v>
      </c>
      <c r="C2883" s="247">
        <v>15</v>
      </c>
      <c r="D2883" s="244" t="s">
        <v>6581</v>
      </c>
      <c r="E2883" s="238" t="s">
        <v>52</v>
      </c>
      <c r="F2883" s="238" t="s">
        <v>4236</v>
      </c>
      <c r="G2883" s="244" t="s">
        <v>4225</v>
      </c>
      <c r="H2883" s="158" t="s">
        <v>7323</v>
      </c>
    </row>
    <row r="2884" spans="1:8">
      <c r="A2884" s="244" t="s">
        <v>3327</v>
      </c>
      <c r="B2884" s="244" t="s">
        <v>4222</v>
      </c>
      <c r="C2884" s="247">
        <v>40</v>
      </c>
      <c r="D2884" s="244" t="s">
        <v>6582</v>
      </c>
      <c r="E2884" s="244" t="s">
        <v>46</v>
      </c>
      <c r="F2884" s="244" t="s">
        <v>46</v>
      </c>
      <c r="G2884" s="244" t="s">
        <v>4225</v>
      </c>
      <c r="H2884" s="4">
        <v>500</v>
      </c>
    </row>
    <row r="2885" spans="1:8">
      <c r="A2885" s="244" t="s">
        <v>3328</v>
      </c>
      <c r="B2885" s="244" t="s">
        <v>4222</v>
      </c>
      <c r="C2885" s="247">
        <v>25</v>
      </c>
      <c r="D2885" s="244" t="s">
        <v>6583</v>
      </c>
      <c r="E2885" s="244" t="s">
        <v>46</v>
      </c>
      <c r="F2885" s="244" t="s">
        <v>46</v>
      </c>
      <c r="G2885" s="244" t="s">
        <v>4225</v>
      </c>
      <c r="H2885" s="4">
        <v>500</v>
      </c>
    </row>
    <row r="2886" spans="1:8">
      <c r="A2886" s="244" t="s">
        <v>3329</v>
      </c>
      <c r="B2886" s="244" t="s">
        <v>4222</v>
      </c>
      <c r="C2886" s="247">
        <v>15</v>
      </c>
      <c r="D2886" s="244" t="s">
        <v>6584</v>
      </c>
      <c r="E2886" s="244" t="s">
        <v>46</v>
      </c>
      <c r="F2886" s="244" t="s">
        <v>46</v>
      </c>
      <c r="G2886" s="244" t="s">
        <v>4225</v>
      </c>
      <c r="H2886" s="4">
        <v>500</v>
      </c>
    </row>
    <row r="2887" spans="1:8">
      <c r="A2887" s="244" t="s">
        <v>3330</v>
      </c>
      <c r="B2887" s="244" t="s">
        <v>4307</v>
      </c>
      <c r="C2887" s="247">
        <v>12</v>
      </c>
      <c r="D2887" s="244" t="s">
        <v>6585</v>
      </c>
      <c r="E2887" s="244" t="s">
        <v>46</v>
      </c>
      <c r="F2887" s="244" t="s">
        <v>46</v>
      </c>
      <c r="G2887" s="244" t="s">
        <v>4225</v>
      </c>
      <c r="H2887" s="4">
        <v>500</v>
      </c>
    </row>
    <row r="2888" spans="1:8">
      <c r="A2888" s="244" t="s">
        <v>3331</v>
      </c>
      <c r="B2888" s="244" t="s">
        <v>4234</v>
      </c>
      <c r="C2888" s="247">
        <v>30</v>
      </c>
      <c r="D2888" s="244" t="s">
        <v>6586</v>
      </c>
      <c r="E2888" s="238" t="s">
        <v>52</v>
      </c>
      <c r="F2888" s="238" t="s">
        <v>4236</v>
      </c>
      <c r="G2888" s="244" t="s">
        <v>4225</v>
      </c>
      <c r="H2888" s="158" t="s">
        <v>7323</v>
      </c>
    </row>
    <row r="2889" spans="1:8">
      <c r="A2889" s="244" t="s">
        <v>3332</v>
      </c>
      <c r="B2889" s="244" t="s">
        <v>4234</v>
      </c>
      <c r="C2889" s="247">
        <v>30</v>
      </c>
      <c r="D2889" s="244" t="s">
        <v>6587</v>
      </c>
      <c r="E2889" s="238" t="s">
        <v>52</v>
      </c>
      <c r="F2889" s="238" t="s">
        <v>4236</v>
      </c>
      <c r="G2889" s="244" t="s">
        <v>4225</v>
      </c>
      <c r="H2889" s="158" t="s">
        <v>7323</v>
      </c>
    </row>
    <row r="2890" spans="1:8">
      <c r="A2890" s="244" t="s">
        <v>3333</v>
      </c>
      <c r="B2890" s="244" t="s">
        <v>4234</v>
      </c>
      <c r="C2890" s="247">
        <v>38</v>
      </c>
      <c r="D2890" s="244" t="s">
        <v>379</v>
      </c>
      <c r="E2890" s="238" t="s">
        <v>4292</v>
      </c>
      <c r="F2890" s="238" t="s">
        <v>4236</v>
      </c>
      <c r="G2890" s="244" t="s">
        <v>4225</v>
      </c>
      <c r="H2890" s="222">
        <v>0</v>
      </c>
    </row>
    <row r="2891" spans="1:8">
      <c r="A2891" s="244" t="s">
        <v>3334</v>
      </c>
      <c r="B2891" s="244" t="s">
        <v>4222</v>
      </c>
      <c r="C2891" s="247">
        <v>40</v>
      </c>
      <c r="D2891" s="244" t="s">
        <v>6588</v>
      </c>
      <c r="E2891" s="244" t="s">
        <v>46</v>
      </c>
      <c r="F2891" s="244" t="s">
        <v>46</v>
      </c>
      <c r="G2891" s="244" t="s">
        <v>4225</v>
      </c>
      <c r="H2891" s="4">
        <v>500</v>
      </c>
    </row>
    <row r="2892" spans="1:8">
      <c r="A2892" s="244" t="s">
        <v>3335</v>
      </c>
      <c r="B2892" s="244" t="s">
        <v>4263</v>
      </c>
      <c r="C2892" s="247">
        <v>6</v>
      </c>
      <c r="D2892" s="244" t="s">
        <v>6589</v>
      </c>
      <c r="E2892" s="244" t="s">
        <v>46</v>
      </c>
      <c r="F2892" s="244" t="s">
        <v>46</v>
      </c>
      <c r="G2892" s="244" t="s">
        <v>4225</v>
      </c>
      <c r="H2892" s="4">
        <v>500</v>
      </c>
    </row>
    <row r="2893" spans="1:8">
      <c r="A2893" s="244" t="s">
        <v>3336</v>
      </c>
      <c r="B2893" s="244" t="s">
        <v>4234</v>
      </c>
      <c r="C2893" s="247">
        <v>30</v>
      </c>
      <c r="D2893" s="244" t="s">
        <v>6590</v>
      </c>
      <c r="E2893" s="244" t="s">
        <v>46</v>
      </c>
      <c r="F2893" s="244" t="s">
        <v>46</v>
      </c>
      <c r="G2893" s="244" t="s">
        <v>4225</v>
      </c>
      <c r="H2893" s="4">
        <v>500</v>
      </c>
    </row>
    <row r="2894" spans="1:8">
      <c r="A2894" s="244" t="s">
        <v>3337</v>
      </c>
      <c r="B2894" s="244" t="s">
        <v>379</v>
      </c>
      <c r="C2894" s="247" t="s">
        <v>379</v>
      </c>
      <c r="D2894" s="244" t="s">
        <v>379</v>
      </c>
      <c r="E2894" s="238" t="s">
        <v>4236</v>
      </c>
      <c r="F2894" s="238" t="s">
        <v>4236</v>
      </c>
      <c r="G2894" s="244" t="s">
        <v>4225</v>
      </c>
      <c r="H2894" s="222">
        <v>0</v>
      </c>
    </row>
    <row r="2895" spans="1:8">
      <c r="A2895" s="244" t="s">
        <v>3338</v>
      </c>
      <c r="B2895" s="244" t="s">
        <v>379</v>
      </c>
      <c r="C2895" s="247" t="s">
        <v>379</v>
      </c>
      <c r="D2895" s="244" t="s">
        <v>379</v>
      </c>
      <c r="E2895" s="238" t="s">
        <v>4236</v>
      </c>
      <c r="F2895" s="238" t="s">
        <v>4236</v>
      </c>
      <c r="G2895" s="244" t="s">
        <v>4225</v>
      </c>
      <c r="H2895" s="222">
        <v>0</v>
      </c>
    </row>
    <row r="2896" spans="1:8">
      <c r="A2896" s="244" t="s">
        <v>3339</v>
      </c>
      <c r="B2896" s="244" t="s">
        <v>4234</v>
      </c>
      <c r="C2896" s="247">
        <v>40</v>
      </c>
      <c r="D2896" s="244" t="s">
        <v>6591</v>
      </c>
      <c r="E2896" s="244" t="s">
        <v>46</v>
      </c>
      <c r="F2896" s="244" t="s">
        <v>46</v>
      </c>
      <c r="G2896" s="244" t="s">
        <v>4225</v>
      </c>
      <c r="H2896" s="4">
        <v>500</v>
      </c>
    </row>
    <row r="2897" spans="1:8">
      <c r="A2897" s="244" t="s">
        <v>3340</v>
      </c>
      <c r="B2897" s="244" t="s">
        <v>4234</v>
      </c>
      <c r="C2897" s="247">
        <v>42</v>
      </c>
      <c r="D2897" s="244" t="s">
        <v>6592</v>
      </c>
      <c r="E2897" s="238" t="s">
        <v>52</v>
      </c>
      <c r="F2897" s="238" t="s">
        <v>4236</v>
      </c>
      <c r="G2897" s="244" t="s">
        <v>4225</v>
      </c>
      <c r="H2897" s="158" t="s">
        <v>7323</v>
      </c>
    </row>
    <row r="2898" spans="1:8">
      <c r="A2898" s="244" t="s">
        <v>3341</v>
      </c>
      <c r="B2898" s="244" t="s">
        <v>4234</v>
      </c>
      <c r="C2898" s="247">
        <v>40</v>
      </c>
      <c r="D2898" s="244" t="s">
        <v>6593</v>
      </c>
      <c r="E2898" s="238" t="s">
        <v>52</v>
      </c>
      <c r="F2898" s="238" t="s">
        <v>4236</v>
      </c>
      <c r="G2898" s="244" t="s">
        <v>4230</v>
      </c>
      <c r="H2898" s="158" t="s">
        <v>7323</v>
      </c>
    </row>
    <row r="2899" spans="1:8">
      <c r="A2899" s="244" t="s">
        <v>3342</v>
      </c>
      <c r="B2899" s="238" t="s">
        <v>4222</v>
      </c>
      <c r="C2899" s="250">
        <v>47</v>
      </c>
      <c r="D2899" s="244" t="s">
        <v>6594</v>
      </c>
      <c r="E2899" s="244" t="s">
        <v>51</v>
      </c>
      <c r="F2899" s="238" t="s">
        <v>4236</v>
      </c>
      <c r="G2899" s="238" t="s">
        <v>4230</v>
      </c>
      <c r="H2899" s="158" t="s">
        <v>7321</v>
      </c>
    </row>
    <row r="2900" spans="1:8">
      <c r="A2900" s="244" t="s">
        <v>3343</v>
      </c>
      <c r="B2900" s="238" t="s">
        <v>4222</v>
      </c>
      <c r="C2900" s="250">
        <v>50</v>
      </c>
      <c r="D2900" s="238" t="s">
        <v>6595</v>
      </c>
      <c r="E2900" s="238" t="s">
        <v>51</v>
      </c>
      <c r="F2900" s="238" t="s">
        <v>4236</v>
      </c>
      <c r="G2900" s="238" t="s">
        <v>4230</v>
      </c>
      <c r="H2900" s="158" t="s">
        <v>7322</v>
      </c>
    </row>
    <row r="2901" spans="1:8">
      <c r="A2901" s="244" t="s">
        <v>3344</v>
      </c>
      <c r="B2901" s="244" t="s">
        <v>4222</v>
      </c>
      <c r="C2901" s="247">
        <v>50</v>
      </c>
      <c r="D2901" s="244" t="s">
        <v>6596</v>
      </c>
      <c r="E2901" s="244" t="s">
        <v>46</v>
      </c>
      <c r="F2901" s="244" t="s">
        <v>46</v>
      </c>
      <c r="G2901" s="244" t="s">
        <v>4225</v>
      </c>
      <c r="H2901" s="4">
        <v>500</v>
      </c>
    </row>
    <row r="2902" spans="1:8">
      <c r="A2902" s="244" t="s">
        <v>3345</v>
      </c>
      <c r="B2902" s="244" t="s">
        <v>379</v>
      </c>
      <c r="C2902" s="247" t="s">
        <v>379</v>
      </c>
      <c r="D2902" s="244" t="s">
        <v>379</v>
      </c>
      <c r="E2902" s="238" t="s">
        <v>4236</v>
      </c>
      <c r="F2902" s="238" t="s">
        <v>4236</v>
      </c>
      <c r="G2902" s="244" t="s">
        <v>4225</v>
      </c>
      <c r="H2902" s="222">
        <v>0</v>
      </c>
    </row>
    <row r="2903" spans="1:8">
      <c r="A2903" s="244" t="s">
        <v>3346</v>
      </c>
      <c r="B2903" s="244" t="s">
        <v>4234</v>
      </c>
      <c r="C2903" s="247">
        <v>30</v>
      </c>
      <c r="D2903" s="244" t="s">
        <v>6597</v>
      </c>
      <c r="E2903" s="238" t="s">
        <v>52</v>
      </c>
      <c r="F2903" s="238" t="s">
        <v>4236</v>
      </c>
      <c r="G2903" s="244" t="s">
        <v>4225</v>
      </c>
      <c r="H2903" s="158" t="s">
        <v>7323</v>
      </c>
    </row>
    <row r="2904" spans="1:8">
      <c r="A2904" s="244" t="s">
        <v>3347</v>
      </c>
      <c r="B2904" s="253" t="s">
        <v>4254</v>
      </c>
      <c r="C2904" s="250">
        <v>20</v>
      </c>
      <c r="D2904" s="238" t="s">
        <v>379</v>
      </c>
      <c r="E2904" s="238" t="s">
        <v>4236</v>
      </c>
      <c r="F2904" s="238" t="s">
        <v>4236</v>
      </c>
      <c r="G2904" s="238" t="s">
        <v>4225</v>
      </c>
      <c r="H2904" s="222">
        <v>0</v>
      </c>
    </row>
    <row r="2905" spans="1:8">
      <c r="A2905" s="244" t="s">
        <v>3348</v>
      </c>
      <c r="B2905" s="253" t="s">
        <v>4263</v>
      </c>
      <c r="C2905" s="250" t="s">
        <v>6598</v>
      </c>
      <c r="D2905" s="253" t="s">
        <v>379</v>
      </c>
      <c r="E2905" s="253" t="s">
        <v>4236</v>
      </c>
      <c r="F2905" s="253" t="s">
        <v>4236</v>
      </c>
      <c r="G2905" s="253" t="s">
        <v>4230</v>
      </c>
      <c r="H2905" s="222">
        <v>0</v>
      </c>
    </row>
    <row r="2906" spans="1:8">
      <c r="A2906" s="244" t="s">
        <v>3349</v>
      </c>
      <c r="B2906" s="253" t="s">
        <v>4263</v>
      </c>
      <c r="C2906" s="250" t="s">
        <v>6598</v>
      </c>
      <c r="D2906" s="253" t="s">
        <v>379</v>
      </c>
      <c r="E2906" s="253" t="s">
        <v>4236</v>
      </c>
      <c r="F2906" s="253" t="s">
        <v>4236</v>
      </c>
      <c r="G2906" s="253" t="s">
        <v>4230</v>
      </c>
      <c r="H2906" s="222">
        <v>0</v>
      </c>
    </row>
    <row r="2907" spans="1:8">
      <c r="A2907" s="244" t="s">
        <v>3350</v>
      </c>
      <c r="B2907" s="244" t="s">
        <v>4234</v>
      </c>
      <c r="C2907" s="247">
        <v>30</v>
      </c>
      <c r="D2907" s="244" t="s">
        <v>6599</v>
      </c>
      <c r="E2907" s="238" t="s">
        <v>52</v>
      </c>
      <c r="F2907" s="238" t="s">
        <v>4236</v>
      </c>
      <c r="G2907" s="244" t="s">
        <v>4225</v>
      </c>
      <c r="H2907" s="158" t="s">
        <v>7323</v>
      </c>
    </row>
    <row r="2908" spans="1:8">
      <c r="A2908" s="244" t="s">
        <v>3351</v>
      </c>
      <c r="B2908" s="244" t="s">
        <v>4234</v>
      </c>
      <c r="C2908" s="247">
        <v>30</v>
      </c>
      <c r="D2908" s="244" t="s">
        <v>379</v>
      </c>
      <c r="E2908" s="238" t="s">
        <v>4292</v>
      </c>
      <c r="F2908" s="238" t="s">
        <v>4236</v>
      </c>
      <c r="G2908" s="244" t="s">
        <v>4225</v>
      </c>
      <c r="H2908" s="222">
        <v>0</v>
      </c>
    </row>
    <row r="2909" spans="1:8">
      <c r="A2909" s="244" t="s">
        <v>3352</v>
      </c>
      <c r="B2909" s="244" t="s">
        <v>4234</v>
      </c>
      <c r="C2909" s="247">
        <v>42</v>
      </c>
      <c r="D2909" s="244" t="s">
        <v>6600</v>
      </c>
      <c r="E2909" s="238" t="s">
        <v>52</v>
      </c>
      <c r="F2909" s="238" t="s">
        <v>4236</v>
      </c>
      <c r="G2909" s="244" t="s">
        <v>4225</v>
      </c>
      <c r="H2909" s="158" t="s">
        <v>7323</v>
      </c>
    </row>
    <row r="2910" spans="1:8">
      <c r="A2910" s="244" t="s">
        <v>3353</v>
      </c>
      <c r="B2910" s="244" t="s">
        <v>4222</v>
      </c>
      <c r="C2910" s="247">
        <v>30</v>
      </c>
      <c r="D2910" s="244" t="s">
        <v>6601</v>
      </c>
      <c r="E2910" s="244" t="s">
        <v>46</v>
      </c>
      <c r="F2910" s="244" t="s">
        <v>46</v>
      </c>
      <c r="G2910" s="244" t="s">
        <v>4225</v>
      </c>
      <c r="H2910" s="4">
        <v>500</v>
      </c>
    </row>
    <row r="2911" spans="1:8">
      <c r="A2911" s="244" t="s">
        <v>3354</v>
      </c>
      <c r="B2911" s="244" t="s">
        <v>4222</v>
      </c>
      <c r="C2911" s="247">
        <v>20</v>
      </c>
      <c r="D2911" s="244" t="s">
        <v>6602</v>
      </c>
      <c r="E2911" s="244" t="s">
        <v>46</v>
      </c>
      <c r="F2911" s="244" t="s">
        <v>46</v>
      </c>
      <c r="G2911" s="244" t="s">
        <v>4225</v>
      </c>
      <c r="H2911" s="4">
        <v>500</v>
      </c>
    </row>
    <row r="2912" spans="1:8">
      <c r="A2912" s="244" t="s">
        <v>3355</v>
      </c>
      <c r="B2912" s="244" t="s">
        <v>4222</v>
      </c>
      <c r="C2912" s="247">
        <v>20</v>
      </c>
      <c r="D2912" s="244" t="s">
        <v>6603</v>
      </c>
      <c r="E2912" s="244" t="s">
        <v>46</v>
      </c>
      <c r="F2912" s="244" t="s">
        <v>46</v>
      </c>
      <c r="G2912" s="244" t="s">
        <v>4225</v>
      </c>
      <c r="H2912" s="4">
        <v>500</v>
      </c>
    </row>
    <row r="2913" spans="1:8">
      <c r="A2913" s="244" t="s">
        <v>3356</v>
      </c>
      <c r="B2913" s="244" t="s">
        <v>4234</v>
      </c>
      <c r="C2913" s="247">
        <v>30</v>
      </c>
      <c r="D2913" s="244" t="s">
        <v>6604</v>
      </c>
      <c r="E2913" s="244" t="s">
        <v>46</v>
      </c>
      <c r="F2913" s="244" t="s">
        <v>46</v>
      </c>
      <c r="G2913" s="244" t="s">
        <v>4225</v>
      </c>
      <c r="H2913" s="4">
        <v>500</v>
      </c>
    </row>
    <row r="2914" spans="1:8">
      <c r="A2914" s="244" t="s">
        <v>3357</v>
      </c>
      <c r="B2914" s="244" t="s">
        <v>4234</v>
      </c>
      <c r="C2914" s="247">
        <v>30</v>
      </c>
      <c r="D2914" s="244" t="s">
        <v>6605</v>
      </c>
      <c r="E2914" s="244" t="s">
        <v>46</v>
      </c>
      <c r="F2914" s="244" t="s">
        <v>4229</v>
      </c>
      <c r="G2914" s="244" t="s">
        <v>4230</v>
      </c>
      <c r="H2914" s="4">
        <v>500</v>
      </c>
    </row>
    <row r="2915" spans="1:8">
      <c r="A2915" s="244" t="s">
        <v>3358</v>
      </c>
      <c r="B2915" s="238" t="s">
        <v>4222</v>
      </c>
      <c r="C2915" s="250">
        <v>60</v>
      </c>
      <c r="D2915" s="238" t="s">
        <v>6606</v>
      </c>
      <c r="E2915" s="244" t="s">
        <v>51</v>
      </c>
      <c r="F2915" s="238" t="s">
        <v>4236</v>
      </c>
      <c r="G2915" s="238" t="s">
        <v>4230</v>
      </c>
      <c r="H2915" s="158" t="s">
        <v>7322</v>
      </c>
    </row>
    <row r="2916" spans="1:8">
      <c r="A2916" s="244" t="s">
        <v>3359</v>
      </c>
      <c r="B2916" s="244" t="s">
        <v>4263</v>
      </c>
      <c r="C2916" s="247">
        <v>6</v>
      </c>
      <c r="D2916" s="244" t="s">
        <v>6607</v>
      </c>
      <c r="E2916" s="244" t="s">
        <v>51</v>
      </c>
      <c r="F2916" s="238" t="s">
        <v>4236</v>
      </c>
      <c r="G2916" s="244" t="s">
        <v>4230</v>
      </c>
      <c r="H2916" s="158" t="s">
        <v>7320</v>
      </c>
    </row>
    <row r="2917" spans="1:8">
      <c r="A2917" s="244" t="s">
        <v>3360</v>
      </c>
      <c r="B2917" s="244" t="s">
        <v>4263</v>
      </c>
      <c r="C2917" s="247">
        <v>6</v>
      </c>
      <c r="D2917" s="244" t="s">
        <v>379</v>
      </c>
      <c r="E2917" s="238" t="s">
        <v>4236</v>
      </c>
      <c r="F2917" s="238" t="s">
        <v>4236</v>
      </c>
      <c r="G2917" s="244" t="s">
        <v>4230</v>
      </c>
      <c r="H2917" s="222">
        <v>0</v>
      </c>
    </row>
    <row r="2918" spans="1:8">
      <c r="A2918" s="244" t="s">
        <v>3361</v>
      </c>
      <c r="B2918" s="244" t="s">
        <v>4222</v>
      </c>
      <c r="C2918" s="247">
        <v>30</v>
      </c>
      <c r="D2918" s="244" t="s">
        <v>6608</v>
      </c>
      <c r="E2918" s="238" t="s">
        <v>51</v>
      </c>
      <c r="F2918" s="238" t="s">
        <v>4236</v>
      </c>
      <c r="G2918" s="244" t="s">
        <v>4230</v>
      </c>
      <c r="H2918" s="158" t="s">
        <v>7320</v>
      </c>
    </row>
    <row r="2919" spans="1:8">
      <c r="A2919" s="244" t="s">
        <v>3362</v>
      </c>
      <c r="B2919" s="244" t="s">
        <v>4222</v>
      </c>
      <c r="C2919" s="247">
        <v>15</v>
      </c>
      <c r="D2919" s="244" t="s">
        <v>6609</v>
      </c>
      <c r="E2919" s="244" t="s">
        <v>46</v>
      </c>
      <c r="F2919" s="244" t="s">
        <v>4224</v>
      </c>
      <c r="G2919" s="244" t="s">
        <v>4225</v>
      </c>
      <c r="H2919" s="4">
        <v>500</v>
      </c>
    </row>
    <row r="2920" spans="1:8">
      <c r="A2920" s="244" t="s">
        <v>3363</v>
      </c>
      <c r="B2920" s="244" t="s">
        <v>4222</v>
      </c>
      <c r="C2920" s="247">
        <v>40</v>
      </c>
      <c r="D2920" s="244" t="s">
        <v>6610</v>
      </c>
      <c r="E2920" s="244" t="s">
        <v>46</v>
      </c>
      <c r="F2920" s="244" t="s">
        <v>4224</v>
      </c>
      <c r="G2920" s="244" t="s">
        <v>4225</v>
      </c>
      <c r="H2920" s="4">
        <v>500</v>
      </c>
    </row>
    <row r="2921" spans="1:8">
      <c r="A2921" s="244" t="s">
        <v>3364</v>
      </c>
      <c r="B2921" s="244" t="s">
        <v>4222</v>
      </c>
      <c r="C2921" s="247">
        <v>30</v>
      </c>
      <c r="D2921" s="244" t="s">
        <v>6611</v>
      </c>
      <c r="E2921" s="244" t="s">
        <v>46</v>
      </c>
      <c r="F2921" s="244" t="s">
        <v>46</v>
      </c>
      <c r="G2921" s="244" t="s">
        <v>4225</v>
      </c>
      <c r="H2921" s="4">
        <v>500</v>
      </c>
    </row>
    <row r="2922" spans="1:8">
      <c r="A2922" s="244" t="s">
        <v>3365</v>
      </c>
      <c r="B2922" s="244" t="s">
        <v>4222</v>
      </c>
      <c r="C2922" s="247">
        <v>40</v>
      </c>
      <c r="D2922" s="244" t="s">
        <v>6612</v>
      </c>
      <c r="E2922" s="244" t="s">
        <v>46</v>
      </c>
      <c r="F2922" s="244" t="s">
        <v>46</v>
      </c>
      <c r="G2922" s="244" t="s">
        <v>4225</v>
      </c>
      <c r="H2922" s="4">
        <v>500</v>
      </c>
    </row>
    <row r="2923" spans="1:8">
      <c r="A2923" s="244" t="s">
        <v>3366</v>
      </c>
      <c r="B2923" s="244" t="s">
        <v>4222</v>
      </c>
      <c r="C2923" s="247">
        <v>30</v>
      </c>
      <c r="D2923" s="244" t="s">
        <v>6613</v>
      </c>
      <c r="E2923" s="244" t="s">
        <v>46</v>
      </c>
      <c r="F2923" s="244" t="s">
        <v>46</v>
      </c>
      <c r="G2923" s="244" t="s">
        <v>4225</v>
      </c>
      <c r="H2923" s="4">
        <v>500</v>
      </c>
    </row>
    <row r="2924" spans="1:8">
      <c r="A2924" s="244" t="s">
        <v>3367</v>
      </c>
      <c r="B2924" s="244" t="s">
        <v>4222</v>
      </c>
      <c r="C2924" s="247">
        <v>30</v>
      </c>
      <c r="D2924" s="244" t="s">
        <v>6614</v>
      </c>
      <c r="E2924" s="244" t="s">
        <v>46</v>
      </c>
      <c r="F2924" s="244" t="s">
        <v>46</v>
      </c>
      <c r="G2924" s="244" t="s">
        <v>4225</v>
      </c>
      <c r="H2924" s="4">
        <v>500</v>
      </c>
    </row>
    <row r="2925" spans="1:8">
      <c r="A2925" s="244" t="s">
        <v>3368</v>
      </c>
      <c r="B2925" s="244" t="s">
        <v>4234</v>
      </c>
      <c r="C2925" s="247">
        <v>40</v>
      </c>
      <c r="D2925" s="244" t="s">
        <v>379</v>
      </c>
      <c r="E2925" s="238" t="s">
        <v>4292</v>
      </c>
      <c r="F2925" s="238" t="s">
        <v>4236</v>
      </c>
      <c r="G2925" s="244" t="s">
        <v>4225</v>
      </c>
      <c r="H2925" s="222">
        <v>0</v>
      </c>
    </row>
    <row r="2926" spans="1:8">
      <c r="A2926" s="244" t="s">
        <v>3369</v>
      </c>
      <c r="B2926" s="244" t="s">
        <v>4222</v>
      </c>
      <c r="C2926" s="247">
        <v>40</v>
      </c>
      <c r="D2926" s="244" t="s">
        <v>6615</v>
      </c>
      <c r="E2926" s="244" t="s">
        <v>46</v>
      </c>
      <c r="F2926" s="244" t="s">
        <v>46</v>
      </c>
      <c r="G2926" s="244" t="s">
        <v>4225</v>
      </c>
      <c r="H2926" s="4">
        <v>500</v>
      </c>
    </row>
    <row r="2927" spans="1:8">
      <c r="A2927" s="244" t="s">
        <v>3370</v>
      </c>
      <c r="B2927" s="244" t="s">
        <v>4222</v>
      </c>
      <c r="C2927" s="247">
        <v>40</v>
      </c>
      <c r="D2927" s="244" t="s">
        <v>6616</v>
      </c>
      <c r="E2927" s="244" t="s">
        <v>46</v>
      </c>
      <c r="F2927" s="244" t="s">
        <v>46</v>
      </c>
      <c r="G2927" s="244" t="s">
        <v>4225</v>
      </c>
      <c r="H2927" s="4">
        <v>500</v>
      </c>
    </row>
    <row r="2928" spans="1:8">
      <c r="A2928" s="244" t="s">
        <v>3371</v>
      </c>
      <c r="B2928" s="244" t="s">
        <v>4222</v>
      </c>
      <c r="C2928" s="247">
        <v>15</v>
      </c>
      <c r="D2928" s="244" t="s">
        <v>6617</v>
      </c>
      <c r="E2928" s="244" t="s">
        <v>46</v>
      </c>
      <c r="F2928" s="244" t="s">
        <v>46</v>
      </c>
      <c r="G2928" s="244" t="s">
        <v>4225</v>
      </c>
      <c r="H2928" s="4">
        <v>500</v>
      </c>
    </row>
    <row r="2929" spans="1:8">
      <c r="A2929" s="244" t="s">
        <v>3372</v>
      </c>
      <c r="B2929" s="244" t="s">
        <v>4222</v>
      </c>
      <c r="C2929" s="247">
        <v>30</v>
      </c>
      <c r="D2929" s="244" t="s">
        <v>6618</v>
      </c>
      <c r="E2929" s="244" t="s">
        <v>46</v>
      </c>
      <c r="F2929" s="244" t="s">
        <v>46</v>
      </c>
      <c r="G2929" s="244" t="s">
        <v>4225</v>
      </c>
      <c r="H2929" s="4">
        <v>500</v>
      </c>
    </row>
    <row r="2930" spans="1:8">
      <c r="A2930" s="244" t="s">
        <v>3373</v>
      </c>
      <c r="B2930" s="244" t="s">
        <v>4222</v>
      </c>
      <c r="C2930" s="247">
        <v>30</v>
      </c>
      <c r="D2930" s="244" t="s">
        <v>6619</v>
      </c>
      <c r="E2930" s="244" t="s">
        <v>46</v>
      </c>
      <c r="F2930" s="244" t="s">
        <v>46</v>
      </c>
      <c r="G2930" s="244" t="s">
        <v>4225</v>
      </c>
      <c r="H2930" s="4">
        <v>500</v>
      </c>
    </row>
    <row r="2931" spans="1:8">
      <c r="A2931" s="244" t="s">
        <v>3374</v>
      </c>
      <c r="B2931" s="244" t="s">
        <v>4222</v>
      </c>
      <c r="C2931" s="247">
        <v>40</v>
      </c>
      <c r="D2931" s="244" t="s">
        <v>6620</v>
      </c>
      <c r="E2931" s="244" t="s">
        <v>46</v>
      </c>
      <c r="F2931" s="244" t="s">
        <v>46</v>
      </c>
      <c r="G2931" s="244" t="s">
        <v>4225</v>
      </c>
      <c r="H2931" s="4">
        <v>500</v>
      </c>
    </row>
    <row r="2932" spans="1:8">
      <c r="A2932" s="244" t="s">
        <v>3375</v>
      </c>
      <c r="B2932" s="244" t="s">
        <v>4222</v>
      </c>
      <c r="C2932" s="247">
        <v>15</v>
      </c>
      <c r="D2932" s="244" t="s">
        <v>6621</v>
      </c>
      <c r="E2932" s="244" t="s">
        <v>46</v>
      </c>
      <c r="F2932" s="244" t="s">
        <v>46</v>
      </c>
      <c r="G2932" s="244" t="s">
        <v>4225</v>
      </c>
      <c r="H2932" s="4">
        <v>500</v>
      </c>
    </row>
    <row r="2933" spans="1:8">
      <c r="A2933" s="244" t="s">
        <v>3376</v>
      </c>
      <c r="B2933" s="244" t="s">
        <v>4222</v>
      </c>
      <c r="C2933" s="247">
        <v>30</v>
      </c>
      <c r="D2933" s="244" t="s">
        <v>6622</v>
      </c>
      <c r="E2933" s="244" t="s">
        <v>46</v>
      </c>
      <c r="F2933" s="244" t="s">
        <v>46</v>
      </c>
      <c r="G2933" s="244" t="s">
        <v>4225</v>
      </c>
      <c r="H2933" s="4">
        <v>500</v>
      </c>
    </row>
    <row r="2934" spans="1:8">
      <c r="A2934" s="244" t="s">
        <v>3377</v>
      </c>
      <c r="B2934" s="244" t="s">
        <v>4222</v>
      </c>
      <c r="C2934" s="247">
        <v>30</v>
      </c>
      <c r="D2934" s="244" t="s">
        <v>6623</v>
      </c>
      <c r="E2934" s="244" t="s">
        <v>46</v>
      </c>
      <c r="F2934" s="244" t="s">
        <v>46</v>
      </c>
      <c r="G2934" s="244" t="s">
        <v>4225</v>
      </c>
      <c r="H2934" s="4">
        <v>500</v>
      </c>
    </row>
    <row r="2935" spans="1:8">
      <c r="A2935" s="244" t="s">
        <v>3378</v>
      </c>
      <c r="B2935" s="244" t="s">
        <v>4222</v>
      </c>
      <c r="C2935" s="247">
        <v>35</v>
      </c>
      <c r="D2935" s="244" t="s">
        <v>6624</v>
      </c>
      <c r="E2935" s="244" t="s">
        <v>46</v>
      </c>
      <c r="F2935" s="244" t="s">
        <v>46</v>
      </c>
      <c r="G2935" s="244" t="s">
        <v>4225</v>
      </c>
      <c r="H2935" s="4">
        <v>500</v>
      </c>
    </row>
    <row r="2936" spans="1:8">
      <c r="A2936" s="244" t="s">
        <v>3379</v>
      </c>
      <c r="B2936" s="244" t="s">
        <v>4222</v>
      </c>
      <c r="C2936" s="247">
        <v>30</v>
      </c>
      <c r="D2936" s="244" t="s">
        <v>6625</v>
      </c>
      <c r="E2936" s="244" t="s">
        <v>46</v>
      </c>
      <c r="F2936" s="244" t="s">
        <v>46</v>
      </c>
      <c r="G2936" s="244" t="s">
        <v>4225</v>
      </c>
      <c r="H2936" s="4">
        <v>500</v>
      </c>
    </row>
    <row r="2937" spans="1:8">
      <c r="A2937" s="244" t="s">
        <v>3380</v>
      </c>
      <c r="B2937" s="244" t="s">
        <v>4234</v>
      </c>
      <c r="C2937" s="247">
        <v>42</v>
      </c>
      <c r="D2937" s="244" t="s">
        <v>6626</v>
      </c>
      <c r="E2937" s="238" t="s">
        <v>52</v>
      </c>
      <c r="F2937" s="238" t="s">
        <v>4236</v>
      </c>
      <c r="G2937" s="244" t="s">
        <v>4225</v>
      </c>
      <c r="H2937" s="158" t="s">
        <v>7323</v>
      </c>
    </row>
    <row r="2938" spans="1:8">
      <c r="A2938" s="244" t="s">
        <v>3381</v>
      </c>
      <c r="B2938" s="244" t="s">
        <v>4222</v>
      </c>
      <c r="C2938" s="247">
        <v>15</v>
      </c>
      <c r="D2938" s="244" t="s">
        <v>6627</v>
      </c>
      <c r="E2938" s="244" t="s">
        <v>46</v>
      </c>
      <c r="F2938" s="244" t="s">
        <v>46</v>
      </c>
      <c r="G2938" s="244" t="s">
        <v>4225</v>
      </c>
      <c r="H2938" s="4">
        <v>500</v>
      </c>
    </row>
    <row r="2939" spans="1:8">
      <c r="A2939" s="244" t="s">
        <v>3382</v>
      </c>
      <c r="B2939" s="244" t="s">
        <v>4222</v>
      </c>
      <c r="C2939" s="247">
        <v>30</v>
      </c>
      <c r="D2939" s="244" t="s">
        <v>6628</v>
      </c>
      <c r="E2939" s="244" t="s">
        <v>46</v>
      </c>
      <c r="F2939" s="244" t="s">
        <v>46</v>
      </c>
      <c r="G2939" s="244" t="s">
        <v>4225</v>
      </c>
      <c r="H2939" s="4">
        <v>500</v>
      </c>
    </row>
    <row r="2940" spans="1:8">
      <c r="A2940" s="244" t="s">
        <v>3383</v>
      </c>
      <c r="B2940" s="244" t="s">
        <v>4222</v>
      </c>
      <c r="C2940" s="247">
        <v>30</v>
      </c>
      <c r="D2940" s="244" t="s">
        <v>6629</v>
      </c>
      <c r="E2940" s="244" t="s">
        <v>46</v>
      </c>
      <c r="F2940" s="244" t="s">
        <v>46</v>
      </c>
      <c r="G2940" s="244" t="s">
        <v>4225</v>
      </c>
      <c r="H2940" s="4">
        <v>500</v>
      </c>
    </row>
    <row r="2941" spans="1:8">
      <c r="A2941" s="244" t="s">
        <v>3384</v>
      </c>
      <c r="B2941" s="244" t="s">
        <v>4222</v>
      </c>
      <c r="C2941" s="247">
        <v>15</v>
      </c>
      <c r="D2941" s="244" t="s">
        <v>6630</v>
      </c>
      <c r="E2941" s="244" t="s">
        <v>46</v>
      </c>
      <c r="F2941" s="244" t="s">
        <v>46</v>
      </c>
      <c r="G2941" s="244" t="s">
        <v>4225</v>
      </c>
      <c r="H2941" s="4">
        <v>500</v>
      </c>
    </row>
    <row r="2942" spans="1:8">
      <c r="A2942" s="244" t="s">
        <v>3385</v>
      </c>
      <c r="B2942" s="244" t="s">
        <v>4222</v>
      </c>
      <c r="C2942" s="247">
        <v>24</v>
      </c>
      <c r="D2942" s="244" t="s">
        <v>6631</v>
      </c>
      <c r="E2942" s="244" t="s">
        <v>46</v>
      </c>
      <c r="F2942" s="244" t="s">
        <v>46</v>
      </c>
      <c r="G2942" s="244" t="s">
        <v>4225</v>
      </c>
      <c r="H2942" s="4">
        <v>500</v>
      </c>
    </row>
    <row r="2943" spans="1:8">
      <c r="A2943" s="244" t="s">
        <v>3386</v>
      </c>
      <c r="B2943" s="244" t="s">
        <v>4222</v>
      </c>
      <c r="C2943" s="247">
        <v>20</v>
      </c>
      <c r="D2943" s="244" t="s">
        <v>6632</v>
      </c>
      <c r="E2943" s="244" t="s">
        <v>46</v>
      </c>
      <c r="F2943" s="244" t="s">
        <v>46</v>
      </c>
      <c r="G2943" s="244" t="s">
        <v>4225</v>
      </c>
      <c r="H2943" s="4">
        <v>500</v>
      </c>
    </row>
    <row r="2944" spans="1:8">
      <c r="A2944" s="244" t="s">
        <v>3387</v>
      </c>
      <c r="B2944" s="244" t="s">
        <v>4222</v>
      </c>
      <c r="C2944" s="247">
        <v>15</v>
      </c>
      <c r="D2944" s="244" t="s">
        <v>6633</v>
      </c>
      <c r="E2944" s="244" t="s">
        <v>46</v>
      </c>
      <c r="F2944" s="244" t="s">
        <v>46</v>
      </c>
      <c r="G2944" s="244" t="s">
        <v>4225</v>
      </c>
      <c r="H2944" s="4">
        <v>500</v>
      </c>
    </row>
    <row r="2945" spans="1:8">
      <c r="A2945" s="244" t="s">
        <v>3388</v>
      </c>
      <c r="B2945" s="244" t="s">
        <v>4222</v>
      </c>
      <c r="C2945" s="247">
        <v>30</v>
      </c>
      <c r="D2945" s="244" t="s">
        <v>6634</v>
      </c>
      <c r="E2945" s="244" t="s">
        <v>46</v>
      </c>
      <c r="F2945" s="244" t="s">
        <v>46</v>
      </c>
      <c r="G2945" s="244" t="s">
        <v>4225</v>
      </c>
      <c r="H2945" s="4">
        <v>500</v>
      </c>
    </row>
    <row r="2946" spans="1:8">
      <c r="A2946" s="244" t="s">
        <v>3389</v>
      </c>
      <c r="B2946" s="244" t="s">
        <v>4263</v>
      </c>
      <c r="C2946" s="247">
        <v>6</v>
      </c>
      <c r="D2946" s="244" t="s">
        <v>6635</v>
      </c>
      <c r="E2946" s="244" t="s">
        <v>46</v>
      </c>
      <c r="F2946" s="244" t="s">
        <v>46</v>
      </c>
      <c r="G2946" s="244" t="s">
        <v>4225</v>
      </c>
      <c r="H2946" s="4">
        <v>500</v>
      </c>
    </row>
    <row r="2947" spans="1:8">
      <c r="A2947" s="244" t="s">
        <v>3390</v>
      </c>
      <c r="B2947" s="244" t="s">
        <v>4222</v>
      </c>
      <c r="C2947" s="247">
        <v>30</v>
      </c>
      <c r="D2947" s="244" t="s">
        <v>6636</v>
      </c>
      <c r="E2947" s="244" t="s">
        <v>46</v>
      </c>
      <c r="F2947" s="244" t="s">
        <v>46</v>
      </c>
      <c r="G2947" s="244" t="s">
        <v>4225</v>
      </c>
      <c r="H2947" s="4">
        <v>500</v>
      </c>
    </row>
    <row r="2948" spans="1:8">
      <c r="A2948" s="244" t="s">
        <v>3391</v>
      </c>
      <c r="B2948" s="244" t="s">
        <v>4222</v>
      </c>
      <c r="C2948" s="247">
        <v>30</v>
      </c>
      <c r="D2948" s="244" t="s">
        <v>6637</v>
      </c>
      <c r="E2948" s="244" t="s">
        <v>46</v>
      </c>
      <c r="F2948" s="244" t="s">
        <v>46</v>
      </c>
      <c r="G2948" s="244" t="s">
        <v>4225</v>
      </c>
      <c r="H2948" s="4">
        <v>500</v>
      </c>
    </row>
    <row r="2949" spans="1:8">
      <c r="A2949" s="244" t="s">
        <v>3392</v>
      </c>
      <c r="B2949" s="244" t="s">
        <v>4222</v>
      </c>
      <c r="C2949" s="247">
        <v>20</v>
      </c>
      <c r="D2949" s="244" t="s">
        <v>6638</v>
      </c>
      <c r="E2949" s="244" t="s">
        <v>46</v>
      </c>
      <c r="F2949" s="244" t="s">
        <v>46</v>
      </c>
      <c r="G2949" s="244" t="s">
        <v>4225</v>
      </c>
      <c r="H2949" s="4">
        <v>500</v>
      </c>
    </row>
    <row r="2950" spans="1:8">
      <c r="A2950" s="244" t="s">
        <v>3393</v>
      </c>
      <c r="B2950" s="244" t="s">
        <v>4222</v>
      </c>
      <c r="C2950" s="247">
        <v>40</v>
      </c>
      <c r="D2950" s="244" t="s">
        <v>6639</v>
      </c>
      <c r="E2950" s="244" t="s">
        <v>46</v>
      </c>
      <c r="F2950" s="244" t="s">
        <v>46</v>
      </c>
      <c r="G2950" s="244" t="s">
        <v>4225</v>
      </c>
      <c r="H2950" s="4">
        <v>500</v>
      </c>
    </row>
    <row r="2951" spans="1:8">
      <c r="A2951" s="244" t="s">
        <v>3394</v>
      </c>
      <c r="B2951" s="244" t="s">
        <v>4222</v>
      </c>
      <c r="C2951" s="247">
        <v>30</v>
      </c>
      <c r="D2951" s="244" t="s">
        <v>6640</v>
      </c>
      <c r="E2951" s="244" t="s">
        <v>46</v>
      </c>
      <c r="F2951" s="244" t="s">
        <v>46</v>
      </c>
      <c r="G2951" s="244" t="s">
        <v>4225</v>
      </c>
      <c r="H2951" s="4">
        <v>500</v>
      </c>
    </row>
    <row r="2952" spans="1:8">
      <c r="A2952" s="244" t="s">
        <v>3395</v>
      </c>
      <c r="B2952" s="244" t="s">
        <v>4222</v>
      </c>
      <c r="C2952" s="247">
        <v>30</v>
      </c>
      <c r="D2952" s="244" t="s">
        <v>6641</v>
      </c>
      <c r="E2952" s="244" t="s">
        <v>46</v>
      </c>
      <c r="F2952" s="244" t="s">
        <v>46</v>
      </c>
      <c r="G2952" s="244" t="s">
        <v>4225</v>
      </c>
      <c r="H2952" s="4">
        <v>500</v>
      </c>
    </row>
    <row r="2953" spans="1:8">
      <c r="A2953" s="244" t="s">
        <v>3396</v>
      </c>
      <c r="B2953" s="244" t="s">
        <v>4222</v>
      </c>
      <c r="C2953" s="247">
        <v>15</v>
      </c>
      <c r="D2953" s="244" t="s">
        <v>6642</v>
      </c>
      <c r="E2953" s="244" t="s">
        <v>46</v>
      </c>
      <c r="F2953" s="244" t="s">
        <v>46</v>
      </c>
      <c r="G2953" s="244" t="s">
        <v>4225</v>
      </c>
      <c r="H2953" s="4">
        <v>500</v>
      </c>
    </row>
    <row r="2954" spans="1:8">
      <c r="A2954" s="244" t="s">
        <v>3397</v>
      </c>
      <c r="B2954" s="244" t="s">
        <v>4222</v>
      </c>
      <c r="C2954" s="247">
        <v>15</v>
      </c>
      <c r="D2954" s="244" t="s">
        <v>6643</v>
      </c>
      <c r="E2954" s="244" t="s">
        <v>46</v>
      </c>
      <c r="F2954" s="244" t="s">
        <v>46</v>
      </c>
      <c r="G2954" s="244" t="s">
        <v>4225</v>
      </c>
      <c r="H2954" s="4">
        <v>500</v>
      </c>
    </row>
    <row r="2955" spans="1:8">
      <c r="A2955" s="244" t="s">
        <v>3398</v>
      </c>
      <c r="B2955" s="244" t="s">
        <v>4263</v>
      </c>
      <c r="C2955" s="247">
        <v>6</v>
      </c>
      <c r="D2955" s="244" t="s">
        <v>6644</v>
      </c>
      <c r="E2955" s="244" t="s">
        <v>46</v>
      </c>
      <c r="F2955" s="244" t="s">
        <v>46</v>
      </c>
      <c r="G2955" s="244" t="s">
        <v>4225</v>
      </c>
      <c r="H2955" s="4">
        <v>500</v>
      </c>
    </row>
    <row r="2956" spans="1:8">
      <c r="A2956" s="244" t="s">
        <v>3399</v>
      </c>
      <c r="B2956" s="244" t="s">
        <v>4222</v>
      </c>
      <c r="C2956" s="247">
        <v>48</v>
      </c>
      <c r="D2956" s="244" t="s">
        <v>6645</v>
      </c>
      <c r="E2956" s="244" t="s">
        <v>46</v>
      </c>
      <c r="F2956" s="244" t="s">
        <v>4224</v>
      </c>
      <c r="G2956" s="244" t="s">
        <v>4225</v>
      </c>
      <c r="H2956" s="4">
        <v>500</v>
      </c>
    </row>
    <row r="2957" spans="1:8">
      <c r="A2957" s="244" t="s">
        <v>3400</v>
      </c>
      <c r="B2957" s="244" t="s">
        <v>4222</v>
      </c>
      <c r="C2957" s="247">
        <v>20</v>
      </c>
      <c r="D2957" s="244" t="s">
        <v>6646</v>
      </c>
      <c r="E2957" s="244" t="s">
        <v>46</v>
      </c>
      <c r="F2957" s="244" t="s">
        <v>46</v>
      </c>
      <c r="G2957" s="244" t="s">
        <v>4225</v>
      </c>
      <c r="H2957" s="4">
        <v>500</v>
      </c>
    </row>
    <row r="2958" spans="1:8">
      <c r="A2958" s="244" t="s">
        <v>3401</v>
      </c>
      <c r="B2958" s="244" t="s">
        <v>4222</v>
      </c>
      <c r="C2958" s="247">
        <v>15</v>
      </c>
      <c r="D2958" s="244" t="s">
        <v>6647</v>
      </c>
      <c r="E2958" s="244" t="s">
        <v>46</v>
      </c>
      <c r="F2958" s="244" t="s">
        <v>46</v>
      </c>
      <c r="G2958" s="244" t="s">
        <v>4225</v>
      </c>
      <c r="H2958" s="4">
        <v>500</v>
      </c>
    </row>
    <row r="2959" spans="1:8">
      <c r="A2959" s="244" t="s">
        <v>3402</v>
      </c>
      <c r="B2959" s="244" t="s">
        <v>4263</v>
      </c>
      <c r="C2959" s="247">
        <v>6</v>
      </c>
      <c r="D2959" s="244" t="s">
        <v>6648</v>
      </c>
      <c r="E2959" s="244" t="s">
        <v>46</v>
      </c>
      <c r="F2959" s="244" t="s">
        <v>46</v>
      </c>
      <c r="G2959" s="244" t="s">
        <v>4225</v>
      </c>
      <c r="H2959" s="4">
        <v>500</v>
      </c>
    </row>
    <row r="2960" spans="1:8">
      <c r="A2960" s="244" t="s">
        <v>3403</v>
      </c>
      <c r="B2960" s="244" t="s">
        <v>4263</v>
      </c>
      <c r="C2960" s="247">
        <v>6</v>
      </c>
      <c r="D2960" s="244" t="s">
        <v>6649</v>
      </c>
      <c r="E2960" s="244" t="s">
        <v>46</v>
      </c>
      <c r="F2960" s="244" t="s">
        <v>4224</v>
      </c>
      <c r="G2960" s="244" t="s">
        <v>4225</v>
      </c>
      <c r="H2960" s="4">
        <v>500</v>
      </c>
    </row>
    <row r="2961" spans="1:8">
      <c r="A2961" s="244" t="s">
        <v>3404</v>
      </c>
      <c r="B2961" s="244" t="s">
        <v>4263</v>
      </c>
      <c r="C2961" s="247">
        <v>6</v>
      </c>
      <c r="D2961" s="244" t="s">
        <v>6650</v>
      </c>
      <c r="E2961" s="244" t="s">
        <v>46</v>
      </c>
      <c r="F2961" s="244" t="s">
        <v>4229</v>
      </c>
      <c r="G2961" s="244" t="s">
        <v>4230</v>
      </c>
      <c r="H2961" s="4">
        <v>500</v>
      </c>
    </row>
    <row r="2962" spans="1:8">
      <c r="A2962" s="244" t="s">
        <v>3405</v>
      </c>
      <c r="B2962" s="244" t="s">
        <v>4222</v>
      </c>
      <c r="C2962" s="247">
        <v>30</v>
      </c>
      <c r="D2962" s="244" t="s">
        <v>6651</v>
      </c>
      <c r="E2962" s="244" t="s">
        <v>46</v>
      </c>
      <c r="F2962" s="244" t="s">
        <v>46</v>
      </c>
      <c r="G2962" s="244" t="s">
        <v>4225</v>
      </c>
      <c r="H2962" s="4">
        <v>500</v>
      </c>
    </row>
    <row r="2963" spans="1:8">
      <c r="A2963" s="244" t="s">
        <v>3406</v>
      </c>
      <c r="B2963" s="238" t="s">
        <v>4222</v>
      </c>
      <c r="C2963" s="250">
        <v>44</v>
      </c>
      <c r="D2963" s="238" t="s">
        <v>6652</v>
      </c>
      <c r="E2963" s="238" t="s">
        <v>51</v>
      </c>
      <c r="F2963" s="238" t="s">
        <v>4236</v>
      </c>
      <c r="G2963" s="238" t="s">
        <v>4230</v>
      </c>
      <c r="H2963" s="158" t="s">
        <v>7321</v>
      </c>
    </row>
    <row r="2964" spans="1:8">
      <c r="A2964" s="244" t="s">
        <v>3407</v>
      </c>
      <c r="B2964" s="244" t="s">
        <v>4234</v>
      </c>
      <c r="C2964" s="247">
        <v>30</v>
      </c>
      <c r="D2964" s="244" t="s">
        <v>6653</v>
      </c>
      <c r="E2964" s="244" t="s">
        <v>46</v>
      </c>
      <c r="F2964" s="244" t="s">
        <v>46</v>
      </c>
      <c r="G2964" s="244" t="s">
        <v>4225</v>
      </c>
      <c r="H2964" s="4">
        <v>500</v>
      </c>
    </row>
    <row r="2965" spans="1:8">
      <c r="A2965" s="244" t="s">
        <v>3408</v>
      </c>
      <c r="B2965" s="244" t="s">
        <v>4234</v>
      </c>
      <c r="C2965" s="247">
        <v>30</v>
      </c>
      <c r="D2965" s="244" t="s">
        <v>6654</v>
      </c>
      <c r="E2965" s="244" t="s">
        <v>46</v>
      </c>
      <c r="F2965" s="244" t="s">
        <v>46</v>
      </c>
      <c r="G2965" s="244" t="s">
        <v>4225</v>
      </c>
      <c r="H2965" s="4">
        <v>500</v>
      </c>
    </row>
    <row r="2966" spans="1:8">
      <c r="A2966" s="244" t="s">
        <v>3409</v>
      </c>
      <c r="B2966" s="244" t="s">
        <v>4234</v>
      </c>
      <c r="C2966" s="247">
        <v>20</v>
      </c>
      <c r="D2966" s="244" t="s">
        <v>6655</v>
      </c>
      <c r="E2966" s="244" t="s">
        <v>46</v>
      </c>
      <c r="F2966" s="244" t="s">
        <v>46</v>
      </c>
      <c r="G2966" s="244" t="s">
        <v>4225</v>
      </c>
      <c r="H2966" s="4">
        <v>500</v>
      </c>
    </row>
    <row r="2967" spans="1:8">
      <c r="A2967" s="244" t="s">
        <v>3410</v>
      </c>
      <c r="B2967" s="244" t="s">
        <v>4234</v>
      </c>
      <c r="C2967" s="247">
        <v>20</v>
      </c>
      <c r="D2967" s="244" t="s">
        <v>6656</v>
      </c>
      <c r="E2967" s="244" t="s">
        <v>46</v>
      </c>
      <c r="F2967" s="244" t="s">
        <v>46</v>
      </c>
      <c r="G2967" s="244" t="s">
        <v>4225</v>
      </c>
      <c r="H2967" s="4">
        <v>500</v>
      </c>
    </row>
    <row r="2968" spans="1:8">
      <c r="A2968" s="244" t="s">
        <v>3411</v>
      </c>
      <c r="B2968" s="244" t="s">
        <v>4234</v>
      </c>
      <c r="C2968" s="247">
        <v>20</v>
      </c>
      <c r="D2968" s="244" t="s">
        <v>6657</v>
      </c>
      <c r="E2968" s="244" t="s">
        <v>46</v>
      </c>
      <c r="F2968" s="244" t="s">
        <v>4229</v>
      </c>
      <c r="G2968" s="244" t="s">
        <v>4230</v>
      </c>
      <c r="H2968" s="4">
        <v>500</v>
      </c>
    </row>
    <row r="2969" spans="1:8">
      <c r="A2969" s="244" t="s">
        <v>3412</v>
      </c>
      <c r="B2969" s="244" t="s">
        <v>4234</v>
      </c>
      <c r="C2969" s="247">
        <v>30</v>
      </c>
      <c r="D2969" s="244" t="s">
        <v>6658</v>
      </c>
      <c r="E2969" s="244" t="s">
        <v>46</v>
      </c>
      <c r="F2969" s="244" t="s">
        <v>4229</v>
      </c>
      <c r="G2969" s="244" t="s">
        <v>4230</v>
      </c>
      <c r="H2969" s="4">
        <v>500</v>
      </c>
    </row>
    <row r="2970" spans="1:8">
      <c r="A2970" s="244" t="s">
        <v>3413</v>
      </c>
      <c r="B2970" s="244" t="s">
        <v>4234</v>
      </c>
      <c r="C2970" s="247">
        <v>20</v>
      </c>
      <c r="D2970" s="244" t="s">
        <v>6659</v>
      </c>
      <c r="E2970" s="244" t="s">
        <v>46</v>
      </c>
      <c r="F2970" s="244" t="s">
        <v>4229</v>
      </c>
      <c r="G2970" s="244" t="s">
        <v>4230</v>
      </c>
      <c r="H2970" s="4">
        <v>500</v>
      </c>
    </row>
    <row r="2971" spans="1:8">
      <c r="A2971" s="244" t="s">
        <v>3414</v>
      </c>
      <c r="B2971" s="244" t="s">
        <v>4234</v>
      </c>
      <c r="C2971" s="247">
        <v>20</v>
      </c>
      <c r="D2971" s="244" t="s">
        <v>6660</v>
      </c>
      <c r="E2971" s="244" t="s">
        <v>46</v>
      </c>
      <c r="F2971" s="244" t="s">
        <v>4229</v>
      </c>
      <c r="G2971" s="244" t="s">
        <v>4230</v>
      </c>
      <c r="H2971" s="4">
        <v>500</v>
      </c>
    </row>
    <row r="2972" spans="1:8">
      <c r="A2972" s="244" t="s">
        <v>3415</v>
      </c>
      <c r="B2972" s="244" t="s">
        <v>4234</v>
      </c>
      <c r="C2972" s="247">
        <v>15</v>
      </c>
      <c r="D2972" s="244" t="s">
        <v>6661</v>
      </c>
      <c r="E2972" s="244" t="s">
        <v>46</v>
      </c>
      <c r="F2972" s="244" t="s">
        <v>4229</v>
      </c>
      <c r="G2972" s="244" t="s">
        <v>4230</v>
      </c>
      <c r="H2972" s="4">
        <v>500</v>
      </c>
    </row>
    <row r="2973" spans="1:8">
      <c r="A2973" s="244" t="s">
        <v>3416</v>
      </c>
      <c r="B2973" s="244" t="s">
        <v>4234</v>
      </c>
      <c r="C2973" s="247">
        <v>15</v>
      </c>
      <c r="D2973" s="244" t="s">
        <v>6662</v>
      </c>
      <c r="E2973" s="244" t="s">
        <v>46</v>
      </c>
      <c r="F2973" s="244" t="s">
        <v>4229</v>
      </c>
      <c r="G2973" s="244" t="s">
        <v>4230</v>
      </c>
      <c r="H2973" s="4">
        <v>500</v>
      </c>
    </row>
    <row r="2974" spans="1:8">
      <c r="A2974" s="244" t="s">
        <v>3417</v>
      </c>
      <c r="B2974" s="244" t="s">
        <v>4234</v>
      </c>
      <c r="C2974" s="247">
        <v>20</v>
      </c>
      <c r="D2974" s="244" t="s">
        <v>6663</v>
      </c>
      <c r="E2974" s="244" t="s">
        <v>46</v>
      </c>
      <c r="F2974" s="244" t="s">
        <v>4229</v>
      </c>
      <c r="G2974" s="244" t="s">
        <v>4230</v>
      </c>
      <c r="H2974" s="4">
        <v>500</v>
      </c>
    </row>
    <row r="2975" spans="1:8">
      <c r="A2975" s="244" t="s">
        <v>3418</v>
      </c>
      <c r="B2975" s="244" t="s">
        <v>4234</v>
      </c>
      <c r="C2975" s="247">
        <v>35</v>
      </c>
      <c r="D2975" s="244" t="s">
        <v>6664</v>
      </c>
      <c r="E2975" s="238" t="s">
        <v>52</v>
      </c>
      <c r="F2975" s="238" t="s">
        <v>4236</v>
      </c>
      <c r="G2975" s="244" t="s">
        <v>4225</v>
      </c>
      <c r="H2975" s="158" t="s">
        <v>7323</v>
      </c>
    </row>
    <row r="2976" spans="1:8">
      <c r="A2976" s="244" t="s">
        <v>3419</v>
      </c>
      <c r="B2976" s="238" t="s">
        <v>4222</v>
      </c>
      <c r="C2976" s="250">
        <v>60</v>
      </c>
      <c r="D2976" s="238" t="s">
        <v>6665</v>
      </c>
      <c r="E2976" s="244" t="s">
        <v>51</v>
      </c>
      <c r="F2976" s="238" t="s">
        <v>4236</v>
      </c>
      <c r="G2976" s="238" t="s">
        <v>4230</v>
      </c>
      <c r="H2976" s="158" t="s">
        <v>7322</v>
      </c>
    </row>
    <row r="2977" spans="1:8">
      <c r="A2977" s="244" t="s">
        <v>3420</v>
      </c>
      <c r="B2977" s="238" t="s">
        <v>4222</v>
      </c>
      <c r="C2977" s="250">
        <v>37</v>
      </c>
      <c r="D2977" s="238" t="s">
        <v>6666</v>
      </c>
      <c r="E2977" s="238" t="s">
        <v>51</v>
      </c>
      <c r="F2977" s="238" t="s">
        <v>4236</v>
      </c>
      <c r="G2977" s="238" t="s">
        <v>4230</v>
      </c>
      <c r="H2977" s="158" t="s">
        <v>7320</v>
      </c>
    </row>
    <row r="2978" spans="1:8">
      <c r="A2978" s="244" t="s">
        <v>3421</v>
      </c>
      <c r="B2978" s="244" t="s">
        <v>4234</v>
      </c>
      <c r="C2978" s="247">
        <v>40</v>
      </c>
      <c r="D2978" s="238" t="s">
        <v>6667</v>
      </c>
      <c r="E2978" s="244" t="s">
        <v>51</v>
      </c>
      <c r="F2978" s="238" t="s">
        <v>4236</v>
      </c>
      <c r="G2978" s="244" t="s">
        <v>4230</v>
      </c>
      <c r="H2978" s="158" t="s">
        <v>7321</v>
      </c>
    </row>
    <row r="2979" spans="1:8">
      <c r="A2979" s="244" t="s">
        <v>3422</v>
      </c>
      <c r="B2979" s="238" t="s">
        <v>4222</v>
      </c>
      <c r="C2979" s="250">
        <v>42</v>
      </c>
      <c r="D2979" s="238" t="s">
        <v>6668</v>
      </c>
      <c r="E2979" s="244" t="s">
        <v>51</v>
      </c>
      <c r="F2979" s="238" t="s">
        <v>4236</v>
      </c>
      <c r="G2979" s="238" t="s">
        <v>4230</v>
      </c>
      <c r="H2979" s="158" t="s">
        <v>7321</v>
      </c>
    </row>
    <row r="2980" spans="1:8">
      <c r="A2980" s="244" t="s">
        <v>3423</v>
      </c>
      <c r="B2980" s="238" t="s">
        <v>4222</v>
      </c>
      <c r="C2980" s="250">
        <v>20</v>
      </c>
      <c r="D2980" s="238" t="s">
        <v>6669</v>
      </c>
      <c r="E2980" s="244" t="s">
        <v>51</v>
      </c>
      <c r="F2980" s="238" t="s">
        <v>4236</v>
      </c>
      <c r="G2980" s="238" t="s">
        <v>4230</v>
      </c>
      <c r="H2980" s="158" t="s">
        <v>7320</v>
      </c>
    </row>
    <row r="2981" spans="1:8">
      <c r="A2981" s="244" t="s">
        <v>3424</v>
      </c>
      <c r="B2981" s="238" t="s">
        <v>4222</v>
      </c>
      <c r="C2981" s="250">
        <v>30</v>
      </c>
      <c r="D2981" s="238" t="s">
        <v>6670</v>
      </c>
      <c r="E2981" s="244" t="s">
        <v>51</v>
      </c>
      <c r="F2981" s="238" t="s">
        <v>4236</v>
      </c>
      <c r="G2981" s="238" t="s">
        <v>4230</v>
      </c>
      <c r="H2981" s="158" t="s">
        <v>7320</v>
      </c>
    </row>
    <row r="2982" spans="1:8">
      <c r="A2982" s="244" t="s">
        <v>3425</v>
      </c>
      <c r="B2982" s="238" t="s">
        <v>4222</v>
      </c>
      <c r="C2982" s="250">
        <v>35</v>
      </c>
      <c r="D2982" s="238" t="s">
        <v>6671</v>
      </c>
      <c r="E2982" s="244" t="s">
        <v>51</v>
      </c>
      <c r="F2982" s="238" t="s">
        <v>4236</v>
      </c>
      <c r="G2982" s="238" t="s">
        <v>4230</v>
      </c>
      <c r="H2982" s="158" t="s">
        <v>7320</v>
      </c>
    </row>
    <row r="2983" spans="1:8">
      <c r="A2983" s="244" t="s">
        <v>3426</v>
      </c>
      <c r="B2983" s="238" t="s">
        <v>4234</v>
      </c>
      <c r="C2983" s="250">
        <v>42</v>
      </c>
      <c r="D2983" s="238" t="s">
        <v>6672</v>
      </c>
      <c r="E2983" s="238" t="s">
        <v>51</v>
      </c>
      <c r="F2983" s="238" t="s">
        <v>4236</v>
      </c>
      <c r="G2983" s="238" t="s">
        <v>4230</v>
      </c>
      <c r="H2983" s="158" t="s">
        <v>7321</v>
      </c>
    </row>
    <row r="2984" spans="1:8">
      <c r="A2984" s="244" t="s">
        <v>3427</v>
      </c>
      <c r="B2984" s="238" t="s">
        <v>4222</v>
      </c>
      <c r="C2984" s="250">
        <v>45</v>
      </c>
      <c r="D2984" s="238" t="s">
        <v>6673</v>
      </c>
      <c r="E2984" s="238" t="s">
        <v>51</v>
      </c>
      <c r="F2984" s="238" t="s">
        <v>4236</v>
      </c>
      <c r="G2984" s="238" t="s">
        <v>4230</v>
      </c>
      <c r="H2984" s="158" t="s">
        <v>7321</v>
      </c>
    </row>
    <row r="2985" spans="1:8">
      <c r="A2985" s="244" t="s">
        <v>3428</v>
      </c>
      <c r="B2985" s="238" t="s">
        <v>4222</v>
      </c>
      <c r="C2985" s="250">
        <v>50</v>
      </c>
      <c r="D2985" s="238" t="s">
        <v>6674</v>
      </c>
      <c r="E2985" s="238" t="s">
        <v>51</v>
      </c>
      <c r="F2985" s="238" t="s">
        <v>4236</v>
      </c>
      <c r="G2985" s="238" t="s">
        <v>4230</v>
      </c>
      <c r="H2985" s="158" t="s">
        <v>7322</v>
      </c>
    </row>
    <row r="2986" spans="1:8">
      <c r="A2986" s="244" t="s">
        <v>3429</v>
      </c>
      <c r="B2986" s="244" t="s">
        <v>4222</v>
      </c>
      <c r="C2986" s="247">
        <v>30</v>
      </c>
      <c r="D2986" s="244" t="s">
        <v>6675</v>
      </c>
      <c r="E2986" s="244" t="s">
        <v>46</v>
      </c>
      <c r="F2986" s="244" t="s">
        <v>46</v>
      </c>
      <c r="G2986" s="244" t="s">
        <v>4225</v>
      </c>
      <c r="H2986" s="4">
        <v>500</v>
      </c>
    </row>
    <row r="2987" spans="1:8">
      <c r="A2987" s="244" t="s">
        <v>3430</v>
      </c>
      <c r="B2987" s="244" t="s">
        <v>4222</v>
      </c>
      <c r="C2987" s="247">
        <v>30</v>
      </c>
      <c r="D2987" s="244" t="s">
        <v>6676</v>
      </c>
      <c r="E2987" s="244" t="s">
        <v>46</v>
      </c>
      <c r="F2987" s="244" t="s">
        <v>46</v>
      </c>
      <c r="G2987" s="244" t="s">
        <v>4225</v>
      </c>
      <c r="H2987" s="4">
        <v>500</v>
      </c>
    </row>
    <row r="2988" spans="1:8">
      <c r="A2988" s="244" t="s">
        <v>3431</v>
      </c>
      <c r="B2988" s="244" t="s">
        <v>4222</v>
      </c>
      <c r="C2988" s="247">
        <v>70</v>
      </c>
      <c r="D2988" s="244" t="s">
        <v>6677</v>
      </c>
      <c r="E2988" s="244" t="s">
        <v>46</v>
      </c>
      <c r="F2988" s="244" t="s">
        <v>46</v>
      </c>
      <c r="G2988" s="244" t="s">
        <v>4225</v>
      </c>
      <c r="H2988" s="4">
        <v>500</v>
      </c>
    </row>
    <row r="2989" spans="1:8">
      <c r="A2989" s="244" t="s">
        <v>3432</v>
      </c>
      <c r="B2989" s="244" t="s">
        <v>4222</v>
      </c>
      <c r="C2989" s="247">
        <v>40</v>
      </c>
      <c r="D2989" s="244" t="s">
        <v>6678</v>
      </c>
      <c r="E2989" s="244" t="s">
        <v>46</v>
      </c>
      <c r="F2989" s="244" t="s">
        <v>46</v>
      </c>
      <c r="G2989" s="244" t="s">
        <v>4225</v>
      </c>
      <c r="H2989" s="4">
        <v>500</v>
      </c>
    </row>
    <row r="2990" spans="1:8">
      <c r="A2990" s="244" t="s">
        <v>3433</v>
      </c>
      <c r="B2990" s="244" t="s">
        <v>4234</v>
      </c>
      <c r="C2990" s="247">
        <v>60</v>
      </c>
      <c r="D2990" s="244" t="s">
        <v>6679</v>
      </c>
      <c r="E2990" s="238" t="s">
        <v>52</v>
      </c>
      <c r="F2990" s="238" t="s">
        <v>4236</v>
      </c>
      <c r="G2990" s="244" t="s">
        <v>4225</v>
      </c>
      <c r="H2990" s="158" t="s">
        <v>7323</v>
      </c>
    </row>
    <row r="2991" spans="1:8">
      <c r="A2991" s="244" t="s">
        <v>3434</v>
      </c>
      <c r="B2991" s="244" t="s">
        <v>4222</v>
      </c>
      <c r="C2991" s="247">
        <v>30</v>
      </c>
      <c r="D2991" s="244" t="s">
        <v>6680</v>
      </c>
      <c r="E2991" s="244" t="s">
        <v>46</v>
      </c>
      <c r="F2991" s="244" t="s">
        <v>46</v>
      </c>
      <c r="G2991" s="244" t="s">
        <v>4225</v>
      </c>
      <c r="H2991" s="4">
        <v>500</v>
      </c>
    </row>
    <row r="2992" spans="1:8">
      <c r="A2992" s="244" t="s">
        <v>3435</v>
      </c>
      <c r="B2992" s="244" t="s">
        <v>4222</v>
      </c>
      <c r="C2992" s="247">
        <v>60</v>
      </c>
      <c r="D2992" s="244" t="s">
        <v>6681</v>
      </c>
      <c r="E2992" s="244" t="s">
        <v>46</v>
      </c>
      <c r="F2992" s="244" t="s">
        <v>46</v>
      </c>
      <c r="G2992" s="244" t="s">
        <v>4225</v>
      </c>
      <c r="H2992" s="4">
        <v>500</v>
      </c>
    </row>
    <row r="2993" spans="1:8">
      <c r="A2993" s="244" t="s">
        <v>3436</v>
      </c>
      <c r="B2993" s="244" t="s">
        <v>4222</v>
      </c>
      <c r="C2993" s="247">
        <v>30</v>
      </c>
      <c r="D2993" s="244" t="s">
        <v>6682</v>
      </c>
      <c r="E2993" s="244" t="s">
        <v>46</v>
      </c>
      <c r="F2993" s="244" t="s">
        <v>46</v>
      </c>
      <c r="G2993" s="244" t="s">
        <v>4225</v>
      </c>
      <c r="H2993" s="4">
        <v>500</v>
      </c>
    </row>
    <row r="2994" spans="1:8">
      <c r="A2994" s="244" t="s">
        <v>3437</v>
      </c>
      <c r="B2994" s="244" t="s">
        <v>4222</v>
      </c>
      <c r="C2994" s="247">
        <v>100</v>
      </c>
      <c r="D2994" s="244" t="s">
        <v>6683</v>
      </c>
      <c r="E2994" s="238" t="s">
        <v>6394</v>
      </c>
      <c r="F2994" s="238" t="s">
        <v>4236</v>
      </c>
      <c r="G2994" s="244" t="s">
        <v>4225</v>
      </c>
      <c r="H2994" s="222">
        <v>0</v>
      </c>
    </row>
    <row r="2995" spans="1:8">
      <c r="A2995" s="244" t="s">
        <v>3438</v>
      </c>
      <c r="B2995" s="244" t="s">
        <v>4238</v>
      </c>
      <c r="C2995" s="247">
        <v>30</v>
      </c>
      <c r="D2995" s="244" t="s">
        <v>379</v>
      </c>
      <c r="E2995" s="238" t="s">
        <v>6394</v>
      </c>
      <c r="F2995" s="238" t="s">
        <v>4236</v>
      </c>
      <c r="G2995" s="244" t="s">
        <v>4225</v>
      </c>
      <c r="H2995" s="222">
        <v>0</v>
      </c>
    </row>
    <row r="2996" spans="1:8">
      <c r="A2996" s="244" t="s">
        <v>3439</v>
      </c>
      <c r="B2996" s="244" t="s">
        <v>4222</v>
      </c>
      <c r="C2996" s="247">
        <v>50</v>
      </c>
      <c r="D2996" s="244" t="s">
        <v>6684</v>
      </c>
      <c r="E2996" s="244" t="s">
        <v>46</v>
      </c>
      <c r="F2996" s="244" t="s">
        <v>46</v>
      </c>
      <c r="G2996" s="244" t="s">
        <v>4225</v>
      </c>
      <c r="H2996" s="4">
        <v>500</v>
      </c>
    </row>
    <row r="2997" spans="1:8">
      <c r="A2997" s="244" t="s">
        <v>3440</v>
      </c>
      <c r="B2997" s="244" t="s">
        <v>4234</v>
      </c>
      <c r="C2997" s="247">
        <v>50</v>
      </c>
      <c r="D2997" s="244" t="s">
        <v>6685</v>
      </c>
      <c r="E2997" s="244" t="s">
        <v>46</v>
      </c>
      <c r="F2997" s="244" t="s">
        <v>4229</v>
      </c>
      <c r="G2997" s="244" t="s">
        <v>4230</v>
      </c>
      <c r="H2997" s="4">
        <v>500</v>
      </c>
    </row>
    <row r="2998" spans="1:8">
      <c r="A2998" s="244" t="s">
        <v>3441</v>
      </c>
      <c r="B2998" s="244" t="s">
        <v>4332</v>
      </c>
      <c r="C2998" s="247">
        <v>20</v>
      </c>
      <c r="D2998" s="244" t="s">
        <v>6686</v>
      </c>
      <c r="E2998" s="244" t="s">
        <v>46</v>
      </c>
      <c r="F2998" s="244" t="s">
        <v>4229</v>
      </c>
      <c r="G2998" s="244" t="s">
        <v>4230</v>
      </c>
      <c r="H2998" s="4">
        <v>500</v>
      </c>
    </row>
    <row r="2999" spans="1:8">
      <c r="A2999" s="244" t="s">
        <v>3442</v>
      </c>
      <c r="B2999" s="244" t="s">
        <v>4222</v>
      </c>
      <c r="C2999" s="247">
        <v>100</v>
      </c>
      <c r="D2999" s="244" t="s">
        <v>379</v>
      </c>
      <c r="E2999" s="238" t="s">
        <v>6394</v>
      </c>
      <c r="F2999" s="238" t="s">
        <v>4236</v>
      </c>
      <c r="G2999" s="244" t="s">
        <v>4225</v>
      </c>
      <c r="H2999" s="222">
        <v>0</v>
      </c>
    </row>
    <row r="3000" spans="1:8">
      <c r="A3000" s="244" t="s">
        <v>3443</v>
      </c>
      <c r="B3000" s="244" t="s">
        <v>4332</v>
      </c>
      <c r="C3000" s="247">
        <v>15</v>
      </c>
      <c r="D3000" s="244" t="s">
        <v>379</v>
      </c>
      <c r="E3000" s="244" t="s">
        <v>4236</v>
      </c>
      <c r="F3000" s="244" t="s">
        <v>4236</v>
      </c>
      <c r="G3000" s="244" t="s">
        <v>4225</v>
      </c>
      <c r="H3000" s="222">
        <v>0</v>
      </c>
    </row>
    <row r="3001" spans="1:8">
      <c r="A3001" s="244" t="s">
        <v>3444</v>
      </c>
      <c r="B3001" s="244" t="s">
        <v>4222</v>
      </c>
      <c r="C3001" s="247">
        <v>45</v>
      </c>
      <c r="D3001" s="244" t="s">
        <v>6687</v>
      </c>
      <c r="E3001" s="244" t="s">
        <v>46</v>
      </c>
      <c r="F3001" s="244" t="s">
        <v>46</v>
      </c>
      <c r="G3001" s="244" t="s">
        <v>4225</v>
      </c>
      <c r="H3001" s="4">
        <v>500</v>
      </c>
    </row>
    <row r="3002" spans="1:8">
      <c r="A3002" s="244" t="s">
        <v>3445</v>
      </c>
      <c r="B3002" s="244" t="s">
        <v>4234</v>
      </c>
      <c r="C3002" s="247">
        <v>42</v>
      </c>
      <c r="D3002" s="244" t="s">
        <v>6688</v>
      </c>
      <c r="E3002" s="238" t="s">
        <v>52</v>
      </c>
      <c r="F3002" s="238" t="s">
        <v>4236</v>
      </c>
      <c r="G3002" s="244" t="s">
        <v>4225</v>
      </c>
      <c r="H3002" s="158" t="s">
        <v>7323</v>
      </c>
    </row>
    <row r="3003" spans="1:8">
      <c r="A3003" s="244" t="s">
        <v>3446</v>
      </c>
      <c r="B3003" s="244" t="s">
        <v>4222</v>
      </c>
      <c r="C3003" s="247">
        <v>60</v>
      </c>
      <c r="D3003" s="244" t="s">
        <v>6689</v>
      </c>
      <c r="E3003" s="244" t="s">
        <v>46</v>
      </c>
      <c r="F3003" s="244" t="s">
        <v>46</v>
      </c>
      <c r="G3003" s="244" t="s">
        <v>4225</v>
      </c>
      <c r="H3003" s="4">
        <v>500</v>
      </c>
    </row>
    <row r="3004" spans="1:8">
      <c r="A3004" s="244" t="s">
        <v>3447</v>
      </c>
      <c r="B3004" s="244" t="s">
        <v>4222</v>
      </c>
      <c r="C3004" s="247">
        <v>60</v>
      </c>
      <c r="D3004" s="244" t="s">
        <v>6690</v>
      </c>
      <c r="E3004" s="244" t="s">
        <v>46</v>
      </c>
      <c r="F3004" s="244" t="s">
        <v>46</v>
      </c>
      <c r="G3004" s="244" t="s">
        <v>4225</v>
      </c>
      <c r="H3004" s="4">
        <v>500</v>
      </c>
    </row>
    <row r="3005" spans="1:8">
      <c r="A3005" s="244" t="s">
        <v>3448</v>
      </c>
      <c r="B3005" s="244" t="s">
        <v>4302</v>
      </c>
      <c r="C3005" s="247">
        <v>15</v>
      </c>
      <c r="D3005" s="244" t="s">
        <v>6691</v>
      </c>
      <c r="E3005" s="244" t="s">
        <v>46</v>
      </c>
      <c r="F3005" s="244" t="s">
        <v>46</v>
      </c>
      <c r="G3005" s="244" t="s">
        <v>4225</v>
      </c>
      <c r="H3005" s="4">
        <v>500</v>
      </c>
    </row>
    <row r="3006" spans="1:8">
      <c r="A3006" s="244" t="s">
        <v>3449</v>
      </c>
      <c r="B3006" s="244" t="s">
        <v>4222</v>
      </c>
      <c r="C3006" s="247">
        <v>80</v>
      </c>
      <c r="D3006" s="244" t="s">
        <v>6692</v>
      </c>
      <c r="E3006" s="244" t="s">
        <v>46</v>
      </c>
      <c r="F3006" s="244" t="s">
        <v>46</v>
      </c>
      <c r="G3006" s="244" t="s">
        <v>4225</v>
      </c>
      <c r="H3006" s="4">
        <v>500</v>
      </c>
    </row>
    <row r="3007" spans="1:8">
      <c r="A3007" s="244" t="s">
        <v>3450</v>
      </c>
      <c r="B3007" s="244" t="s">
        <v>4302</v>
      </c>
      <c r="C3007" s="247">
        <v>20</v>
      </c>
      <c r="D3007" s="244" t="s">
        <v>6693</v>
      </c>
      <c r="E3007" s="244" t="s">
        <v>46</v>
      </c>
      <c r="F3007" s="244" t="s">
        <v>46</v>
      </c>
      <c r="G3007" s="244" t="s">
        <v>4225</v>
      </c>
      <c r="H3007" s="4">
        <v>500</v>
      </c>
    </row>
    <row r="3008" spans="1:8">
      <c r="A3008" s="244" t="s">
        <v>3451</v>
      </c>
      <c r="B3008" s="244" t="s">
        <v>4222</v>
      </c>
      <c r="C3008" s="247">
        <v>40</v>
      </c>
      <c r="D3008" s="244" t="s">
        <v>6694</v>
      </c>
      <c r="E3008" s="244" t="s">
        <v>46</v>
      </c>
      <c r="F3008" s="244" t="s">
        <v>46</v>
      </c>
      <c r="G3008" s="244" t="s">
        <v>4225</v>
      </c>
      <c r="H3008" s="4">
        <v>500</v>
      </c>
    </row>
    <row r="3009" spans="1:8">
      <c r="A3009" s="244" t="s">
        <v>3452</v>
      </c>
      <c r="B3009" s="244" t="s">
        <v>4234</v>
      </c>
      <c r="C3009" s="247">
        <v>60</v>
      </c>
      <c r="D3009" s="244" t="s">
        <v>6695</v>
      </c>
      <c r="E3009" s="238" t="s">
        <v>52</v>
      </c>
      <c r="F3009" s="238" t="s">
        <v>4236</v>
      </c>
      <c r="G3009" s="244" t="s">
        <v>4225</v>
      </c>
      <c r="H3009" s="158" t="s">
        <v>7323</v>
      </c>
    </row>
    <row r="3010" spans="1:8">
      <c r="A3010" s="244" t="s">
        <v>3453</v>
      </c>
      <c r="B3010" s="244" t="s">
        <v>4222</v>
      </c>
      <c r="C3010" s="247">
        <v>40</v>
      </c>
      <c r="D3010" s="244" t="s">
        <v>6696</v>
      </c>
      <c r="E3010" s="244" t="s">
        <v>46</v>
      </c>
      <c r="F3010" s="244" t="s">
        <v>46</v>
      </c>
      <c r="G3010" s="244" t="s">
        <v>4225</v>
      </c>
      <c r="H3010" s="4">
        <v>500</v>
      </c>
    </row>
    <row r="3011" spans="1:8">
      <c r="A3011" s="244" t="s">
        <v>3454</v>
      </c>
      <c r="B3011" s="244" t="s">
        <v>4302</v>
      </c>
      <c r="C3011" s="247">
        <v>25</v>
      </c>
      <c r="D3011" s="244" t="s">
        <v>6697</v>
      </c>
      <c r="E3011" s="244" t="s">
        <v>46</v>
      </c>
      <c r="F3011" s="244" t="s">
        <v>46</v>
      </c>
      <c r="G3011" s="244" t="s">
        <v>4225</v>
      </c>
      <c r="H3011" s="4">
        <v>500</v>
      </c>
    </row>
    <row r="3012" spans="1:8">
      <c r="A3012" s="244" t="s">
        <v>3455</v>
      </c>
      <c r="B3012" s="244" t="s">
        <v>4309</v>
      </c>
      <c r="C3012" s="247" t="s">
        <v>379</v>
      </c>
      <c r="D3012" s="244" t="s">
        <v>379</v>
      </c>
      <c r="E3012" s="238" t="s">
        <v>4236</v>
      </c>
      <c r="F3012" s="238" t="s">
        <v>4236</v>
      </c>
      <c r="G3012" s="244" t="s">
        <v>4225</v>
      </c>
      <c r="H3012" s="222">
        <v>0</v>
      </c>
    </row>
    <row r="3013" spans="1:8">
      <c r="A3013" s="244" t="s">
        <v>3456</v>
      </c>
      <c r="B3013" s="244" t="s">
        <v>4222</v>
      </c>
      <c r="C3013" s="247">
        <v>60</v>
      </c>
      <c r="D3013" s="244" t="s">
        <v>379</v>
      </c>
      <c r="E3013" s="238" t="s">
        <v>6394</v>
      </c>
      <c r="F3013" s="238" t="s">
        <v>4236</v>
      </c>
      <c r="G3013" s="244" t="s">
        <v>4225</v>
      </c>
      <c r="H3013" s="222">
        <v>0</v>
      </c>
    </row>
    <row r="3014" spans="1:8">
      <c r="A3014" s="244" t="s">
        <v>3457</v>
      </c>
      <c r="B3014" s="244" t="s">
        <v>4332</v>
      </c>
      <c r="C3014" s="247">
        <v>20</v>
      </c>
      <c r="D3014" s="244" t="s">
        <v>6698</v>
      </c>
      <c r="E3014" s="244" t="s">
        <v>46</v>
      </c>
      <c r="F3014" s="244" t="s">
        <v>4229</v>
      </c>
      <c r="G3014" s="244" t="s">
        <v>4230</v>
      </c>
      <c r="H3014" s="4">
        <v>500</v>
      </c>
    </row>
    <row r="3015" spans="1:8">
      <c r="A3015" s="244" t="s">
        <v>3458</v>
      </c>
      <c r="B3015" s="244" t="s">
        <v>4234</v>
      </c>
      <c r="C3015" s="247">
        <v>42</v>
      </c>
      <c r="D3015" s="244" t="s">
        <v>6699</v>
      </c>
      <c r="E3015" s="238" t="s">
        <v>52</v>
      </c>
      <c r="F3015" s="238" t="s">
        <v>4236</v>
      </c>
      <c r="G3015" s="244" t="s">
        <v>4225</v>
      </c>
      <c r="H3015" s="158" t="s">
        <v>7323</v>
      </c>
    </row>
    <row r="3016" spans="1:8">
      <c r="A3016" s="244" t="s">
        <v>3459</v>
      </c>
      <c r="B3016" s="244" t="s">
        <v>4332</v>
      </c>
      <c r="C3016" s="247">
        <v>20</v>
      </c>
      <c r="D3016" s="244" t="s">
        <v>6700</v>
      </c>
      <c r="E3016" s="244" t="s">
        <v>46</v>
      </c>
      <c r="F3016" s="244" t="s">
        <v>46</v>
      </c>
      <c r="G3016" s="244" t="s">
        <v>4225</v>
      </c>
      <c r="H3016" s="4">
        <v>500</v>
      </c>
    </row>
    <row r="3017" spans="1:8">
      <c r="A3017" s="244" t="s">
        <v>3460</v>
      </c>
      <c r="B3017" s="238" t="s">
        <v>4332</v>
      </c>
      <c r="C3017" s="250">
        <v>20</v>
      </c>
      <c r="D3017" s="238" t="s">
        <v>379</v>
      </c>
      <c r="E3017" s="238" t="s">
        <v>4236</v>
      </c>
      <c r="F3017" s="238" t="s">
        <v>4236</v>
      </c>
      <c r="G3017" s="238" t="s">
        <v>4230</v>
      </c>
      <c r="H3017" s="222">
        <v>0</v>
      </c>
    </row>
    <row r="3018" spans="1:8">
      <c r="A3018" s="244" t="s">
        <v>3461</v>
      </c>
      <c r="B3018" s="253" t="s">
        <v>4234</v>
      </c>
      <c r="C3018" s="250">
        <v>30</v>
      </c>
      <c r="D3018" s="253" t="s">
        <v>379</v>
      </c>
      <c r="E3018" s="253" t="s">
        <v>4236</v>
      </c>
      <c r="F3018" s="253" t="s">
        <v>4236</v>
      </c>
      <c r="G3018" s="253" t="s">
        <v>4225</v>
      </c>
      <c r="H3018" s="222">
        <v>0</v>
      </c>
    </row>
    <row r="3019" spans="1:8">
      <c r="A3019" s="244" t="s">
        <v>3462</v>
      </c>
      <c r="B3019" s="244" t="s">
        <v>4263</v>
      </c>
      <c r="C3019" s="247">
        <v>6</v>
      </c>
      <c r="D3019" s="244" t="s">
        <v>379</v>
      </c>
      <c r="E3019" s="238" t="s">
        <v>4236</v>
      </c>
      <c r="F3019" s="238" t="s">
        <v>4236</v>
      </c>
      <c r="G3019" s="244" t="s">
        <v>4225</v>
      </c>
      <c r="H3019" s="222">
        <v>0</v>
      </c>
    </row>
    <row r="3020" spans="1:8">
      <c r="A3020" s="244" t="s">
        <v>3463</v>
      </c>
      <c r="B3020" s="244" t="s">
        <v>4222</v>
      </c>
      <c r="C3020" s="247">
        <v>60</v>
      </c>
      <c r="D3020" s="244" t="s">
        <v>6701</v>
      </c>
      <c r="E3020" s="244" t="s">
        <v>46</v>
      </c>
      <c r="F3020" s="244" t="s">
        <v>4224</v>
      </c>
      <c r="G3020" s="244" t="s">
        <v>4225</v>
      </c>
      <c r="H3020" s="4">
        <v>500</v>
      </c>
    </row>
    <row r="3021" spans="1:8">
      <c r="A3021" s="244" t="s">
        <v>3464</v>
      </c>
      <c r="B3021" s="244" t="s">
        <v>4222</v>
      </c>
      <c r="C3021" s="247">
        <v>50</v>
      </c>
      <c r="D3021" s="244" t="s">
        <v>6702</v>
      </c>
      <c r="E3021" s="244" t="s">
        <v>46</v>
      </c>
      <c r="F3021" s="244" t="s">
        <v>46</v>
      </c>
      <c r="G3021" s="244" t="s">
        <v>4225</v>
      </c>
      <c r="H3021" s="4">
        <v>500</v>
      </c>
    </row>
    <row r="3022" spans="1:8">
      <c r="A3022" s="244" t="s">
        <v>3465</v>
      </c>
      <c r="B3022" s="244" t="s">
        <v>4222</v>
      </c>
      <c r="C3022" s="247">
        <v>40</v>
      </c>
      <c r="D3022" s="244" t="s">
        <v>6703</v>
      </c>
      <c r="E3022" s="244" t="s">
        <v>46</v>
      </c>
      <c r="F3022" s="244" t="s">
        <v>46</v>
      </c>
      <c r="G3022" s="244" t="s">
        <v>4225</v>
      </c>
      <c r="H3022" s="4">
        <v>500</v>
      </c>
    </row>
    <row r="3023" spans="1:8">
      <c r="A3023" s="244" t="s">
        <v>3466</v>
      </c>
      <c r="B3023" s="244" t="s">
        <v>4234</v>
      </c>
      <c r="C3023" s="247">
        <v>40</v>
      </c>
      <c r="D3023" s="244" t="s">
        <v>6704</v>
      </c>
      <c r="E3023" s="238" t="s">
        <v>52</v>
      </c>
      <c r="F3023" s="238" t="s">
        <v>4236</v>
      </c>
      <c r="G3023" s="244" t="s">
        <v>4225</v>
      </c>
      <c r="H3023" s="158" t="s">
        <v>7323</v>
      </c>
    </row>
    <row r="3024" spans="1:8">
      <c r="A3024" s="244" t="s">
        <v>3467</v>
      </c>
      <c r="B3024" s="244" t="s">
        <v>4222</v>
      </c>
      <c r="C3024" s="247">
        <v>40</v>
      </c>
      <c r="D3024" s="244" t="s">
        <v>6705</v>
      </c>
      <c r="E3024" s="244" t="s">
        <v>46</v>
      </c>
      <c r="F3024" s="244" t="s">
        <v>46</v>
      </c>
      <c r="G3024" s="244" t="s">
        <v>4225</v>
      </c>
      <c r="H3024" s="4">
        <v>500</v>
      </c>
    </row>
    <row r="3025" spans="1:8">
      <c r="A3025" s="244" t="s">
        <v>3468</v>
      </c>
      <c r="B3025" s="244" t="s">
        <v>4234</v>
      </c>
      <c r="C3025" s="247">
        <v>40</v>
      </c>
      <c r="D3025" s="244" t="s">
        <v>6706</v>
      </c>
      <c r="E3025" s="238" t="s">
        <v>52</v>
      </c>
      <c r="F3025" s="238" t="s">
        <v>4236</v>
      </c>
      <c r="G3025" s="244" t="s">
        <v>4225</v>
      </c>
      <c r="H3025" s="158" t="s">
        <v>7323</v>
      </c>
    </row>
    <row r="3026" spans="1:8">
      <c r="A3026" s="244" t="s">
        <v>3469</v>
      </c>
      <c r="B3026" s="244" t="s">
        <v>4222</v>
      </c>
      <c r="C3026" s="247">
        <v>40</v>
      </c>
      <c r="D3026" s="244" t="s">
        <v>6707</v>
      </c>
      <c r="E3026" s="244" t="s">
        <v>46</v>
      </c>
      <c r="F3026" s="244" t="s">
        <v>46</v>
      </c>
      <c r="G3026" s="244" t="s">
        <v>4225</v>
      </c>
      <c r="H3026" s="4">
        <v>500</v>
      </c>
    </row>
    <row r="3027" spans="1:8">
      <c r="A3027" s="244" t="s">
        <v>3470</v>
      </c>
      <c r="B3027" s="244" t="s">
        <v>4222</v>
      </c>
      <c r="C3027" s="247">
        <v>40</v>
      </c>
      <c r="D3027" s="244" t="s">
        <v>6708</v>
      </c>
      <c r="E3027" s="244" t="s">
        <v>46</v>
      </c>
      <c r="F3027" s="244" t="s">
        <v>46</v>
      </c>
      <c r="G3027" s="244" t="s">
        <v>4225</v>
      </c>
      <c r="H3027" s="4">
        <v>500</v>
      </c>
    </row>
    <row r="3028" spans="1:8">
      <c r="A3028" s="244" t="s">
        <v>3471</v>
      </c>
      <c r="B3028" s="244" t="s">
        <v>4222</v>
      </c>
      <c r="C3028" s="247">
        <v>40</v>
      </c>
      <c r="D3028" s="244" t="s">
        <v>6709</v>
      </c>
      <c r="E3028" s="238" t="s">
        <v>4236</v>
      </c>
      <c r="F3028" s="238" t="s">
        <v>4236</v>
      </c>
      <c r="G3028" s="244" t="s">
        <v>4225</v>
      </c>
      <c r="H3028" s="222">
        <v>0</v>
      </c>
    </row>
    <row r="3029" spans="1:8">
      <c r="A3029" s="244" t="s">
        <v>3472</v>
      </c>
      <c r="B3029" s="244" t="s">
        <v>4234</v>
      </c>
      <c r="C3029" s="247">
        <v>40</v>
      </c>
      <c r="D3029" s="244" t="s">
        <v>6710</v>
      </c>
      <c r="E3029" s="244" t="s">
        <v>46</v>
      </c>
      <c r="F3029" s="244" t="s">
        <v>46</v>
      </c>
      <c r="G3029" s="244" t="s">
        <v>4225</v>
      </c>
      <c r="H3029" s="4">
        <v>500</v>
      </c>
    </row>
    <row r="3030" spans="1:8">
      <c r="A3030" s="244" t="s">
        <v>3473</v>
      </c>
      <c r="B3030" s="244" t="s">
        <v>4222</v>
      </c>
      <c r="C3030" s="247">
        <v>40</v>
      </c>
      <c r="D3030" s="244" t="s">
        <v>6711</v>
      </c>
      <c r="E3030" s="244" t="s">
        <v>46</v>
      </c>
      <c r="F3030" s="244" t="s">
        <v>46</v>
      </c>
      <c r="G3030" s="244" t="s">
        <v>4225</v>
      </c>
      <c r="H3030" s="4">
        <v>500</v>
      </c>
    </row>
    <row r="3031" spans="1:8">
      <c r="A3031" s="244" t="s">
        <v>3474</v>
      </c>
      <c r="B3031" s="244" t="s">
        <v>4222</v>
      </c>
      <c r="C3031" s="247">
        <v>40</v>
      </c>
      <c r="D3031" s="244" t="s">
        <v>6712</v>
      </c>
      <c r="E3031" s="244" t="s">
        <v>46</v>
      </c>
      <c r="F3031" s="244" t="s">
        <v>46</v>
      </c>
      <c r="G3031" s="244" t="s">
        <v>4225</v>
      </c>
      <c r="H3031" s="4">
        <v>500</v>
      </c>
    </row>
    <row r="3032" spans="1:8">
      <c r="A3032" s="244" t="s">
        <v>3475</v>
      </c>
      <c r="B3032" s="244" t="s">
        <v>4254</v>
      </c>
      <c r="C3032" s="247">
        <v>30</v>
      </c>
      <c r="D3032" s="244" t="s">
        <v>6713</v>
      </c>
      <c r="E3032" s="244" t="s">
        <v>46</v>
      </c>
      <c r="F3032" s="244" t="s">
        <v>46</v>
      </c>
      <c r="G3032" s="244" t="s">
        <v>4225</v>
      </c>
      <c r="H3032" s="4">
        <v>500</v>
      </c>
    </row>
    <row r="3033" spans="1:8">
      <c r="A3033" s="244" t="s">
        <v>3476</v>
      </c>
      <c r="B3033" s="244" t="s">
        <v>4263</v>
      </c>
      <c r="C3033" s="247">
        <v>5</v>
      </c>
      <c r="D3033" s="244" t="s">
        <v>6714</v>
      </c>
      <c r="E3033" s="244" t="s">
        <v>46</v>
      </c>
      <c r="F3033" s="244" t="s">
        <v>46</v>
      </c>
      <c r="G3033" s="244" t="s">
        <v>4225</v>
      </c>
      <c r="H3033" s="4">
        <v>500</v>
      </c>
    </row>
    <row r="3034" spans="1:8">
      <c r="A3034" s="244" t="s">
        <v>3477</v>
      </c>
      <c r="B3034" s="244" t="s">
        <v>4234</v>
      </c>
      <c r="C3034" s="247">
        <v>40</v>
      </c>
      <c r="D3034" s="244" t="s">
        <v>6715</v>
      </c>
      <c r="E3034" s="244" t="s">
        <v>46</v>
      </c>
      <c r="F3034" s="244" t="s">
        <v>46</v>
      </c>
      <c r="G3034" s="244" t="s">
        <v>4225</v>
      </c>
      <c r="H3034" s="4">
        <v>500</v>
      </c>
    </row>
    <row r="3035" spans="1:8">
      <c r="A3035" s="244" t="s">
        <v>3478</v>
      </c>
      <c r="B3035" s="244" t="s">
        <v>4238</v>
      </c>
      <c r="C3035" s="247">
        <v>35</v>
      </c>
      <c r="D3035" s="244" t="s">
        <v>6716</v>
      </c>
      <c r="E3035" s="244" t="s">
        <v>46</v>
      </c>
      <c r="F3035" s="244" t="s">
        <v>46</v>
      </c>
      <c r="G3035" s="244" t="s">
        <v>4225</v>
      </c>
      <c r="H3035" s="4">
        <v>500</v>
      </c>
    </row>
    <row r="3036" spans="1:8">
      <c r="A3036" s="244" t="s">
        <v>3479</v>
      </c>
      <c r="B3036" s="244" t="s">
        <v>4254</v>
      </c>
      <c r="C3036" s="247">
        <v>20</v>
      </c>
      <c r="D3036" s="244" t="s">
        <v>6717</v>
      </c>
      <c r="E3036" s="244" t="s">
        <v>46</v>
      </c>
      <c r="F3036" s="244" t="s">
        <v>46</v>
      </c>
      <c r="G3036" s="244" t="s">
        <v>4225</v>
      </c>
      <c r="H3036" s="4">
        <v>500</v>
      </c>
    </row>
    <row r="3037" spans="1:8">
      <c r="A3037" s="244" t="s">
        <v>3480</v>
      </c>
      <c r="B3037" s="244" t="s">
        <v>4222</v>
      </c>
      <c r="C3037" s="247">
        <v>35</v>
      </c>
      <c r="D3037" s="244" t="s">
        <v>6718</v>
      </c>
      <c r="E3037" s="244" t="s">
        <v>46</v>
      </c>
      <c r="F3037" s="244" t="s">
        <v>46</v>
      </c>
      <c r="G3037" s="244" t="s">
        <v>4225</v>
      </c>
      <c r="H3037" s="4">
        <v>500</v>
      </c>
    </row>
    <row r="3038" spans="1:8">
      <c r="A3038" s="244" t="s">
        <v>3481</v>
      </c>
      <c r="B3038" s="244" t="s">
        <v>4222</v>
      </c>
      <c r="C3038" s="247">
        <v>50</v>
      </c>
      <c r="D3038" s="244" t="s">
        <v>6719</v>
      </c>
      <c r="E3038" s="244" t="s">
        <v>46</v>
      </c>
      <c r="F3038" s="244" t="s">
        <v>46</v>
      </c>
      <c r="G3038" s="244" t="s">
        <v>4225</v>
      </c>
      <c r="H3038" s="4">
        <v>500</v>
      </c>
    </row>
    <row r="3039" spans="1:8">
      <c r="A3039" s="244" t="s">
        <v>3482</v>
      </c>
      <c r="B3039" s="244" t="s">
        <v>4254</v>
      </c>
      <c r="C3039" s="247">
        <v>15</v>
      </c>
      <c r="D3039" s="244" t="s">
        <v>6720</v>
      </c>
      <c r="E3039" s="244" t="s">
        <v>46</v>
      </c>
      <c r="F3039" s="244" t="s">
        <v>46</v>
      </c>
      <c r="G3039" s="244" t="s">
        <v>4225</v>
      </c>
      <c r="H3039" s="4">
        <v>500</v>
      </c>
    </row>
    <row r="3040" spans="1:8">
      <c r="A3040" s="17" t="s">
        <v>3483</v>
      </c>
      <c r="B3040" s="244" t="s">
        <v>4222</v>
      </c>
      <c r="C3040" s="247">
        <v>30</v>
      </c>
      <c r="D3040" s="244" t="s">
        <v>6721</v>
      </c>
      <c r="E3040" s="238" t="s">
        <v>46</v>
      </c>
      <c r="F3040" s="238" t="s">
        <v>46</v>
      </c>
      <c r="G3040" s="244" t="s">
        <v>4225</v>
      </c>
      <c r="H3040" s="4">
        <v>500</v>
      </c>
    </row>
    <row r="3041" spans="1:8">
      <c r="A3041" s="244" t="s">
        <v>3484</v>
      </c>
      <c r="B3041" s="244" t="s">
        <v>4222</v>
      </c>
      <c r="C3041" s="247">
        <v>40</v>
      </c>
      <c r="D3041" s="244" t="s">
        <v>6722</v>
      </c>
      <c r="E3041" s="238" t="s">
        <v>4236</v>
      </c>
      <c r="F3041" s="238" t="s">
        <v>4236</v>
      </c>
      <c r="G3041" s="244" t="s">
        <v>4225</v>
      </c>
      <c r="H3041" s="222">
        <v>0</v>
      </c>
    </row>
    <row r="3042" spans="1:8">
      <c r="A3042" s="244" t="s">
        <v>3485</v>
      </c>
      <c r="B3042" s="244" t="s">
        <v>4222</v>
      </c>
      <c r="C3042" s="247">
        <v>35</v>
      </c>
      <c r="D3042" s="244" t="s">
        <v>6723</v>
      </c>
      <c r="E3042" s="244" t="s">
        <v>46</v>
      </c>
      <c r="F3042" s="244" t="s">
        <v>46</v>
      </c>
      <c r="G3042" s="244" t="s">
        <v>4225</v>
      </c>
      <c r="H3042" s="4">
        <v>500</v>
      </c>
    </row>
    <row r="3043" spans="1:8">
      <c r="A3043" s="244" t="s">
        <v>3486</v>
      </c>
      <c r="B3043" s="244" t="s">
        <v>4222</v>
      </c>
      <c r="C3043" s="247">
        <v>60</v>
      </c>
      <c r="D3043" s="244" t="s">
        <v>379</v>
      </c>
      <c r="E3043" s="238" t="s">
        <v>4236</v>
      </c>
      <c r="F3043" s="238" t="s">
        <v>4236</v>
      </c>
      <c r="G3043" s="244" t="s">
        <v>4225</v>
      </c>
      <c r="H3043" s="222">
        <v>0</v>
      </c>
    </row>
    <row r="3044" spans="1:8">
      <c r="A3044" s="244" t="s">
        <v>3487</v>
      </c>
      <c r="B3044" s="244" t="s">
        <v>4222</v>
      </c>
      <c r="C3044" s="247">
        <v>60</v>
      </c>
      <c r="D3044" s="244" t="s">
        <v>379</v>
      </c>
      <c r="E3044" s="238" t="s">
        <v>4236</v>
      </c>
      <c r="F3044" s="238" t="s">
        <v>4236</v>
      </c>
      <c r="G3044" s="244" t="s">
        <v>4225</v>
      </c>
      <c r="H3044" s="222">
        <v>0</v>
      </c>
    </row>
    <row r="3045" spans="1:8">
      <c r="A3045" s="244" t="s">
        <v>3488</v>
      </c>
      <c r="B3045" s="244" t="s">
        <v>4222</v>
      </c>
      <c r="C3045" s="247">
        <v>40</v>
      </c>
      <c r="D3045" s="244" t="s">
        <v>6724</v>
      </c>
      <c r="E3045" s="244" t="s">
        <v>46</v>
      </c>
      <c r="F3045" s="244" t="s">
        <v>46</v>
      </c>
      <c r="G3045" s="244" t="s">
        <v>4225</v>
      </c>
      <c r="H3045" s="4">
        <v>500</v>
      </c>
    </row>
    <row r="3046" spans="1:8">
      <c r="A3046" s="244" t="s">
        <v>3489</v>
      </c>
      <c r="B3046" s="244" t="s">
        <v>4222</v>
      </c>
      <c r="C3046" s="247">
        <v>40</v>
      </c>
      <c r="D3046" s="244" t="s">
        <v>6725</v>
      </c>
      <c r="E3046" s="244" t="s">
        <v>46</v>
      </c>
      <c r="F3046" s="244" t="s">
        <v>46</v>
      </c>
      <c r="G3046" s="244" t="s">
        <v>4225</v>
      </c>
      <c r="H3046" s="4">
        <v>500</v>
      </c>
    </row>
    <row r="3047" spans="1:8">
      <c r="A3047" s="244" t="s">
        <v>3490</v>
      </c>
      <c r="B3047" s="244" t="s">
        <v>4222</v>
      </c>
      <c r="C3047" s="247">
        <v>30</v>
      </c>
      <c r="D3047" s="244" t="s">
        <v>6726</v>
      </c>
      <c r="E3047" s="244" t="s">
        <v>46</v>
      </c>
      <c r="F3047" s="244" t="s">
        <v>46</v>
      </c>
      <c r="G3047" s="244" t="s">
        <v>4225</v>
      </c>
      <c r="H3047" s="4">
        <v>500</v>
      </c>
    </row>
    <row r="3048" spans="1:8">
      <c r="A3048" s="244" t="s">
        <v>3491</v>
      </c>
      <c r="B3048" s="244" t="s">
        <v>4263</v>
      </c>
      <c r="C3048" s="247">
        <v>3</v>
      </c>
      <c r="D3048" s="244" t="s">
        <v>6727</v>
      </c>
      <c r="E3048" s="244" t="s">
        <v>46</v>
      </c>
      <c r="F3048" s="244" t="s">
        <v>46</v>
      </c>
      <c r="G3048" s="244" t="s">
        <v>4225</v>
      </c>
      <c r="H3048" s="4">
        <v>500</v>
      </c>
    </row>
    <row r="3049" spans="1:8">
      <c r="A3049" s="244" t="s">
        <v>3492</v>
      </c>
      <c r="B3049" s="244" t="s">
        <v>4234</v>
      </c>
      <c r="C3049" s="247">
        <v>30</v>
      </c>
      <c r="D3049" s="244" t="s">
        <v>379</v>
      </c>
      <c r="E3049" s="238" t="s">
        <v>4236</v>
      </c>
      <c r="F3049" s="238" t="s">
        <v>4236</v>
      </c>
      <c r="G3049" s="244" t="s">
        <v>4225</v>
      </c>
      <c r="H3049" s="222">
        <v>0</v>
      </c>
    </row>
    <row r="3050" spans="1:8">
      <c r="A3050" s="244" t="s">
        <v>3493</v>
      </c>
      <c r="B3050" s="244" t="s">
        <v>4222</v>
      </c>
      <c r="C3050" s="247">
        <v>12</v>
      </c>
      <c r="D3050" s="244" t="s">
        <v>6728</v>
      </c>
      <c r="E3050" s="244" t="s">
        <v>46</v>
      </c>
      <c r="F3050" s="244" t="s">
        <v>46</v>
      </c>
      <c r="G3050" s="244" t="s">
        <v>4225</v>
      </c>
      <c r="H3050" s="4">
        <v>500</v>
      </c>
    </row>
    <row r="3051" spans="1:8">
      <c r="A3051" s="244" t="s">
        <v>3494</v>
      </c>
      <c r="B3051" s="244" t="s">
        <v>4263</v>
      </c>
      <c r="C3051" s="247">
        <v>3</v>
      </c>
      <c r="D3051" s="244" t="s">
        <v>6729</v>
      </c>
      <c r="E3051" s="244" t="s">
        <v>46</v>
      </c>
      <c r="F3051" s="244" t="s">
        <v>46</v>
      </c>
      <c r="G3051" s="244" t="s">
        <v>4225</v>
      </c>
      <c r="H3051" s="4">
        <v>500</v>
      </c>
    </row>
    <row r="3052" spans="1:8">
      <c r="A3052" s="244" t="s">
        <v>3495</v>
      </c>
      <c r="B3052" s="244" t="s">
        <v>4254</v>
      </c>
      <c r="C3052" s="247">
        <v>12</v>
      </c>
      <c r="D3052" s="244" t="s">
        <v>379</v>
      </c>
      <c r="E3052" s="238" t="s">
        <v>4236</v>
      </c>
      <c r="F3052" s="238" t="s">
        <v>4236</v>
      </c>
      <c r="G3052" s="244" t="s">
        <v>4225</v>
      </c>
      <c r="H3052" s="222">
        <v>0</v>
      </c>
    </row>
    <row r="3053" spans="1:8">
      <c r="A3053" s="244" t="s">
        <v>3496</v>
      </c>
      <c r="B3053" s="244" t="s">
        <v>4234</v>
      </c>
      <c r="C3053" s="247">
        <v>35</v>
      </c>
      <c r="D3053" s="244" t="s">
        <v>6730</v>
      </c>
      <c r="E3053" s="238" t="s">
        <v>52</v>
      </c>
      <c r="F3053" s="238" t="s">
        <v>4236</v>
      </c>
      <c r="G3053" s="244" t="s">
        <v>4225</v>
      </c>
      <c r="H3053" s="158" t="s">
        <v>7323</v>
      </c>
    </row>
    <row r="3054" spans="1:8">
      <c r="A3054" s="244" t="s">
        <v>3497</v>
      </c>
      <c r="B3054" s="244" t="s">
        <v>4222</v>
      </c>
      <c r="C3054" s="247">
        <v>40</v>
      </c>
      <c r="D3054" s="244" t="s">
        <v>6731</v>
      </c>
      <c r="E3054" s="244" t="s">
        <v>46</v>
      </c>
      <c r="F3054" s="244" t="s">
        <v>46</v>
      </c>
      <c r="G3054" s="244" t="s">
        <v>4225</v>
      </c>
      <c r="H3054" s="4">
        <v>500</v>
      </c>
    </row>
    <row r="3055" spans="1:8">
      <c r="A3055" s="244" t="s">
        <v>3498</v>
      </c>
      <c r="B3055" s="244" t="s">
        <v>4222</v>
      </c>
      <c r="C3055" s="247">
        <v>30</v>
      </c>
      <c r="D3055" s="244" t="s">
        <v>6732</v>
      </c>
      <c r="E3055" s="238" t="s">
        <v>52</v>
      </c>
      <c r="F3055" s="238" t="s">
        <v>4236</v>
      </c>
      <c r="G3055" s="244" t="s">
        <v>4225</v>
      </c>
      <c r="H3055" s="158" t="s">
        <v>7323</v>
      </c>
    </row>
    <row r="3056" spans="1:8">
      <c r="A3056" s="244" t="s">
        <v>3499</v>
      </c>
      <c r="B3056" s="244" t="s">
        <v>4222</v>
      </c>
      <c r="C3056" s="247">
        <v>40</v>
      </c>
      <c r="D3056" s="244" t="s">
        <v>6733</v>
      </c>
      <c r="E3056" s="238" t="s">
        <v>52</v>
      </c>
      <c r="F3056" s="238" t="s">
        <v>4236</v>
      </c>
      <c r="G3056" s="244" t="s">
        <v>4225</v>
      </c>
      <c r="H3056" s="158" t="s">
        <v>7323</v>
      </c>
    </row>
    <row r="3057" spans="1:8">
      <c r="A3057" s="244" t="s">
        <v>3500</v>
      </c>
      <c r="B3057" s="244" t="s">
        <v>4222</v>
      </c>
      <c r="C3057" s="247">
        <v>40</v>
      </c>
      <c r="D3057" s="244" t="s">
        <v>6734</v>
      </c>
      <c r="E3057" s="238" t="s">
        <v>52</v>
      </c>
      <c r="F3057" s="238" t="s">
        <v>4236</v>
      </c>
      <c r="G3057" s="244" t="s">
        <v>4225</v>
      </c>
      <c r="H3057" s="158" t="s">
        <v>7323</v>
      </c>
    </row>
    <row r="3058" spans="1:8">
      <c r="A3058" s="244" t="s">
        <v>3501</v>
      </c>
      <c r="B3058" s="244" t="s">
        <v>4222</v>
      </c>
      <c r="C3058" s="247">
        <v>30</v>
      </c>
      <c r="D3058" s="244" t="s">
        <v>6735</v>
      </c>
      <c r="E3058" s="244" t="s">
        <v>46</v>
      </c>
      <c r="F3058" s="244" t="s">
        <v>46</v>
      </c>
      <c r="G3058" s="244" t="s">
        <v>4225</v>
      </c>
      <c r="H3058" s="4">
        <v>500</v>
      </c>
    </row>
    <row r="3059" spans="1:8">
      <c r="A3059" s="244" t="s">
        <v>3502</v>
      </c>
      <c r="B3059" s="244" t="s">
        <v>4222</v>
      </c>
      <c r="C3059" s="247">
        <v>40</v>
      </c>
      <c r="D3059" s="244" t="s">
        <v>6736</v>
      </c>
      <c r="E3059" s="244" t="s">
        <v>46</v>
      </c>
      <c r="F3059" s="244" t="s">
        <v>46</v>
      </c>
      <c r="G3059" s="244" t="s">
        <v>4225</v>
      </c>
      <c r="H3059" s="4">
        <v>500</v>
      </c>
    </row>
    <row r="3060" spans="1:8">
      <c r="A3060" s="244" t="s">
        <v>3503</v>
      </c>
      <c r="B3060" s="244" t="s">
        <v>4222</v>
      </c>
      <c r="C3060" s="247">
        <v>40</v>
      </c>
      <c r="D3060" s="244" t="s">
        <v>6737</v>
      </c>
      <c r="E3060" s="244" t="s">
        <v>46</v>
      </c>
      <c r="F3060" s="244" t="s">
        <v>46</v>
      </c>
      <c r="G3060" s="244" t="s">
        <v>4225</v>
      </c>
      <c r="H3060" s="4">
        <v>500</v>
      </c>
    </row>
    <row r="3061" spans="1:8">
      <c r="A3061" s="244" t="s">
        <v>3504</v>
      </c>
      <c r="B3061" s="244" t="s">
        <v>4222</v>
      </c>
      <c r="C3061" s="247">
        <v>40</v>
      </c>
      <c r="D3061" s="244" t="s">
        <v>6738</v>
      </c>
      <c r="E3061" s="238" t="s">
        <v>51</v>
      </c>
      <c r="F3061" s="238" t="s">
        <v>4236</v>
      </c>
      <c r="G3061" s="244" t="s">
        <v>4225</v>
      </c>
      <c r="H3061" s="158" t="s">
        <v>7321</v>
      </c>
    </row>
    <row r="3062" spans="1:8">
      <c r="A3062" s="244" t="s">
        <v>3505</v>
      </c>
      <c r="B3062" s="244" t="s">
        <v>4234</v>
      </c>
      <c r="C3062" s="247">
        <v>40</v>
      </c>
      <c r="D3062" s="244" t="s">
        <v>6739</v>
      </c>
      <c r="E3062" s="244" t="s">
        <v>46</v>
      </c>
      <c r="F3062" s="244" t="s">
        <v>46</v>
      </c>
      <c r="G3062" s="244" t="s">
        <v>4225</v>
      </c>
      <c r="H3062" s="4">
        <v>500</v>
      </c>
    </row>
    <row r="3063" spans="1:8">
      <c r="A3063" s="244" t="s">
        <v>3506</v>
      </c>
      <c r="B3063" s="244" t="s">
        <v>4234</v>
      </c>
      <c r="C3063" s="247">
        <v>35</v>
      </c>
      <c r="D3063" s="244" t="s">
        <v>6740</v>
      </c>
      <c r="E3063" s="238" t="s">
        <v>52</v>
      </c>
      <c r="F3063" s="238" t="s">
        <v>4236</v>
      </c>
      <c r="G3063" s="244" t="s">
        <v>4225</v>
      </c>
      <c r="H3063" s="158" t="s">
        <v>7323</v>
      </c>
    </row>
    <row r="3064" spans="1:8">
      <c r="A3064" s="244" t="s">
        <v>3507</v>
      </c>
      <c r="B3064" s="238" t="s">
        <v>4222</v>
      </c>
      <c r="C3064" s="250">
        <v>42</v>
      </c>
      <c r="D3064" s="238" t="s">
        <v>6741</v>
      </c>
      <c r="E3064" s="244" t="s">
        <v>51</v>
      </c>
      <c r="F3064" s="238" t="s">
        <v>4236</v>
      </c>
      <c r="G3064" s="238" t="s">
        <v>4230</v>
      </c>
      <c r="H3064" s="158" t="s">
        <v>7321</v>
      </c>
    </row>
    <row r="3065" spans="1:8">
      <c r="A3065" s="244" t="s">
        <v>3508</v>
      </c>
      <c r="B3065" s="244" t="s">
        <v>4234</v>
      </c>
      <c r="C3065" s="247">
        <v>60</v>
      </c>
      <c r="D3065" s="244" t="s">
        <v>6742</v>
      </c>
      <c r="E3065" s="244" t="s">
        <v>46</v>
      </c>
      <c r="F3065" s="244" t="s">
        <v>46</v>
      </c>
      <c r="G3065" s="244" t="s">
        <v>4225</v>
      </c>
      <c r="H3065" s="4">
        <v>500</v>
      </c>
    </row>
    <row r="3066" spans="1:8">
      <c r="A3066" s="244" t="s">
        <v>3509</v>
      </c>
      <c r="B3066" s="244" t="s">
        <v>4263</v>
      </c>
      <c r="C3066" s="247">
        <v>3</v>
      </c>
      <c r="D3066" s="244" t="s">
        <v>379</v>
      </c>
      <c r="E3066" s="238" t="s">
        <v>4236</v>
      </c>
      <c r="F3066" s="238" t="s">
        <v>4236</v>
      </c>
      <c r="G3066" s="244" t="s">
        <v>4225</v>
      </c>
      <c r="H3066" s="222">
        <v>0</v>
      </c>
    </row>
    <row r="3067" spans="1:8">
      <c r="A3067" s="244" t="s">
        <v>3510</v>
      </c>
      <c r="B3067" s="244" t="s">
        <v>4234</v>
      </c>
      <c r="C3067" s="247">
        <v>35</v>
      </c>
      <c r="D3067" s="238" t="s">
        <v>6743</v>
      </c>
      <c r="E3067" s="238" t="s">
        <v>52</v>
      </c>
      <c r="F3067" s="238" t="s">
        <v>4236</v>
      </c>
      <c r="G3067" s="244" t="s">
        <v>4230</v>
      </c>
      <c r="H3067" s="158" t="s">
        <v>7323</v>
      </c>
    </row>
    <row r="3068" spans="1:8">
      <c r="A3068" s="244" t="s">
        <v>3511</v>
      </c>
      <c r="B3068" s="238" t="s">
        <v>4234</v>
      </c>
      <c r="C3068" s="250">
        <v>40</v>
      </c>
      <c r="D3068" s="244" t="s">
        <v>6744</v>
      </c>
      <c r="E3068" s="244" t="s">
        <v>51</v>
      </c>
      <c r="F3068" s="238" t="s">
        <v>4236</v>
      </c>
      <c r="G3068" s="238" t="s">
        <v>4230</v>
      </c>
      <c r="H3068" s="158" t="s">
        <v>7321</v>
      </c>
    </row>
    <row r="3069" spans="1:8">
      <c r="A3069" s="244" t="s">
        <v>3512</v>
      </c>
      <c r="B3069" s="238" t="s">
        <v>4222</v>
      </c>
      <c r="C3069" s="250">
        <v>45</v>
      </c>
      <c r="D3069" s="238" t="s">
        <v>6745</v>
      </c>
      <c r="E3069" s="238" t="s">
        <v>51</v>
      </c>
      <c r="F3069" s="238" t="s">
        <v>4236</v>
      </c>
      <c r="G3069" s="238" t="s">
        <v>4230</v>
      </c>
      <c r="H3069" s="158" t="s">
        <v>7321</v>
      </c>
    </row>
    <row r="3070" spans="1:8">
      <c r="A3070" s="244" t="s">
        <v>3513</v>
      </c>
      <c r="B3070" s="244" t="s">
        <v>4234</v>
      </c>
      <c r="C3070" s="247">
        <v>35</v>
      </c>
      <c r="D3070" s="238" t="s">
        <v>6746</v>
      </c>
      <c r="E3070" s="238" t="s">
        <v>52</v>
      </c>
      <c r="F3070" s="238" t="s">
        <v>4236</v>
      </c>
      <c r="G3070" s="244" t="s">
        <v>4230</v>
      </c>
      <c r="H3070" s="158" t="s">
        <v>7323</v>
      </c>
    </row>
    <row r="3071" spans="1:8">
      <c r="A3071" s="244" t="s">
        <v>3514</v>
      </c>
      <c r="B3071" s="238" t="s">
        <v>4222</v>
      </c>
      <c r="C3071" s="250">
        <v>40</v>
      </c>
      <c r="D3071" s="238" t="s">
        <v>6747</v>
      </c>
      <c r="E3071" s="244" t="s">
        <v>51</v>
      </c>
      <c r="F3071" s="238" t="s">
        <v>4236</v>
      </c>
      <c r="G3071" s="238" t="s">
        <v>4230</v>
      </c>
      <c r="H3071" s="158" t="s">
        <v>7321</v>
      </c>
    </row>
    <row r="3072" spans="1:8">
      <c r="A3072" s="244" t="s">
        <v>3515</v>
      </c>
      <c r="B3072" s="238" t="s">
        <v>4222</v>
      </c>
      <c r="C3072" s="250">
        <v>30</v>
      </c>
      <c r="D3072" s="238" t="s">
        <v>6748</v>
      </c>
      <c r="E3072" s="238" t="s">
        <v>51</v>
      </c>
      <c r="F3072" s="238" t="s">
        <v>4236</v>
      </c>
      <c r="G3072" s="238" t="s">
        <v>4230</v>
      </c>
      <c r="H3072" s="158" t="s">
        <v>7320</v>
      </c>
    </row>
    <row r="3073" spans="1:8">
      <c r="A3073" s="244" t="s">
        <v>3516</v>
      </c>
      <c r="B3073" s="244" t="s">
        <v>4222</v>
      </c>
      <c r="C3073" s="247">
        <v>42</v>
      </c>
      <c r="D3073" s="244" t="s">
        <v>6749</v>
      </c>
      <c r="E3073" s="244" t="s">
        <v>51</v>
      </c>
      <c r="F3073" s="238" t="s">
        <v>4236</v>
      </c>
      <c r="G3073" s="244" t="s">
        <v>4230</v>
      </c>
      <c r="H3073" s="158" t="s">
        <v>7321</v>
      </c>
    </row>
    <row r="3074" spans="1:8">
      <c r="A3074" s="244" t="s">
        <v>3517</v>
      </c>
      <c r="B3074" s="238" t="s">
        <v>4222</v>
      </c>
      <c r="C3074" s="250">
        <v>40</v>
      </c>
      <c r="D3074" s="238" t="s">
        <v>6750</v>
      </c>
      <c r="E3074" s="238" t="s">
        <v>52</v>
      </c>
      <c r="F3074" s="238" t="s">
        <v>4236</v>
      </c>
      <c r="G3074" s="238" t="s">
        <v>4230</v>
      </c>
      <c r="H3074" s="158" t="s">
        <v>7323</v>
      </c>
    </row>
    <row r="3075" spans="1:8">
      <c r="A3075" s="244" t="s">
        <v>3518</v>
      </c>
      <c r="B3075" s="244" t="s">
        <v>4222</v>
      </c>
      <c r="C3075" s="247">
        <v>30</v>
      </c>
      <c r="D3075" s="244" t="s">
        <v>6751</v>
      </c>
      <c r="E3075" s="244" t="s">
        <v>46</v>
      </c>
      <c r="F3075" s="244" t="s">
        <v>46</v>
      </c>
      <c r="G3075" s="244" t="s">
        <v>4225</v>
      </c>
      <c r="H3075" s="4">
        <v>500</v>
      </c>
    </row>
    <row r="3076" spans="1:8">
      <c r="A3076" s="244" t="s">
        <v>3519</v>
      </c>
      <c r="B3076" s="244" t="s">
        <v>4222</v>
      </c>
      <c r="C3076" s="247">
        <v>44</v>
      </c>
      <c r="D3076" s="244" t="s">
        <v>6752</v>
      </c>
      <c r="E3076" s="244" t="s">
        <v>51</v>
      </c>
      <c r="F3076" s="238" t="s">
        <v>4236</v>
      </c>
      <c r="G3076" s="244" t="s">
        <v>4225</v>
      </c>
      <c r="H3076" s="158" t="s">
        <v>7321</v>
      </c>
    </row>
    <row r="3077" spans="1:8">
      <c r="A3077" s="244" t="s">
        <v>3520</v>
      </c>
      <c r="B3077" s="244" t="s">
        <v>4222</v>
      </c>
      <c r="C3077" s="247">
        <v>60</v>
      </c>
      <c r="D3077" s="244" t="s">
        <v>6753</v>
      </c>
      <c r="E3077" s="244" t="s">
        <v>46</v>
      </c>
      <c r="F3077" s="244" t="s">
        <v>46</v>
      </c>
      <c r="G3077" s="244" t="s">
        <v>4225</v>
      </c>
      <c r="H3077" s="4">
        <v>500</v>
      </c>
    </row>
    <row r="3078" spans="1:8">
      <c r="A3078" s="244" t="s">
        <v>3521</v>
      </c>
      <c r="B3078" s="244" t="s">
        <v>4222</v>
      </c>
      <c r="C3078" s="247">
        <v>70</v>
      </c>
      <c r="D3078" s="244" t="s">
        <v>6754</v>
      </c>
      <c r="E3078" s="244" t="s">
        <v>46</v>
      </c>
      <c r="F3078" s="244" t="s">
        <v>46</v>
      </c>
      <c r="G3078" s="244" t="s">
        <v>4225</v>
      </c>
      <c r="H3078" s="4">
        <v>500</v>
      </c>
    </row>
    <row r="3079" spans="1:8">
      <c r="A3079" s="244" t="s">
        <v>3522</v>
      </c>
      <c r="B3079" s="244" t="s">
        <v>4302</v>
      </c>
      <c r="C3079" s="247">
        <v>20</v>
      </c>
      <c r="D3079" s="244" t="s">
        <v>6755</v>
      </c>
      <c r="E3079" s="244" t="s">
        <v>46</v>
      </c>
      <c r="F3079" s="244" t="s">
        <v>46</v>
      </c>
      <c r="G3079" s="244" t="s">
        <v>4225</v>
      </c>
      <c r="H3079" s="4">
        <v>500</v>
      </c>
    </row>
    <row r="3080" spans="1:8">
      <c r="A3080" s="244" t="s">
        <v>3523</v>
      </c>
      <c r="B3080" s="244" t="s">
        <v>4238</v>
      </c>
      <c r="C3080" s="247">
        <v>30</v>
      </c>
      <c r="D3080" s="244" t="s">
        <v>6756</v>
      </c>
      <c r="E3080" s="244" t="s">
        <v>46</v>
      </c>
      <c r="F3080" s="244" t="s">
        <v>46</v>
      </c>
      <c r="G3080" s="244" t="s">
        <v>4225</v>
      </c>
      <c r="H3080" s="4">
        <v>500</v>
      </c>
    </row>
    <row r="3081" spans="1:8">
      <c r="A3081" s="244" t="s">
        <v>3524</v>
      </c>
      <c r="B3081" s="244" t="s">
        <v>4222</v>
      </c>
      <c r="C3081" s="247">
        <v>42</v>
      </c>
      <c r="D3081" s="244" t="s">
        <v>6757</v>
      </c>
      <c r="E3081" s="244" t="s">
        <v>46</v>
      </c>
      <c r="F3081" s="244" t="s">
        <v>46</v>
      </c>
      <c r="G3081" s="244" t="s">
        <v>4225</v>
      </c>
      <c r="H3081" s="4">
        <v>500</v>
      </c>
    </row>
    <row r="3082" spans="1:8">
      <c r="A3082" s="244" t="s">
        <v>3525</v>
      </c>
      <c r="B3082" s="244" t="s">
        <v>4222</v>
      </c>
      <c r="C3082" s="247">
        <v>50</v>
      </c>
      <c r="D3082" s="244" t="s">
        <v>6758</v>
      </c>
      <c r="E3082" s="244" t="s">
        <v>46</v>
      </c>
      <c r="F3082" s="244" t="s">
        <v>46</v>
      </c>
      <c r="G3082" s="244" t="s">
        <v>4225</v>
      </c>
      <c r="H3082" s="4">
        <v>500</v>
      </c>
    </row>
    <row r="3083" spans="1:8">
      <c r="A3083" s="244" t="s">
        <v>3526</v>
      </c>
      <c r="B3083" s="244" t="s">
        <v>4222</v>
      </c>
      <c r="C3083" s="247">
        <v>70</v>
      </c>
      <c r="D3083" s="244" t="s">
        <v>6759</v>
      </c>
      <c r="E3083" s="244" t="s">
        <v>46</v>
      </c>
      <c r="F3083" s="244" t="s">
        <v>46</v>
      </c>
      <c r="G3083" s="244" t="s">
        <v>4225</v>
      </c>
      <c r="H3083" s="4">
        <v>500</v>
      </c>
    </row>
    <row r="3084" spans="1:8">
      <c r="A3084" s="244" t="s">
        <v>3527</v>
      </c>
      <c r="B3084" s="244" t="s">
        <v>4222</v>
      </c>
      <c r="C3084" s="247">
        <v>45</v>
      </c>
      <c r="D3084" s="244" t="s">
        <v>6760</v>
      </c>
      <c r="E3084" s="244" t="s">
        <v>46</v>
      </c>
      <c r="F3084" s="244" t="s">
        <v>46</v>
      </c>
      <c r="G3084" s="244" t="s">
        <v>4225</v>
      </c>
      <c r="H3084" s="4">
        <v>500</v>
      </c>
    </row>
    <row r="3085" spans="1:8">
      <c r="A3085" s="244" t="s">
        <v>3528</v>
      </c>
      <c r="B3085" s="244" t="s">
        <v>4222</v>
      </c>
      <c r="C3085" s="247">
        <v>60</v>
      </c>
      <c r="D3085" s="244" t="s">
        <v>6761</v>
      </c>
      <c r="E3085" s="244" t="s">
        <v>46</v>
      </c>
      <c r="F3085" s="244" t="s">
        <v>46</v>
      </c>
      <c r="G3085" s="244" t="s">
        <v>4225</v>
      </c>
      <c r="H3085" s="4">
        <v>500</v>
      </c>
    </row>
    <row r="3086" spans="1:8">
      <c r="A3086" s="244" t="s">
        <v>3529</v>
      </c>
      <c r="B3086" s="244" t="s">
        <v>4222</v>
      </c>
      <c r="C3086" s="247">
        <v>70</v>
      </c>
      <c r="D3086" s="244" t="s">
        <v>6762</v>
      </c>
      <c r="E3086" s="244" t="s">
        <v>46</v>
      </c>
      <c r="F3086" s="244" t="s">
        <v>46</v>
      </c>
      <c r="G3086" s="244" t="s">
        <v>4225</v>
      </c>
      <c r="H3086" s="4">
        <v>500</v>
      </c>
    </row>
    <row r="3087" spans="1:8">
      <c r="A3087" s="244" t="s">
        <v>3530</v>
      </c>
      <c r="B3087" s="244" t="s">
        <v>4222</v>
      </c>
      <c r="C3087" s="247">
        <v>70</v>
      </c>
      <c r="D3087" s="244" t="s">
        <v>6763</v>
      </c>
      <c r="E3087" s="244" t="s">
        <v>46</v>
      </c>
      <c r="F3087" s="244" t="s">
        <v>46</v>
      </c>
      <c r="G3087" s="244" t="s">
        <v>4225</v>
      </c>
      <c r="H3087" s="4">
        <v>500</v>
      </c>
    </row>
    <row r="3088" spans="1:8">
      <c r="A3088" s="244" t="s">
        <v>3531</v>
      </c>
      <c r="B3088" s="244" t="s">
        <v>4222</v>
      </c>
      <c r="C3088" s="247">
        <v>61</v>
      </c>
      <c r="D3088" s="244" t="s">
        <v>6764</v>
      </c>
      <c r="E3088" s="238" t="s">
        <v>51</v>
      </c>
      <c r="F3088" s="238" t="s">
        <v>4236</v>
      </c>
      <c r="G3088" s="244" t="s">
        <v>4230</v>
      </c>
      <c r="H3088" s="158" t="s">
        <v>7322</v>
      </c>
    </row>
    <row r="3089" spans="1:8">
      <c r="A3089" s="244" t="s">
        <v>3532</v>
      </c>
      <c r="B3089" s="244" t="s">
        <v>4222</v>
      </c>
      <c r="C3089" s="247">
        <v>44</v>
      </c>
      <c r="D3089" s="244" t="s">
        <v>6765</v>
      </c>
      <c r="E3089" s="238" t="s">
        <v>51</v>
      </c>
      <c r="F3089" s="238" t="s">
        <v>4236</v>
      </c>
      <c r="G3089" s="244" t="s">
        <v>4225</v>
      </c>
      <c r="H3089" s="158" t="s">
        <v>7321</v>
      </c>
    </row>
    <row r="3090" spans="1:8">
      <c r="A3090" s="244" t="s">
        <v>3533</v>
      </c>
      <c r="B3090" s="244" t="s">
        <v>4234</v>
      </c>
      <c r="C3090" s="247">
        <v>40</v>
      </c>
      <c r="D3090" s="244" t="s">
        <v>379</v>
      </c>
      <c r="E3090" s="238" t="s">
        <v>4236</v>
      </c>
      <c r="F3090" s="238" t="s">
        <v>4236</v>
      </c>
      <c r="G3090" s="244" t="s">
        <v>4225</v>
      </c>
      <c r="H3090" s="222">
        <v>0</v>
      </c>
    </row>
    <row r="3091" spans="1:8">
      <c r="A3091" s="244" t="s">
        <v>3534</v>
      </c>
      <c r="B3091" s="244" t="s">
        <v>4222</v>
      </c>
      <c r="C3091" s="247">
        <v>70</v>
      </c>
      <c r="D3091" s="244" t="s">
        <v>6766</v>
      </c>
      <c r="E3091" s="244" t="s">
        <v>46</v>
      </c>
      <c r="F3091" s="244" t="s">
        <v>46</v>
      </c>
      <c r="G3091" s="244" t="s">
        <v>4225</v>
      </c>
      <c r="H3091" s="4">
        <v>500</v>
      </c>
    </row>
    <row r="3092" spans="1:8">
      <c r="A3092" s="244" t="s">
        <v>3535</v>
      </c>
      <c r="B3092" s="244" t="s">
        <v>4222</v>
      </c>
      <c r="C3092" s="247">
        <v>70</v>
      </c>
      <c r="D3092" s="244" t="s">
        <v>6767</v>
      </c>
      <c r="E3092" s="244" t="s">
        <v>46</v>
      </c>
      <c r="F3092" s="244" t="s">
        <v>46</v>
      </c>
      <c r="G3092" s="244" t="s">
        <v>4225</v>
      </c>
      <c r="H3092" s="4">
        <v>500</v>
      </c>
    </row>
    <row r="3093" spans="1:8">
      <c r="A3093" s="244" t="s">
        <v>3536</v>
      </c>
      <c r="B3093" s="244" t="s">
        <v>4222</v>
      </c>
      <c r="C3093" s="247">
        <v>70</v>
      </c>
      <c r="D3093" s="244" t="s">
        <v>6768</v>
      </c>
      <c r="E3093" s="244" t="s">
        <v>46</v>
      </c>
      <c r="F3093" s="244" t="s">
        <v>46</v>
      </c>
      <c r="G3093" s="244" t="s">
        <v>4225</v>
      </c>
      <c r="H3093" s="4">
        <v>500</v>
      </c>
    </row>
    <row r="3094" spans="1:8">
      <c r="A3094" s="244" t="s">
        <v>3537</v>
      </c>
      <c r="B3094" s="244" t="s">
        <v>4222</v>
      </c>
      <c r="C3094" s="247">
        <v>71</v>
      </c>
      <c r="D3094" s="244" t="s">
        <v>6769</v>
      </c>
      <c r="E3094" s="244" t="s">
        <v>46</v>
      </c>
      <c r="F3094" s="244" t="s">
        <v>46</v>
      </c>
      <c r="G3094" s="244" t="s">
        <v>4225</v>
      </c>
      <c r="H3094" s="4">
        <v>500</v>
      </c>
    </row>
    <row r="3095" spans="1:8">
      <c r="A3095" s="244" t="s">
        <v>3538</v>
      </c>
      <c r="B3095" s="244" t="s">
        <v>4234</v>
      </c>
      <c r="C3095" s="247">
        <v>30</v>
      </c>
      <c r="D3095" s="244" t="s">
        <v>6770</v>
      </c>
      <c r="E3095" s="238" t="s">
        <v>52</v>
      </c>
      <c r="F3095" s="238" t="s">
        <v>4236</v>
      </c>
      <c r="G3095" s="244" t="s">
        <v>4225</v>
      </c>
      <c r="H3095" s="158" t="s">
        <v>7323</v>
      </c>
    </row>
    <row r="3096" spans="1:8">
      <c r="A3096" s="244" t="s">
        <v>3539</v>
      </c>
      <c r="B3096" s="244" t="s">
        <v>4234</v>
      </c>
      <c r="C3096" s="247">
        <v>30</v>
      </c>
      <c r="D3096" s="244" t="s">
        <v>6771</v>
      </c>
      <c r="E3096" s="244" t="s">
        <v>46</v>
      </c>
      <c r="F3096" s="244" t="s">
        <v>4229</v>
      </c>
      <c r="G3096" s="244" t="s">
        <v>4230</v>
      </c>
      <c r="H3096" s="4">
        <v>500</v>
      </c>
    </row>
    <row r="3097" spans="1:8">
      <c r="A3097" s="244" t="s">
        <v>3540</v>
      </c>
      <c r="B3097" s="244" t="s">
        <v>4234</v>
      </c>
      <c r="C3097" s="247">
        <v>50</v>
      </c>
      <c r="D3097" s="244" t="s">
        <v>6772</v>
      </c>
      <c r="E3097" s="244" t="s">
        <v>46</v>
      </c>
      <c r="F3097" s="244" t="s">
        <v>4229</v>
      </c>
      <c r="G3097" s="244" t="s">
        <v>4230</v>
      </c>
      <c r="H3097" s="4">
        <v>500</v>
      </c>
    </row>
    <row r="3098" spans="1:8">
      <c r="A3098" s="244" t="s">
        <v>3541</v>
      </c>
      <c r="B3098" s="244" t="s">
        <v>4302</v>
      </c>
      <c r="C3098" s="247">
        <v>20</v>
      </c>
      <c r="D3098" s="244" t="s">
        <v>6773</v>
      </c>
      <c r="E3098" s="244" t="s">
        <v>46</v>
      </c>
      <c r="F3098" s="244" t="s">
        <v>46</v>
      </c>
      <c r="G3098" s="244" t="s">
        <v>4225</v>
      </c>
      <c r="H3098" s="4">
        <v>500</v>
      </c>
    </row>
    <row r="3099" spans="1:8">
      <c r="A3099" s="244" t="s">
        <v>3542</v>
      </c>
      <c r="B3099" s="244" t="s">
        <v>4222</v>
      </c>
      <c r="C3099" s="247">
        <v>50</v>
      </c>
      <c r="D3099" s="244" t="s">
        <v>6774</v>
      </c>
      <c r="E3099" s="244" t="s">
        <v>46</v>
      </c>
      <c r="F3099" s="244" t="s">
        <v>46</v>
      </c>
      <c r="G3099" s="244" t="s">
        <v>4225</v>
      </c>
      <c r="H3099" s="4">
        <v>500</v>
      </c>
    </row>
    <row r="3100" spans="1:8">
      <c r="A3100" s="244" t="s">
        <v>3543</v>
      </c>
      <c r="B3100" s="244" t="s">
        <v>4222</v>
      </c>
      <c r="C3100" s="247">
        <v>12</v>
      </c>
      <c r="D3100" s="244" t="s">
        <v>6775</v>
      </c>
      <c r="E3100" s="244" t="s">
        <v>46</v>
      </c>
      <c r="F3100" s="244" t="s">
        <v>4229</v>
      </c>
      <c r="G3100" s="244" t="s">
        <v>4230</v>
      </c>
      <c r="H3100" s="4">
        <v>500</v>
      </c>
    </row>
    <row r="3101" spans="1:8">
      <c r="A3101" s="244" t="s">
        <v>3544</v>
      </c>
      <c r="B3101" s="238" t="s">
        <v>4332</v>
      </c>
      <c r="C3101" s="250">
        <v>25</v>
      </c>
      <c r="D3101" s="238" t="s">
        <v>379</v>
      </c>
      <c r="E3101" s="238" t="s">
        <v>4236</v>
      </c>
      <c r="F3101" s="238" t="s">
        <v>4236</v>
      </c>
      <c r="G3101" s="238" t="s">
        <v>4230</v>
      </c>
      <c r="H3101" s="222">
        <v>0</v>
      </c>
    </row>
    <row r="3102" spans="1:8">
      <c r="A3102" s="244" t="s">
        <v>3545</v>
      </c>
      <c r="B3102" s="238" t="s">
        <v>4263</v>
      </c>
      <c r="C3102" s="250">
        <v>15.5</v>
      </c>
      <c r="D3102" s="238" t="s">
        <v>379</v>
      </c>
      <c r="E3102" s="238" t="s">
        <v>4236</v>
      </c>
      <c r="F3102" s="238" t="s">
        <v>4236</v>
      </c>
      <c r="G3102" s="238" t="s">
        <v>4230</v>
      </c>
      <c r="H3102" s="222">
        <v>0</v>
      </c>
    </row>
    <row r="3103" spans="1:8">
      <c r="A3103" s="244" t="s">
        <v>3546</v>
      </c>
      <c r="B3103" s="238" t="s">
        <v>4222</v>
      </c>
      <c r="C3103" s="250">
        <v>32</v>
      </c>
      <c r="D3103" s="238" t="s">
        <v>6776</v>
      </c>
      <c r="E3103" s="244" t="s">
        <v>51</v>
      </c>
      <c r="F3103" s="238" t="s">
        <v>4236</v>
      </c>
      <c r="G3103" s="238" t="s">
        <v>4230</v>
      </c>
      <c r="H3103" s="158" t="s">
        <v>7320</v>
      </c>
    </row>
    <row r="3104" spans="1:8">
      <c r="A3104" s="244" t="s">
        <v>3547</v>
      </c>
      <c r="B3104" s="238" t="s">
        <v>4222</v>
      </c>
      <c r="C3104" s="250">
        <v>39</v>
      </c>
      <c r="D3104" s="238" t="s">
        <v>6777</v>
      </c>
      <c r="E3104" s="244" t="s">
        <v>51</v>
      </c>
      <c r="F3104" s="238" t="s">
        <v>4236</v>
      </c>
      <c r="G3104" s="238" t="s">
        <v>4230</v>
      </c>
      <c r="H3104" s="158" t="s">
        <v>7320</v>
      </c>
    </row>
    <row r="3105" spans="1:8">
      <c r="A3105" s="244" t="s">
        <v>3548</v>
      </c>
      <c r="B3105" s="238" t="s">
        <v>4222</v>
      </c>
      <c r="C3105" s="250">
        <v>32</v>
      </c>
      <c r="D3105" s="238" t="s">
        <v>6778</v>
      </c>
      <c r="E3105" s="244" t="s">
        <v>51</v>
      </c>
      <c r="F3105" s="238" t="s">
        <v>4236</v>
      </c>
      <c r="G3105" s="238" t="s">
        <v>4230</v>
      </c>
      <c r="H3105" s="158" t="s">
        <v>7320</v>
      </c>
    </row>
    <row r="3106" spans="1:8">
      <c r="A3106" s="244" t="s">
        <v>3549</v>
      </c>
      <c r="B3106" s="238" t="s">
        <v>4222</v>
      </c>
      <c r="C3106" s="250">
        <v>44</v>
      </c>
      <c r="D3106" s="238" t="s">
        <v>6779</v>
      </c>
      <c r="E3106" s="244" t="s">
        <v>51</v>
      </c>
      <c r="F3106" s="238" t="s">
        <v>4236</v>
      </c>
      <c r="G3106" s="238" t="s">
        <v>4230</v>
      </c>
      <c r="H3106" s="158" t="s">
        <v>7321</v>
      </c>
    </row>
    <row r="3107" spans="1:8">
      <c r="A3107" s="244" t="s">
        <v>3550</v>
      </c>
      <c r="B3107" s="238" t="s">
        <v>4222</v>
      </c>
      <c r="C3107" s="250">
        <v>44</v>
      </c>
      <c r="D3107" s="238" t="s">
        <v>6780</v>
      </c>
      <c r="E3107" s="244" t="s">
        <v>51</v>
      </c>
      <c r="F3107" s="238" t="s">
        <v>4236</v>
      </c>
      <c r="G3107" s="238" t="s">
        <v>4230</v>
      </c>
      <c r="H3107" s="158" t="s">
        <v>7321</v>
      </c>
    </row>
    <row r="3108" spans="1:8">
      <c r="A3108" s="244" t="s">
        <v>3551</v>
      </c>
      <c r="B3108" s="238" t="s">
        <v>4222</v>
      </c>
      <c r="C3108" s="250">
        <v>32</v>
      </c>
      <c r="D3108" s="238" t="s">
        <v>6781</v>
      </c>
      <c r="E3108" s="238" t="s">
        <v>51</v>
      </c>
      <c r="F3108" s="238" t="s">
        <v>4236</v>
      </c>
      <c r="G3108" s="238" t="s">
        <v>4230</v>
      </c>
      <c r="H3108" s="158" t="s">
        <v>7320</v>
      </c>
    </row>
    <row r="3109" spans="1:8">
      <c r="A3109" s="244" t="s">
        <v>3552</v>
      </c>
      <c r="B3109" s="238" t="s">
        <v>4222</v>
      </c>
      <c r="C3109" s="250">
        <v>44</v>
      </c>
      <c r="D3109" s="238" t="s">
        <v>6782</v>
      </c>
      <c r="E3109" s="244" t="s">
        <v>51</v>
      </c>
      <c r="F3109" s="238" t="s">
        <v>4236</v>
      </c>
      <c r="G3109" s="238" t="s">
        <v>4230</v>
      </c>
      <c r="H3109" s="158" t="s">
        <v>7321</v>
      </c>
    </row>
    <row r="3110" spans="1:8">
      <c r="A3110" s="244" t="s">
        <v>3553</v>
      </c>
      <c r="B3110" s="238" t="s">
        <v>4234</v>
      </c>
      <c r="C3110" s="250">
        <v>44</v>
      </c>
      <c r="D3110" s="238" t="s">
        <v>6783</v>
      </c>
      <c r="E3110" s="238" t="s">
        <v>51</v>
      </c>
      <c r="F3110" s="238" t="s">
        <v>4236</v>
      </c>
      <c r="G3110" s="238" t="s">
        <v>4230</v>
      </c>
      <c r="H3110" s="158" t="s">
        <v>7321</v>
      </c>
    </row>
    <row r="3111" spans="1:8">
      <c r="A3111" s="244" t="s">
        <v>3554</v>
      </c>
      <c r="B3111" s="238" t="s">
        <v>4910</v>
      </c>
      <c r="C3111" s="250">
        <v>30</v>
      </c>
      <c r="D3111" s="238" t="s">
        <v>379</v>
      </c>
      <c r="E3111" s="238" t="s">
        <v>4236</v>
      </c>
      <c r="F3111" s="238" t="s">
        <v>4236</v>
      </c>
      <c r="G3111" s="238" t="s">
        <v>4225</v>
      </c>
      <c r="H3111" s="222">
        <v>0</v>
      </c>
    </row>
    <row r="3112" spans="1:8">
      <c r="A3112" s="244" t="s">
        <v>3555</v>
      </c>
      <c r="B3112" s="244" t="s">
        <v>4222</v>
      </c>
      <c r="C3112" s="247">
        <v>12</v>
      </c>
      <c r="D3112" s="244" t="s">
        <v>6784</v>
      </c>
      <c r="E3112" s="244" t="s">
        <v>46</v>
      </c>
      <c r="F3112" s="244" t="s">
        <v>46</v>
      </c>
      <c r="G3112" s="244" t="s">
        <v>4225</v>
      </c>
      <c r="H3112" s="4">
        <v>500</v>
      </c>
    </row>
    <row r="3113" spans="1:8">
      <c r="A3113" s="244" t="s">
        <v>3556</v>
      </c>
      <c r="B3113" s="244" t="s">
        <v>4222</v>
      </c>
      <c r="C3113" s="247">
        <v>25</v>
      </c>
      <c r="D3113" s="244" t="s">
        <v>6785</v>
      </c>
      <c r="E3113" s="244" t="s">
        <v>46</v>
      </c>
      <c r="F3113" s="244" t="s">
        <v>46</v>
      </c>
      <c r="G3113" s="244" t="s">
        <v>4225</v>
      </c>
      <c r="H3113" s="4">
        <v>500</v>
      </c>
    </row>
    <row r="3114" spans="1:8">
      <c r="A3114" s="244" t="s">
        <v>3557</v>
      </c>
      <c r="B3114" s="244" t="s">
        <v>4234</v>
      </c>
      <c r="C3114" s="247">
        <v>42</v>
      </c>
      <c r="D3114" s="244" t="s">
        <v>6786</v>
      </c>
      <c r="E3114" s="244" t="s">
        <v>46</v>
      </c>
      <c r="F3114" s="244" t="s">
        <v>46</v>
      </c>
      <c r="G3114" s="244" t="s">
        <v>4225</v>
      </c>
      <c r="H3114" s="4">
        <v>500</v>
      </c>
    </row>
    <row r="3115" spans="1:8">
      <c r="A3115" s="244" t="s">
        <v>3558</v>
      </c>
      <c r="B3115" s="244" t="s">
        <v>4222</v>
      </c>
      <c r="C3115" s="247">
        <v>30</v>
      </c>
      <c r="D3115" s="244" t="s">
        <v>6787</v>
      </c>
      <c r="E3115" s="244" t="s">
        <v>46</v>
      </c>
      <c r="F3115" s="244" t="s">
        <v>46</v>
      </c>
      <c r="G3115" s="244" t="s">
        <v>4225</v>
      </c>
      <c r="H3115" s="4">
        <v>500</v>
      </c>
    </row>
    <row r="3116" spans="1:8">
      <c r="A3116" s="244" t="s">
        <v>3559</v>
      </c>
      <c r="B3116" s="244" t="s">
        <v>4222</v>
      </c>
      <c r="C3116" s="247">
        <v>12</v>
      </c>
      <c r="D3116" s="244" t="s">
        <v>6788</v>
      </c>
      <c r="E3116" s="244" t="s">
        <v>46</v>
      </c>
      <c r="F3116" s="244" t="s">
        <v>46</v>
      </c>
      <c r="G3116" s="244" t="s">
        <v>4225</v>
      </c>
      <c r="H3116" s="4">
        <v>500</v>
      </c>
    </row>
    <row r="3117" spans="1:8">
      <c r="A3117" s="244" t="s">
        <v>3560</v>
      </c>
      <c r="B3117" s="244" t="s">
        <v>4222</v>
      </c>
      <c r="C3117" s="247">
        <v>30</v>
      </c>
      <c r="D3117" s="244" t="s">
        <v>6789</v>
      </c>
      <c r="E3117" s="244" t="s">
        <v>46</v>
      </c>
      <c r="F3117" s="244" t="s">
        <v>46</v>
      </c>
      <c r="G3117" s="244" t="s">
        <v>4225</v>
      </c>
      <c r="H3117" s="4">
        <v>500</v>
      </c>
    </row>
    <row r="3118" spans="1:8">
      <c r="A3118" s="244" t="s">
        <v>3561</v>
      </c>
      <c r="B3118" s="244" t="s">
        <v>4234</v>
      </c>
      <c r="C3118" s="247">
        <v>30</v>
      </c>
      <c r="D3118" s="244" t="s">
        <v>6790</v>
      </c>
      <c r="E3118" s="244" t="s">
        <v>46</v>
      </c>
      <c r="F3118" s="244" t="s">
        <v>46</v>
      </c>
      <c r="G3118" s="244" t="s">
        <v>4225</v>
      </c>
      <c r="H3118" s="4">
        <v>500</v>
      </c>
    </row>
    <row r="3119" spans="1:8">
      <c r="A3119" s="244" t="s">
        <v>3562</v>
      </c>
      <c r="B3119" s="244" t="s">
        <v>4222</v>
      </c>
      <c r="C3119" s="247">
        <v>40</v>
      </c>
      <c r="D3119" s="244" t="s">
        <v>6791</v>
      </c>
      <c r="E3119" s="244" t="s">
        <v>46</v>
      </c>
      <c r="F3119" s="244" t="s">
        <v>46</v>
      </c>
      <c r="G3119" s="244" t="s">
        <v>4225</v>
      </c>
      <c r="H3119" s="4">
        <v>500</v>
      </c>
    </row>
    <row r="3120" spans="1:8">
      <c r="A3120" s="244" t="s">
        <v>3563</v>
      </c>
      <c r="B3120" s="244" t="s">
        <v>4222</v>
      </c>
      <c r="C3120" s="247">
        <v>30</v>
      </c>
      <c r="D3120" s="244" t="s">
        <v>6792</v>
      </c>
      <c r="E3120" s="244" t="s">
        <v>46</v>
      </c>
      <c r="F3120" s="244" t="s">
        <v>46</v>
      </c>
      <c r="G3120" s="244" t="s">
        <v>4225</v>
      </c>
      <c r="H3120" s="4">
        <v>500</v>
      </c>
    </row>
    <row r="3121" spans="1:8">
      <c r="A3121" s="244" t="s">
        <v>3564</v>
      </c>
      <c r="B3121" s="244" t="s">
        <v>4222</v>
      </c>
      <c r="C3121" s="247">
        <v>30</v>
      </c>
      <c r="D3121" s="244" t="s">
        <v>6793</v>
      </c>
      <c r="E3121" s="244" t="s">
        <v>46</v>
      </c>
      <c r="F3121" s="244" t="s">
        <v>46</v>
      </c>
      <c r="G3121" s="244" t="s">
        <v>4225</v>
      </c>
      <c r="H3121" s="4">
        <v>500</v>
      </c>
    </row>
    <row r="3122" spans="1:8">
      <c r="A3122" s="244" t="s">
        <v>3565</v>
      </c>
      <c r="B3122" s="244" t="s">
        <v>4234</v>
      </c>
      <c r="C3122" s="247">
        <v>30</v>
      </c>
      <c r="D3122" s="244" t="s">
        <v>6794</v>
      </c>
      <c r="E3122" s="244" t="s">
        <v>46</v>
      </c>
      <c r="F3122" s="244" t="s">
        <v>4229</v>
      </c>
      <c r="G3122" s="244" t="s">
        <v>4230</v>
      </c>
      <c r="H3122" s="4">
        <v>500</v>
      </c>
    </row>
    <row r="3123" spans="1:8">
      <c r="A3123" s="244" t="s">
        <v>3566</v>
      </c>
      <c r="B3123" s="244" t="s">
        <v>4254</v>
      </c>
      <c r="C3123" s="247">
        <v>12</v>
      </c>
      <c r="D3123" s="244" t="s">
        <v>6795</v>
      </c>
      <c r="E3123" s="244" t="s">
        <v>46</v>
      </c>
      <c r="F3123" s="244" t="s">
        <v>46</v>
      </c>
      <c r="G3123" s="244" t="s">
        <v>4225</v>
      </c>
      <c r="H3123" s="4">
        <v>500</v>
      </c>
    </row>
    <row r="3124" spans="1:8">
      <c r="A3124" s="244" t="s">
        <v>3567</v>
      </c>
      <c r="B3124" s="244" t="s">
        <v>4222</v>
      </c>
      <c r="C3124" s="247">
        <v>52</v>
      </c>
      <c r="D3124" s="244" t="s">
        <v>6796</v>
      </c>
      <c r="E3124" s="244" t="s">
        <v>46</v>
      </c>
      <c r="F3124" s="244" t="s">
        <v>4224</v>
      </c>
      <c r="G3124" s="244" t="s">
        <v>4225</v>
      </c>
      <c r="H3124" s="4">
        <v>500</v>
      </c>
    </row>
    <row r="3125" spans="1:8">
      <c r="A3125" s="244" t="s">
        <v>3568</v>
      </c>
      <c r="B3125" s="244" t="s">
        <v>4222</v>
      </c>
      <c r="C3125" s="247">
        <v>15</v>
      </c>
      <c r="D3125" s="244" t="s">
        <v>6797</v>
      </c>
      <c r="E3125" s="244" t="s">
        <v>46</v>
      </c>
      <c r="F3125" s="244" t="s">
        <v>46</v>
      </c>
      <c r="G3125" s="244" t="s">
        <v>4225</v>
      </c>
      <c r="H3125" s="4">
        <v>500</v>
      </c>
    </row>
    <row r="3126" spans="1:8">
      <c r="A3126" s="244" t="s">
        <v>3569</v>
      </c>
      <c r="B3126" s="244" t="s">
        <v>4222</v>
      </c>
      <c r="C3126" s="247">
        <v>30</v>
      </c>
      <c r="D3126" s="244" t="s">
        <v>6798</v>
      </c>
      <c r="E3126" s="244" t="s">
        <v>46</v>
      </c>
      <c r="F3126" s="244" t="s">
        <v>46</v>
      </c>
      <c r="G3126" s="244" t="s">
        <v>4225</v>
      </c>
      <c r="H3126" s="4">
        <v>500</v>
      </c>
    </row>
    <row r="3127" spans="1:8">
      <c r="A3127" s="244" t="s">
        <v>3570</v>
      </c>
      <c r="B3127" s="244" t="s">
        <v>4222</v>
      </c>
      <c r="C3127" s="247">
        <v>12</v>
      </c>
      <c r="D3127" s="244" t="s">
        <v>6799</v>
      </c>
      <c r="E3127" s="244" t="s">
        <v>46</v>
      </c>
      <c r="F3127" s="244" t="s">
        <v>46</v>
      </c>
      <c r="G3127" s="244" t="s">
        <v>4225</v>
      </c>
      <c r="H3127" s="4">
        <v>500</v>
      </c>
    </row>
    <row r="3128" spans="1:8">
      <c r="A3128" s="244" t="s">
        <v>3571</v>
      </c>
      <c r="B3128" s="244" t="s">
        <v>4222</v>
      </c>
      <c r="C3128" s="247">
        <v>15</v>
      </c>
      <c r="D3128" s="244" t="s">
        <v>6800</v>
      </c>
      <c r="E3128" s="244" t="s">
        <v>46</v>
      </c>
      <c r="F3128" s="244" t="s">
        <v>46</v>
      </c>
      <c r="G3128" s="244" t="s">
        <v>4225</v>
      </c>
      <c r="H3128" s="4">
        <v>500</v>
      </c>
    </row>
    <row r="3129" spans="1:8">
      <c r="A3129" s="244" t="s">
        <v>3572</v>
      </c>
      <c r="B3129" s="244" t="s">
        <v>4254</v>
      </c>
      <c r="C3129" s="247">
        <v>12</v>
      </c>
      <c r="D3129" s="244" t="s">
        <v>6801</v>
      </c>
      <c r="E3129" s="244" t="s">
        <v>46</v>
      </c>
      <c r="F3129" s="244" t="s">
        <v>46</v>
      </c>
      <c r="G3129" s="244" t="s">
        <v>4225</v>
      </c>
      <c r="H3129" s="4">
        <v>500</v>
      </c>
    </row>
    <row r="3130" spans="1:8">
      <c r="A3130" s="244" t="s">
        <v>3573</v>
      </c>
      <c r="B3130" s="244" t="s">
        <v>4222</v>
      </c>
      <c r="C3130" s="247">
        <v>12</v>
      </c>
      <c r="D3130" s="244" t="s">
        <v>6802</v>
      </c>
      <c r="E3130" s="244" t="s">
        <v>46</v>
      </c>
      <c r="F3130" s="244" t="s">
        <v>46</v>
      </c>
      <c r="G3130" s="244" t="s">
        <v>4225</v>
      </c>
      <c r="H3130" s="4">
        <v>500</v>
      </c>
    </row>
    <row r="3131" spans="1:8">
      <c r="A3131" s="244" t="s">
        <v>3574</v>
      </c>
      <c r="B3131" s="244" t="s">
        <v>4234</v>
      </c>
      <c r="C3131" s="247">
        <v>25</v>
      </c>
      <c r="D3131" s="244" t="s">
        <v>6803</v>
      </c>
      <c r="E3131" s="244" t="s">
        <v>46</v>
      </c>
      <c r="F3131" s="244" t="s">
        <v>46</v>
      </c>
      <c r="G3131" s="244" t="s">
        <v>4225</v>
      </c>
      <c r="H3131" s="4">
        <v>500</v>
      </c>
    </row>
    <row r="3132" spans="1:8">
      <c r="A3132" s="244" t="s">
        <v>3575</v>
      </c>
      <c r="B3132" s="244" t="s">
        <v>4222</v>
      </c>
      <c r="C3132" s="247">
        <v>30</v>
      </c>
      <c r="D3132" s="244" t="s">
        <v>6804</v>
      </c>
      <c r="E3132" s="244" t="s">
        <v>46</v>
      </c>
      <c r="F3132" s="244" t="s">
        <v>46</v>
      </c>
      <c r="G3132" s="244" t="s">
        <v>4225</v>
      </c>
      <c r="H3132" s="4">
        <v>500</v>
      </c>
    </row>
    <row r="3133" spans="1:8">
      <c r="A3133" s="244" t="s">
        <v>3576</v>
      </c>
      <c r="B3133" s="244" t="s">
        <v>4222</v>
      </c>
      <c r="C3133" s="247">
        <v>30</v>
      </c>
      <c r="D3133" s="244" t="s">
        <v>6805</v>
      </c>
      <c r="E3133" s="244" t="s">
        <v>46</v>
      </c>
      <c r="F3133" s="244" t="s">
        <v>46</v>
      </c>
      <c r="G3133" s="244" t="s">
        <v>4225</v>
      </c>
      <c r="H3133" s="4">
        <v>500</v>
      </c>
    </row>
    <row r="3134" spans="1:8">
      <c r="A3134" s="244" t="s">
        <v>3577</v>
      </c>
      <c r="B3134" s="244" t="s">
        <v>4263</v>
      </c>
      <c r="C3134" s="247">
        <v>3</v>
      </c>
      <c r="D3134" s="244" t="s">
        <v>6806</v>
      </c>
      <c r="E3134" s="244" t="s">
        <v>46</v>
      </c>
      <c r="F3134" s="244" t="s">
        <v>46</v>
      </c>
      <c r="G3134" s="244" t="s">
        <v>4225</v>
      </c>
      <c r="H3134" s="4">
        <v>500</v>
      </c>
    </row>
    <row r="3135" spans="1:8">
      <c r="A3135" s="244" t="s">
        <v>3578</v>
      </c>
      <c r="B3135" s="244" t="s">
        <v>379</v>
      </c>
      <c r="C3135" s="247" t="s">
        <v>379</v>
      </c>
      <c r="D3135" s="244" t="s">
        <v>379</v>
      </c>
      <c r="E3135" s="238" t="s">
        <v>4236</v>
      </c>
      <c r="F3135" s="238" t="s">
        <v>4236</v>
      </c>
      <c r="G3135" s="244" t="s">
        <v>4225</v>
      </c>
      <c r="H3135" s="222">
        <v>0</v>
      </c>
    </row>
    <row r="3136" spans="1:8">
      <c r="A3136" s="244" t="s">
        <v>3579</v>
      </c>
      <c r="B3136" s="244" t="s">
        <v>4263</v>
      </c>
      <c r="C3136" s="247">
        <v>6</v>
      </c>
      <c r="D3136" s="244" t="s">
        <v>6807</v>
      </c>
      <c r="E3136" s="244" t="s">
        <v>46</v>
      </c>
      <c r="F3136" s="244" t="s">
        <v>46</v>
      </c>
      <c r="G3136" s="244" t="s">
        <v>4225</v>
      </c>
      <c r="H3136" s="4">
        <v>500</v>
      </c>
    </row>
    <row r="3137" spans="1:8">
      <c r="A3137" s="244" t="s">
        <v>3580</v>
      </c>
      <c r="B3137" s="244" t="s">
        <v>4263</v>
      </c>
      <c r="C3137" s="247">
        <v>3</v>
      </c>
      <c r="D3137" s="244" t="s">
        <v>6808</v>
      </c>
      <c r="E3137" s="244" t="s">
        <v>46</v>
      </c>
      <c r="F3137" s="244" t="s">
        <v>46</v>
      </c>
      <c r="G3137" s="244" t="s">
        <v>4225</v>
      </c>
      <c r="H3137" s="4">
        <v>500</v>
      </c>
    </row>
    <row r="3138" spans="1:8">
      <c r="A3138" s="244" t="s">
        <v>3581</v>
      </c>
      <c r="B3138" s="244" t="s">
        <v>4222</v>
      </c>
      <c r="C3138" s="247">
        <v>30</v>
      </c>
      <c r="D3138" s="244" t="s">
        <v>6809</v>
      </c>
      <c r="E3138" s="244" t="s">
        <v>46</v>
      </c>
      <c r="F3138" s="244" t="s">
        <v>46</v>
      </c>
      <c r="G3138" s="244" t="s">
        <v>4225</v>
      </c>
      <c r="H3138" s="4">
        <v>500</v>
      </c>
    </row>
    <row r="3139" spans="1:8">
      <c r="A3139" s="244" t="s">
        <v>3582</v>
      </c>
      <c r="B3139" s="244" t="s">
        <v>4307</v>
      </c>
      <c r="C3139" s="247">
        <v>4</v>
      </c>
      <c r="D3139" s="244" t="s">
        <v>6810</v>
      </c>
      <c r="E3139" s="244" t="s">
        <v>46</v>
      </c>
      <c r="F3139" s="244" t="s">
        <v>46</v>
      </c>
      <c r="G3139" s="244" t="s">
        <v>4225</v>
      </c>
      <c r="H3139" s="4">
        <v>500</v>
      </c>
    </row>
    <row r="3140" spans="1:8">
      <c r="A3140" s="244" t="s">
        <v>3583</v>
      </c>
      <c r="B3140" s="244" t="s">
        <v>4222</v>
      </c>
      <c r="C3140" s="247">
        <v>30</v>
      </c>
      <c r="D3140" s="244" t="s">
        <v>6811</v>
      </c>
      <c r="E3140" s="244" t="s">
        <v>46</v>
      </c>
      <c r="F3140" s="244" t="s">
        <v>46</v>
      </c>
      <c r="G3140" s="244" t="s">
        <v>4225</v>
      </c>
      <c r="H3140" s="4">
        <v>500</v>
      </c>
    </row>
    <row r="3141" spans="1:8">
      <c r="A3141" s="244" t="s">
        <v>3584</v>
      </c>
      <c r="B3141" s="244" t="s">
        <v>4222</v>
      </c>
      <c r="C3141" s="247">
        <v>12</v>
      </c>
      <c r="D3141" s="244" t="s">
        <v>6812</v>
      </c>
      <c r="E3141" s="244" t="s">
        <v>46</v>
      </c>
      <c r="F3141" s="244" t="s">
        <v>46</v>
      </c>
      <c r="G3141" s="244" t="s">
        <v>4225</v>
      </c>
      <c r="H3141" s="4">
        <v>500</v>
      </c>
    </row>
    <row r="3142" spans="1:8">
      <c r="A3142" s="244" t="s">
        <v>3585</v>
      </c>
      <c r="B3142" s="244" t="s">
        <v>4222</v>
      </c>
      <c r="C3142" s="247">
        <v>30</v>
      </c>
      <c r="D3142" s="244" t="s">
        <v>6813</v>
      </c>
      <c r="E3142" s="244" t="s">
        <v>46</v>
      </c>
      <c r="F3142" s="244" t="s">
        <v>46</v>
      </c>
      <c r="G3142" s="244" t="s">
        <v>4225</v>
      </c>
      <c r="H3142" s="4">
        <v>500</v>
      </c>
    </row>
    <row r="3143" spans="1:8">
      <c r="A3143" s="244" t="s">
        <v>3586</v>
      </c>
      <c r="B3143" s="244" t="s">
        <v>4222</v>
      </c>
      <c r="C3143" s="247">
        <v>30</v>
      </c>
      <c r="D3143" s="244" t="s">
        <v>6814</v>
      </c>
      <c r="E3143" s="244" t="s">
        <v>46</v>
      </c>
      <c r="F3143" s="244" t="s">
        <v>46</v>
      </c>
      <c r="G3143" s="244" t="s">
        <v>4225</v>
      </c>
      <c r="H3143" s="4">
        <v>500</v>
      </c>
    </row>
    <row r="3144" spans="1:8">
      <c r="A3144" s="244" t="s">
        <v>3587</v>
      </c>
      <c r="B3144" s="244" t="s">
        <v>4222</v>
      </c>
      <c r="C3144" s="247">
        <v>30</v>
      </c>
      <c r="D3144" s="244" t="s">
        <v>6815</v>
      </c>
      <c r="E3144" s="244" t="s">
        <v>46</v>
      </c>
      <c r="F3144" s="244" t="s">
        <v>46</v>
      </c>
      <c r="G3144" s="244" t="s">
        <v>4225</v>
      </c>
      <c r="H3144" s="4">
        <v>500</v>
      </c>
    </row>
    <row r="3145" spans="1:8">
      <c r="A3145" s="244" t="s">
        <v>3588</v>
      </c>
      <c r="B3145" s="244" t="s">
        <v>4222</v>
      </c>
      <c r="C3145" s="247">
        <v>20</v>
      </c>
      <c r="D3145" s="244" t="s">
        <v>6816</v>
      </c>
      <c r="E3145" s="244" t="s">
        <v>46</v>
      </c>
      <c r="F3145" s="244" t="s">
        <v>46</v>
      </c>
      <c r="G3145" s="244" t="s">
        <v>4225</v>
      </c>
      <c r="H3145" s="4">
        <v>500</v>
      </c>
    </row>
    <row r="3146" spans="1:8">
      <c r="A3146" s="244" t="s">
        <v>3589</v>
      </c>
      <c r="B3146" s="244" t="s">
        <v>4222</v>
      </c>
      <c r="C3146" s="247">
        <v>20</v>
      </c>
      <c r="D3146" s="244" t="s">
        <v>6817</v>
      </c>
      <c r="E3146" s="244" t="s">
        <v>46</v>
      </c>
      <c r="F3146" s="244" t="s">
        <v>46</v>
      </c>
      <c r="G3146" s="244" t="s">
        <v>4225</v>
      </c>
      <c r="H3146" s="4">
        <v>500</v>
      </c>
    </row>
    <row r="3147" spans="1:8">
      <c r="A3147" s="244" t="s">
        <v>3590</v>
      </c>
      <c r="B3147" s="244" t="s">
        <v>4222</v>
      </c>
      <c r="C3147" s="247">
        <v>30</v>
      </c>
      <c r="D3147" s="244" t="s">
        <v>6818</v>
      </c>
      <c r="E3147" s="244" t="s">
        <v>46</v>
      </c>
      <c r="F3147" s="244" t="s">
        <v>46</v>
      </c>
      <c r="G3147" s="244" t="s">
        <v>4225</v>
      </c>
      <c r="H3147" s="4">
        <v>500</v>
      </c>
    </row>
    <row r="3148" spans="1:8">
      <c r="A3148" s="244" t="s">
        <v>3591</v>
      </c>
      <c r="B3148" s="238" t="s">
        <v>4234</v>
      </c>
      <c r="C3148" s="250">
        <v>40</v>
      </c>
      <c r="D3148" s="238" t="s">
        <v>6819</v>
      </c>
      <c r="E3148" s="244" t="s">
        <v>51</v>
      </c>
      <c r="F3148" s="238" t="s">
        <v>4236</v>
      </c>
      <c r="G3148" s="238" t="s">
        <v>4230</v>
      </c>
      <c r="H3148" s="158" t="s">
        <v>7321</v>
      </c>
    </row>
    <row r="3149" spans="1:8">
      <c r="A3149" s="244" t="s">
        <v>3592</v>
      </c>
      <c r="B3149" s="244" t="s">
        <v>4238</v>
      </c>
      <c r="C3149" s="247">
        <v>15</v>
      </c>
      <c r="D3149" s="244" t="s">
        <v>6820</v>
      </c>
      <c r="E3149" s="244" t="s">
        <v>46</v>
      </c>
      <c r="F3149" s="244" t="s">
        <v>4229</v>
      </c>
      <c r="G3149" s="244" t="s">
        <v>4230</v>
      </c>
      <c r="H3149" s="4">
        <v>500</v>
      </c>
    </row>
    <row r="3150" spans="1:8">
      <c r="A3150" s="244" t="s">
        <v>3593</v>
      </c>
      <c r="B3150" s="244" t="s">
        <v>4234</v>
      </c>
      <c r="C3150" s="247">
        <v>25</v>
      </c>
      <c r="D3150" s="244" t="s">
        <v>6821</v>
      </c>
      <c r="E3150" s="244" t="s">
        <v>46</v>
      </c>
      <c r="F3150" s="244" t="s">
        <v>4229</v>
      </c>
      <c r="G3150" s="244" t="s">
        <v>4230</v>
      </c>
      <c r="H3150" s="4">
        <v>500</v>
      </c>
    </row>
    <row r="3151" spans="1:8">
      <c r="A3151" s="244" t="s">
        <v>3594</v>
      </c>
      <c r="B3151" s="244" t="s">
        <v>4234</v>
      </c>
      <c r="C3151" s="247">
        <v>30</v>
      </c>
      <c r="D3151" s="244" t="s">
        <v>6822</v>
      </c>
      <c r="E3151" s="244" t="s">
        <v>46</v>
      </c>
      <c r="F3151" s="244" t="s">
        <v>4296</v>
      </c>
      <c r="G3151" s="244" t="s">
        <v>4230</v>
      </c>
      <c r="H3151" s="4">
        <v>500</v>
      </c>
    </row>
    <row r="3152" spans="1:8">
      <c r="A3152" s="244" t="s">
        <v>3595</v>
      </c>
      <c r="B3152" s="244" t="s">
        <v>4234</v>
      </c>
      <c r="C3152" s="247">
        <v>30</v>
      </c>
      <c r="D3152" s="244" t="s">
        <v>6823</v>
      </c>
      <c r="E3152" s="244" t="s">
        <v>46</v>
      </c>
      <c r="F3152" s="244" t="s">
        <v>4296</v>
      </c>
      <c r="G3152" s="244" t="s">
        <v>4230</v>
      </c>
      <c r="H3152" s="4">
        <v>500</v>
      </c>
    </row>
    <row r="3153" spans="1:8">
      <c r="A3153" s="244" t="s">
        <v>3596</v>
      </c>
      <c r="B3153" s="244" t="s">
        <v>379</v>
      </c>
      <c r="C3153" s="247" t="s">
        <v>379</v>
      </c>
      <c r="D3153" s="244" t="s">
        <v>379</v>
      </c>
      <c r="E3153" s="238" t="s">
        <v>4236</v>
      </c>
      <c r="F3153" s="238" t="s">
        <v>4236</v>
      </c>
      <c r="G3153" s="244" t="s">
        <v>4225</v>
      </c>
      <c r="H3153" s="222">
        <v>0</v>
      </c>
    </row>
    <row r="3154" spans="1:8">
      <c r="A3154" s="244" t="s">
        <v>3597</v>
      </c>
      <c r="B3154" s="244" t="s">
        <v>379</v>
      </c>
      <c r="C3154" s="247" t="s">
        <v>379</v>
      </c>
      <c r="D3154" s="244" t="s">
        <v>379</v>
      </c>
      <c r="E3154" s="238" t="s">
        <v>4236</v>
      </c>
      <c r="F3154" s="238" t="s">
        <v>4236</v>
      </c>
      <c r="G3154" s="238" t="s">
        <v>4225</v>
      </c>
      <c r="H3154" s="222">
        <v>0</v>
      </c>
    </row>
    <row r="3155" spans="1:8">
      <c r="A3155" s="244" t="s">
        <v>3598</v>
      </c>
      <c r="B3155" s="238" t="s">
        <v>4234</v>
      </c>
      <c r="C3155" s="250">
        <v>30</v>
      </c>
      <c r="D3155" s="238" t="s">
        <v>379</v>
      </c>
      <c r="E3155" s="238" t="s">
        <v>4236</v>
      </c>
      <c r="F3155" s="238" t="s">
        <v>4236</v>
      </c>
      <c r="G3155" s="238" t="s">
        <v>4230</v>
      </c>
      <c r="H3155" s="222">
        <v>0</v>
      </c>
    </row>
    <row r="3156" spans="1:8">
      <c r="A3156" s="244" t="s">
        <v>3599</v>
      </c>
      <c r="B3156" s="244" t="s">
        <v>4222</v>
      </c>
      <c r="C3156" s="247">
        <v>36</v>
      </c>
      <c r="D3156" s="244" t="s">
        <v>6824</v>
      </c>
      <c r="E3156" s="238" t="s">
        <v>51</v>
      </c>
      <c r="F3156" s="238" t="s">
        <v>4236</v>
      </c>
      <c r="G3156" s="244" t="s">
        <v>4230</v>
      </c>
      <c r="H3156" s="158" t="s">
        <v>7320</v>
      </c>
    </row>
    <row r="3157" spans="1:8">
      <c r="A3157" s="244" t="s">
        <v>3600</v>
      </c>
      <c r="B3157" s="244" t="s">
        <v>4222</v>
      </c>
      <c r="C3157" s="247">
        <v>30</v>
      </c>
      <c r="D3157" s="244" t="s">
        <v>6825</v>
      </c>
      <c r="E3157" s="238" t="s">
        <v>51</v>
      </c>
      <c r="F3157" s="238" t="s">
        <v>4236</v>
      </c>
      <c r="G3157" s="244" t="s">
        <v>4230</v>
      </c>
      <c r="H3157" s="158" t="s">
        <v>7320</v>
      </c>
    </row>
    <row r="3158" spans="1:8">
      <c r="A3158" s="244" t="s">
        <v>3601</v>
      </c>
      <c r="B3158" s="238" t="s">
        <v>4222</v>
      </c>
      <c r="C3158" s="250">
        <v>40</v>
      </c>
      <c r="D3158" s="238" t="s">
        <v>6826</v>
      </c>
      <c r="E3158" s="244" t="s">
        <v>51</v>
      </c>
      <c r="F3158" s="238" t="s">
        <v>4236</v>
      </c>
      <c r="G3158" s="238" t="s">
        <v>4230</v>
      </c>
      <c r="H3158" s="158" t="s">
        <v>7321</v>
      </c>
    </row>
    <row r="3159" spans="1:8">
      <c r="A3159" s="244" t="s">
        <v>3602</v>
      </c>
      <c r="B3159" s="244" t="s">
        <v>4234</v>
      </c>
      <c r="C3159" s="247">
        <v>30</v>
      </c>
      <c r="D3159" s="244" t="s">
        <v>6827</v>
      </c>
      <c r="E3159" s="238" t="s">
        <v>52</v>
      </c>
      <c r="F3159" s="238" t="s">
        <v>4236</v>
      </c>
      <c r="G3159" s="244" t="s">
        <v>4230</v>
      </c>
      <c r="H3159" s="158" t="s">
        <v>7323</v>
      </c>
    </row>
    <row r="3160" spans="1:8">
      <c r="A3160" s="244" t="s">
        <v>3603</v>
      </c>
      <c r="B3160" s="253" t="s">
        <v>4222</v>
      </c>
      <c r="C3160" s="250">
        <v>40</v>
      </c>
      <c r="D3160" s="253" t="s">
        <v>379</v>
      </c>
      <c r="E3160" s="253" t="s">
        <v>51</v>
      </c>
      <c r="F3160" s="253" t="s">
        <v>4236</v>
      </c>
      <c r="G3160" s="253" t="s">
        <v>4230</v>
      </c>
      <c r="H3160" s="158" t="s">
        <v>7321</v>
      </c>
    </row>
    <row r="3161" spans="1:8">
      <c r="A3161" s="244" t="s">
        <v>3604</v>
      </c>
      <c r="B3161" s="253" t="s">
        <v>4234</v>
      </c>
      <c r="C3161" s="250">
        <v>40</v>
      </c>
      <c r="D3161" s="253" t="s">
        <v>6828</v>
      </c>
      <c r="E3161" s="238" t="s">
        <v>52</v>
      </c>
      <c r="F3161" s="253" t="s">
        <v>4236</v>
      </c>
      <c r="G3161" s="253" t="s">
        <v>4230</v>
      </c>
      <c r="H3161" s="158" t="s">
        <v>7323</v>
      </c>
    </row>
    <row r="3162" spans="1:8">
      <c r="A3162" s="244" t="s">
        <v>3605</v>
      </c>
      <c r="B3162" s="253" t="s">
        <v>4806</v>
      </c>
      <c r="C3162" s="250">
        <v>5</v>
      </c>
      <c r="D3162" s="253" t="s">
        <v>379</v>
      </c>
      <c r="E3162" s="253" t="s">
        <v>4236</v>
      </c>
      <c r="F3162" s="253" t="s">
        <v>4236</v>
      </c>
      <c r="G3162" s="253" t="s">
        <v>4230</v>
      </c>
      <c r="H3162" s="222">
        <v>0</v>
      </c>
    </row>
    <row r="3163" spans="1:8">
      <c r="A3163" s="244" t="s">
        <v>3606</v>
      </c>
      <c r="B3163" s="244" t="s">
        <v>4222</v>
      </c>
      <c r="C3163" s="247">
        <v>70</v>
      </c>
      <c r="D3163" s="244" t="s">
        <v>379</v>
      </c>
      <c r="E3163" s="238" t="s">
        <v>4236</v>
      </c>
      <c r="F3163" s="238" t="s">
        <v>4236</v>
      </c>
      <c r="G3163" s="244" t="s">
        <v>4225</v>
      </c>
      <c r="H3163" s="222">
        <v>0</v>
      </c>
    </row>
    <row r="3164" spans="1:8">
      <c r="A3164" s="244" t="s">
        <v>3607</v>
      </c>
      <c r="B3164" s="244" t="s">
        <v>4234</v>
      </c>
      <c r="C3164" s="247">
        <v>35</v>
      </c>
      <c r="D3164" s="244" t="s">
        <v>6829</v>
      </c>
      <c r="E3164" s="238" t="s">
        <v>52</v>
      </c>
      <c r="F3164" s="238" t="s">
        <v>4236</v>
      </c>
      <c r="G3164" s="244" t="s">
        <v>4225</v>
      </c>
      <c r="H3164" s="158" t="s">
        <v>7323</v>
      </c>
    </row>
    <row r="3165" spans="1:8">
      <c r="A3165" s="244" t="s">
        <v>3608</v>
      </c>
      <c r="B3165" s="244" t="s">
        <v>4222</v>
      </c>
      <c r="C3165" s="247">
        <v>40</v>
      </c>
      <c r="D3165" s="244" t="s">
        <v>6830</v>
      </c>
      <c r="E3165" s="244" t="s">
        <v>46</v>
      </c>
      <c r="F3165" s="244" t="s">
        <v>46</v>
      </c>
      <c r="G3165" s="244" t="s">
        <v>4225</v>
      </c>
      <c r="H3165" s="4">
        <v>500</v>
      </c>
    </row>
    <row r="3166" spans="1:8">
      <c r="A3166" s="244" t="s">
        <v>3609</v>
      </c>
      <c r="B3166" s="244" t="s">
        <v>4222</v>
      </c>
      <c r="C3166" s="247">
        <v>40</v>
      </c>
      <c r="D3166" s="244" t="s">
        <v>6831</v>
      </c>
      <c r="E3166" s="238" t="s">
        <v>4236</v>
      </c>
      <c r="F3166" s="238" t="s">
        <v>4236</v>
      </c>
      <c r="G3166" s="244" t="s">
        <v>4225</v>
      </c>
      <c r="H3166" s="222">
        <v>0</v>
      </c>
    </row>
    <row r="3167" spans="1:8">
      <c r="A3167" s="244" t="s">
        <v>3610</v>
      </c>
      <c r="B3167" s="244" t="s">
        <v>4234</v>
      </c>
      <c r="C3167" s="247">
        <v>60</v>
      </c>
      <c r="D3167" s="244" t="s">
        <v>6832</v>
      </c>
      <c r="E3167" s="238" t="s">
        <v>52</v>
      </c>
      <c r="F3167" s="238" t="s">
        <v>4236</v>
      </c>
      <c r="G3167" s="244" t="s">
        <v>4225</v>
      </c>
      <c r="H3167" s="158" t="s">
        <v>7323</v>
      </c>
    </row>
    <row r="3168" spans="1:8">
      <c r="A3168" s="244" t="s">
        <v>3611</v>
      </c>
      <c r="B3168" s="244" t="s">
        <v>4222</v>
      </c>
      <c r="C3168" s="247">
        <v>70</v>
      </c>
      <c r="D3168" s="244" t="s">
        <v>6833</v>
      </c>
      <c r="E3168" s="244" t="s">
        <v>46</v>
      </c>
      <c r="F3168" s="244" t="s">
        <v>46</v>
      </c>
      <c r="G3168" s="244" t="s">
        <v>4225</v>
      </c>
      <c r="H3168" s="4">
        <v>500</v>
      </c>
    </row>
    <row r="3169" spans="1:8">
      <c r="A3169" s="244" t="s">
        <v>3612</v>
      </c>
      <c r="B3169" s="244" t="s">
        <v>4222</v>
      </c>
      <c r="C3169" s="247">
        <v>30</v>
      </c>
      <c r="D3169" s="244" t="s">
        <v>6834</v>
      </c>
      <c r="E3169" s="244" t="s">
        <v>46</v>
      </c>
      <c r="F3169" s="244" t="s">
        <v>46</v>
      </c>
      <c r="G3169" s="244" t="s">
        <v>4225</v>
      </c>
      <c r="H3169" s="4">
        <v>500</v>
      </c>
    </row>
    <row r="3170" spans="1:8">
      <c r="A3170" s="244" t="s">
        <v>3613</v>
      </c>
      <c r="B3170" s="244" t="s">
        <v>4222</v>
      </c>
      <c r="C3170" s="247">
        <v>30</v>
      </c>
      <c r="D3170" s="244" t="s">
        <v>6835</v>
      </c>
      <c r="E3170" s="244" t="s">
        <v>46</v>
      </c>
      <c r="F3170" s="244" t="s">
        <v>46</v>
      </c>
      <c r="G3170" s="244" t="s">
        <v>4225</v>
      </c>
      <c r="H3170" s="4">
        <v>500</v>
      </c>
    </row>
    <row r="3171" spans="1:8">
      <c r="A3171" s="244" t="s">
        <v>3614</v>
      </c>
      <c r="B3171" s="244" t="s">
        <v>4222</v>
      </c>
      <c r="C3171" s="247">
        <v>25</v>
      </c>
      <c r="D3171" s="244" t="s">
        <v>6836</v>
      </c>
      <c r="E3171" s="244" t="s">
        <v>46</v>
      </c>
      <c r="F3171" s="244" t="s">
        <v>46</v>
      </c>
      <c r="G3171" s="244" t="s">
        <v>4225</v>
      </c>
      <c r="H3171" s="4">
        <v>500</v>
      </c>
    </row>
    <row r="3172" spans="1:8">
      <c r="A3172" s="244" t="s">
        <v>3615</v>
      </c>
      <c r="B3172" s="244" t="s">
        <v>4222</v>
      </c>
      <c r="C3172" s="247">
        <v>30</v>
      </c>
      <c r="D3172" s="244" t="s">
        <v>6837</v>
      </c>
      <c r="E3172" s="244" t="s">
        <v>46</v>
      </c>
      <c r="F3172" s="244" t="s">
        <v>46</v>
      </c>
      <c r="G3172" s="244" t="s">
        <v>4225</v>
      </c>
      <c r="H3172" s="4">
        <v>500</v>
      </c>
    </row>
    <row r="3173" spans="1:8">
      <c r="A3173" s="244" t="s">
        <v>3616</v>
      </c>
      <c r="B3173" s="244" t="s">
        <v>4222</v>
      </c>
      <c r="C3173" s="247">
        <v>30</v>
      </c>
      <c r="D3173" s="244" t="s">
        <v>6838</v>
      </c>
      <c r="E3173" s="244" t="s">
        <v>46</v>
      </c>
      <c r="F3173" s="244" t="s">
        <v>46</v>
      </c>
      <c r="G3173" s="244" t="s">
        <v>4225</v>
      </c>
      <c r="H3173" s="4">
        <v>500</v>
      </c>
    </row>
    <row r="3174" spans="1:8">
      <c r="A3174" s="244" t="s">
        <v>3617</v>
      </c>
      <c r="B3174" s="244" t="s">
        <v>4222</v>
      </c>
      <c r="C3174" s="247">
        <v>60</v>
      </c>
      <c r="D3174" s="244" t="s">
        <v>6839</v>
      </c>
      <c r="E3174" s="244" t="s">
        <v>46</v>
      </c>
      <c r="F3174" s="244" t="s">
        <v>46</v>
      </c>
      <c r="G3174" s="244" t="s">
        <v>4225</v>
      </c>
      <c r="H3174" s="4">
        <v>500</v>
      </c>
    </row>
    <row r="3175" spans="1:8">
      <c r="A3175" s="244" t="s">
        <v>3618</v>
      </c>
      <c r="B3175" s="244" t="s">
        <v>4263</v>
      </c>
      <c r="C3175" s="247">
        <v>3</v>
      </c>
      <c r="D3175" s="244" t="s">
        <v>6840</v>
      </c>
      <c r="E3175" s="244" t="s">
        <v>46</v>
      </c>
      <c r="F3175" s="244" t="s">
        <v>46</v>
      </c>
      <c r="G3175" s="244" t="s">
        <v>4225</v>
      </c>
      <c r="H3175" s="4">
        <v>500</v>
      </c>
    </row>
    <row r="3176" spans="1:8">
      <c r="A3176" s="244" t="s">
        <v>3619</v>
      </c>
      <c r="B3176" s="244" t="s">
        <v>4254</v>
      </c>
      <c r="C3176" s="247">
        <v>20</v>
      </c>
      <c r="D3176" s="244" t="s">
        <v>6841</v>
      </c>
      <c r="E3176" s="244" t="s">
        <v>46</v>
      </c>
      <c r="F3176" s="244" t="s">
        <v>46</v>
      </c>
      <c r="G3176" s="244" t="s">
        <v>4225</v>
      </c>
      <c r="H3176" s="4">
        <v>500</v>
      </c>
    </row>
    <row r="3177" spans="1:8">
      <c r="A3177" s="244" t="s">
        <v>3620</v>
      </c>
      <c r="B3177" s="244" t="s">
        <v>4222</v>
      </c>
      <c r="C3177" s="247">
        <v>15</v>
      </c>
      <c r="D3177" s="244" t="s">
        <v>6842</v>
      </c>
      <c r="E3177" s="244" t="s">
        <v>46</v>
      </c>
      <c r="F3177" s="244" t="s">
        <v>46</v>
      </c>
      <c r="G3177" s="244" t="s">
        <v>4225</v>
      </c>
      <c r="H3177" s="4">
        <v>500</v>
      </c>
    </row>
    <row r="3178" spans="1:8">
      <c r="A3178" s="244" t="s">
        <v>3621</v>
      </c>
      <c r="B3178" s="244" t="s">
        <v>4222</v>
      </c>
      <c r="C3178" s="247">
        <v>12</v>
      </c>
      <c r="D3178" s="244" t="s">
        <v>6843</v>
      </c>
      <c r="E3178" s="244" t="s">
        <v>46</v>
      </c>
      <c r="F3178" s="244" t="s">
        <v>46</v>
      </c>
      <c r="G3178" s="244" t="s">
        <v>4225</v>
      </c>
      <c r="H3178" s="4">
        <v>500</v>
      </c>
    </row>
    <row r="3179" spans="1:8">
      <c r="A3179" s="244" t="s">
        <v>3622</v>
      </c>
      <c r="B3179" s="244" t="s">
        <v>4254</v>
      </c>
      <c r="C3179" s="247">
        <v>20</v>
      </c>
      <c r="D3179" s="244" t="s">
        <v>6844</v>
      </c>
      <c r="E3179" s="244" t="s">
        <v>46</v>
      </c>
      <c r="F3179" s="244" t="s">
        <v>46</v>
      </c>
      <c r="G3179" s="244" t="s">
        <v>4225</v>
      </c>
      <c r="H3179" s="4">
        <v>500</v>
      </c>
    </row>
    <row r="3180" spans="1:8">
      <c r="A3180" s="244" t="s">
        <v>3623</v>
      </c>
      <c r="B3180" s="244" t="s">
        <v>4263</v>
      </c>
      <c r="C3180" s="247">
        <v>3</v>
      </c>
      <c r="D3180" s="244" t="s">
        <v>6845</v>
      </c>
      <c r="E3180" s="244" t="s">
        <v>46</v>
      </c>
      <c r="F3180" s="244" t="s">
        <v>46</v>
      </c>
      <c r="G3180" s="244" t="s">
        <v>4225</v>
      </c>
      <c r="H3180" s="4">
        <v>500</v>
      </c>
    </row>
    <row r="3181" spans="1:8">
      <c r="A3181" s="244" t="s">
        <v>3624</v>
      </c>
      <c r="B3181" s="244" t="s">
        <v>4263</v>
      </c>
      <c r="C3181" s="247">
        <v>3</v>
      </c>
      <c r="D3181" s="244" t="s">
        <v>6846</v>
      </c>
      <c r="E3181" s="244" t="s">
        <v>46</v>
      </c>
      <c r="F3181" s="244" t="s">
        <v>4229</v>
      </c>
      <c r="G3181" s="244" t="s">
        <v>4230</v>
      </c>
      <c r="H3181" s="4">
        <v>500</v>
      </c>
    </row>
    <row r="3182" spans="1:8">
      <c r="A3182" s="244" t="s">
        <v>3625</v>
      </c>
      <c r="B3182" s="244" t="s">
        <v>4222</v>
      </c>
      <c r="C3182" s="247">
        <v>25</v>
      </c>
      <c r="D3182" s="244" t="s">
        <v>6847</v>
      </c>
      <c r="E3182" s="244" t="s">
        <v>46</v>
      </c>
      <c r="F3182" s="244" t="s">
        <v>46</v>
      </c>
      <c r="G3182" s="244" t="s">
        <v>4225</v>
      </c>
      <c r="H3182" s="4">
        <v>500</v>
      </c>
    </row>
    <row r="3183" spans="1:8">
      <c r="A3183" s="244" t="s">
        <v>3626</v>
      </c>
      <c r="B3183" s="244" t="s">
        <v>4222</v>
      </c>
      <c r="C3183" s="247">
        <v>15</v>
      </c>
      <c r="D3183" s="244" t="s">
        <v>6848</v>
      </c>
      <c r="E3183" s="244" t="s">
        <v>46</v>
      </c>
      <c r="F3183" s="244" t="s">
        <v>46</v>
      </c>
      <c r="G3183" s="244" t="s">
        <v>4225</v>
      </c>
      <c r="H3183" s="4">
        <v>500</v>
      </c>
    </row>
    <row r="3184" spans="1:8">
      <c r="A3184" s="244" t="s">
        <v>3627</v>
      </c>
      <c r="B3184" s="244" t="s">
        <v>4263</v>
      </c>
      <c r="C3184" s="247">
        <v>3</v>
      </c>
      <c r="D3184" s="244" t="s">
        <v>6849</v>
      </c>
      <c r="E3184" s="244" t="s">
        <v>46</v>
      </c>
      <c r="F3184" s="244" t="s">
        <v>46</v>
      </c>
      <c r="G3184" s="244" t="s">
        <v>4225</v>
      </c>
      <c r="H3184" s="4">
        <v>500</v>
      </c>
    </row>
    <row r="3185" spans="1:8">
      <c r="A3185" s="244" t="s">
        <v>3628</v>
      </c>
      <c r="B3185" s="244" t="s">
        <v>4263</v>
      </c>
      <c r="C3185" s="247">
        <v>3</v>
      </c>
      <c r="D3185" s="244" t="s">
        <v>6850</v>
      </c>
      <c r="E3185" s="244" t="s">
        <v>46</v>
      </c>
      <c r="F3185" s="244" t="s">
        <v>46</v>
      </c>
      <c r="G3185" s="244" t="s">
        <v>4225</v>
      </c>
      <c r="H3185" s="4">
        <v>500</v>
      </c>
    </row>
    <row r="3186" spans="1:8">
      <c r="A3186" s="244" t="s">
        <v>3629</v>
      </c>
      <c r="B3186" s="244" t="s">
        <v>4263</v>
      </c>
      <c r="C3186" s="247">
        <v>3</v>
      </c>
      <c r="D3186" s="244" t="s">
        <v>6851</v>
      </c>
      <c r="E3186" s="244" t="s">
        <v>46</v>
      </c>
      <c r="F3186" s="244" t="s">
        <v>46</v>
      </c>
      <c r="G3186" s="244" t="s">
        <v>4225</v>
      </c>
      <c r="H3186" s="4">
        <v>500</v>
      </c>
    </row>
    <row r="3187" spans="1:8">
      <c r="A3187" s="244" t="s">
        <v>3630</v>
      </c>
      <c r="B3187" s="244" t="s">
        <v>4222</v>
      </c>
      <c r="C3187" s="247">
        <v>60</v>
      </c>
      <c r="D3187" s="244" t="s">
        <v>379</v>
      </c>
      <c r="E3187" s="238" t="s">
        <v>4236</v>
      </c>
      <c r="F3187" s="238" t="s">
        <v>4236</v>
      </c>
      <c r="G3187" s="244" t="s">
        <v>4225</v>
      </c>
      <c r="H3187" s="222">
        <v>0</v>
      </c>
    </row>
    <row r="3188" spans="1:8">
      <c r="A3188" s="244" t="s">
        <v>3631</v>
      </c>
      <c r="B3188" s="244" t="s">
        <v>4263</v>
      </c>
      <c r="C3188" s="247">
        <v>3</v>
      </c>
      <c r="D3188" s="244" t="s">
        <v>6852</v>
      </c>
      <c r="E3188" s="244" t="s">
        <v>46</v>
      </c>
      <c r="F3188" s="244" t="s">
        <v>46</v>
      </c>
      <c r="G3188" s="244" t="s">
        <v>4225</v>
      </c>
      <c r="H3188" s="4">
        <v>500</v>
      </c>
    </row>
    <row r="3189" spans="1:8">
      <c r="A3189" s="244" t="s">
        <v>3632</v>
      </c>
      <c r="B3189" s="244" t="s">
        <v>4263</v>
      </c>
      <c r="C3189" s="247">
        <v>3</v>
      </c>
      <c r="D3189" s="244" t="s">
        <v>6853</v>
      </c>
      <c r="E3189" s="244" t="s">
        <v>46</v>
      </c>
      <c r="F3189" s="244" t="s">
        <v>46</v>
      </c>
      <c r="G3189" s="244" t="s">
        <v>4225</v>
      </c>
      <c r="H3189" s="4">
        <v>500</v>
      </c>
    </row>
    <row r="3190" spans="1:8">
      <c r="A3190" s="244" t="s">
        <v>3633</v>
      </c>
      <c r="B3190" s="244" t="s">
        <v>4263</v>
      </c>
      <c r="C3190" s="247">
        <v>3</v>
      </c>
      <c r="D3190" s="244" t="s">
        <v>6854</v>
      </c>
      <c r="E3190" s="244" t="s">
        <v>46</v>
      </c>
      <c r="F3190" s="244" t="s">
        <v>46</v>
      </c>
      <c r="G3190" s="244" t="s">
        <v>4225</v>
      </c>
      <c r="H3190" s="4">
        <v>500</v>
      </c>
    </row>
    <row r="3191" spans="1:8">
      <c r="A3191" s="244" t="s">
        <v>3634</v>
      </c>
      <c r="B3191" s="244" t="s">
        <v>4263</v>
      </c>
      <c r="C3191" s="247">
        <v>3</v>
      </c>
      <c r="D3191" s="244" t="s">
        <v>6855</v>
      </c>
      <c r="E3191" s="244" t="s">
        <v>46</v>
      </c>
      <c r="F3191" s="244" t="s">
        <v>46</v>
      </c>
      <c r="G3191" s="244" t="s">
        <v>4225</v>
      </c>
      <c r="H3191" s="4">
        <v>500</v>
      </c>
    </row>
    <row r="3192" spans="1:8">
      <c r="A3192" s="244" t="s">
        <v>3635</v>
      </c>
      <c r="B3192" s="244" t="s">
        <v>4263</v>
      </c>
      <c r="C3192" s="247">
        <v>3</v>
      </c>
      <c r="D3192" s="244" t="s">
        <v>6856</v>
      </c>
      <c r="E3192" s="244" t="s">
        <v>46</v>
      </c>
      <c r="F3192" s="244" t="s">
        <v>46</v>
      </c>
      <c r="G3192" s="244" t="s">
        <v>4225</v>
      </c>
      <c r="H3192" s="4">
        <v>500</v>
      </c>
    </row>
    <row r="3193" spans="1:8">
      <c r="A3193" s="244" t="s">
        <v>3636</v>
      </c>
      <c r="B3193" s="244" t="s">
        <v>4263</v>
      </c>
      <c r="C3193" s="247">
        <v>3</v>
      </c>
      <c r="D3193" s="244" t="s">
        <v>6857</v>
      </c>
      <c r="E3193" s="244" t="s">
        <v>46</v>
      </c>
      <c r="F3193" s="244" t="s">
        <v>46</v>
      </c>
      <c r="G3193" s="244" t="s">
        <v>4225</v>
      </c>
      <c r="H3193" s="4">
        <v>500</v>
      </c>
    </row>
    <row r="3194" spans="1:8">
      <c r="A3194" s="244" t="s">
        <v>3637</v>
      </c>
      <c r="B3194" s="244" t="s">
        <v>4263</v>
      </c>
      <c r="C3194" s="247">
        <v>3</v>
      </c>
      <c r="D3194" s="244" t="s">
        <v>6858</v>
      </c>
      <c r="E3194" s="244" t="s">
        <v>46</v>
      </c>
      <c r="F3194" s="244" t="s">
        <v>46</v>
      </c>
      <c r="G3194" s="244" t="s">
        <v>4225</v>
      </c>
      <c r="H3194" s="4">
        <v>500</v>
      </c>
    </row>
    <row r="3195" spans="1:8">
      <c r="A3195" s="244" t="s">
        <v>3638</v>
      </c>
      <c r="B3195" s="244" t="s">
        <v>4263</v>
      </c>
      <c r="C3195" s="247">
        <v>3</v>
      </c>
      <c r="D3195" s="244" t="s">
        <v>6859</v>
      </c>
      <c r="E3195" s="244" t="s">
        <v>46</v>
      </c>
      <c r="F3195" s="244" t="s">
        <v>46</v>
      </c>
      <c r="G3195" s="244" t="s">
        <v>4225</v>
      </c>
      <c r="H3195" s="4">
        <v>500</v>
      </c>
    </row>
    <row r="3196" spans="1:8">
      <c r="A3196" s="244" t="s">
        <v>3639</v>
      </c>
      <c r="B3196" s="244" t="s">
        <v>4234</v>
      </c>
      <c r="C3196" s="247">
        <v>30</v>
      </c>
      <c r="D3196" s="244" t="s">
        <v>6860</v>
      </c>
      <c r="E3196" s="244" t="s">
        <v>46</v>
      </c>
      <c r="F3196" s="244" t="s">
        <v>46</v>
      </c>
      <c r="G3196" s="244" t="s">
        <v>4225</v>
      </c>
      <c r="H3196" s="4">
        <v>500</v>
      </c>
    </row>
    <row r="3197" spans="1:8">
      <c r="A3197" s="244" t="s">
        <v>3640</v>
      </c>
      <c r="B3197" s="244" t="s">
        <v>4222</v>
      </c>
      <c r="C3197" s="247">
        <v>30</v>
      </c>
      <c r="D3197" s="244" t="s">
        <v>6861</v>
      </c>
      <c r="E3197" s="244" t="s">
        <v>46</v>
      </c>
      <c r="F3197" s="244" t="s">
        <v>46</v>
      </c>
      <c r="G3197" s="244" t="s">
        <v>4225</v>
      </c>
      <c r="H3197" s="4">
        <v>500</v>
      </c>
    </row>
    <row r="3198" spans="1:8">
      <c r="A3198" s="244" t="s">
        <v>3641</v>
      </c>
      <c r="B3198" s="244" t="s">
        <v>4222</v>
      </c>
      <c r="C3198" s="247">
        <v>25</v>
      </c>
      <c r="D3198" s="244" t="s">
        <v>6862</v>
      </c>
      <c r="E3198" s="244" t="s">
        <v>46</v>
      </c>
      <c r="F3198" s="244" t="s">
        <v>46</v>
      </c>
      <c r="G3198" s="244" t="s">
        <v>4225</v>
      </c>
      <c r="H3198" s="4">
        <v>500</v>
      </c>
    </row>
    <row r="3199" spans="1:8">
      <c r="A3199" s="244" t="s">
        <v>3642</v>
      </c>
      <c r="B3199" s="244" t="s">
        <v>4222</v>
      </c>
      <c r="C3199" s="247">
        <v>35</v>
      </c>
      <c r="D3199" s="244" t="s">
        <v>6863</v>
      </c>
      <c r="E3199" s="244" t="s">
        <v>46</v>
      </c>
      <c r="F3199" s="244" t="s">
        <v>46</v>
      </c>
      <c r="G3199" s="244" t="s">
        <v>4225</v>
      </c>
      <c r="H3199" s="4">
        <v>500</v>
      </c>
    </row>
    <row r="3200" spans="1:8">
      <c r="A3200" s="244" t="s">
        <v>3643</v>
      </c>
      <c r="B3200" s="244" t="s">
        <v>4254</v>
      </c>
      <c r="C3200" s="247">
        <v>12</v>
      </c>
      <c r="D3200" s="244" t="s">
        <v>6864</v>
      </c>
      <c r="E3200" s="244" t="s">
        <v>46</v>
      </c>
      <c r="F3200" s="244" t="s">
        <v>46</v>
      </c>
      <c r="G3200" s="244" t="s">
        <v>4225</v>
      </c>
      <c r="H3200" s="4">
        <v>500</v>
      </c>
    </row>
    <row r="3201" spans="1:8">
      <c r="A3201" s="244" t="s">
        <v>3644</v>
      </c>
      <c r="B3201" s="244" t="s">
        <v>4263</v>
      </c>
      <c r="C3201" s="247">
        <v>3</v>
      </c>
      <c r="D3201" s="244" t="s">
        <v>6865</v>
      </c>
      <c r="E3201" s="244" t="s">
        <v>46</v>
      </c>
      <c r="F3201" s="244" t="s">
        <v>46</v>
      </c>
      <c r="G3201" s="244" t="s">
        <v>4225</v>
      </c>
      <c r="H3201" s="4">
        <v>500</v>
      </c>
    </row>
    <row r="3202" spans="1:8">
      <c r="A3202" s="244" t="s">
        <v>3645</v>
      </c>
      <c r="B3202" s="244" t="s">
        <v>4234</v>
      </c>
      <c r="C3202" s="247">
        <v>30</v>
      </c>
      <c r="D3202" s="244" t="s">
        <v>6866</v>
      </c>
      <c r="E3202" s="238" t="s">
        <v>52</v>
      </c>
      <c r="F3202" s="238" t="s">
        <v>4236</v>
      </c>
      <c r="G3202" s="244" t="s">
        <v>4230</v>
      </c>
      <c r="H3202" s="158" t="s">
        <v>7323</v>
      </c>
    </row>
    <row r="3203" spans="1:8">
      <c r="A3203" s="244" t="s">
        <v>3646</v>
      </c>
      <c r="B3203" s="244" t="s">
        <v>4263</v>
      </c>
      <c r="C3203" s="247">
        <v>3</v>
      </c>
      <c r="D3203" s="244" t="s">
        <v>6867</v>
      </c>
      <c r="E3203" s="244" t="s">
        <v>46</v>
      </c>
      <c r="F3203" s="244" t="s">
        <v>46</v>
      </c>
      <c r="G3203" s="244" t="s">
        <v>4225</v>
      </c>
      <c r="H3203" s="4">
        <v>500</v>
      </c>
    </row>
    <row r="3204" spans="1:8">
      <c r="A3204" s="244" t="s">
        <v>3647</v>
      </c>
      <c r="B3204" s="244" t="s">
        <v>4263</v>
      </c>
      <c r="C3204" s="247">
        <v>3</v>
      </c>
      <c r="D3204" s="244" t="s">
        <v>379</v>
      </c>
      <c r="E3204" s="238" t="s">
        <v>4236</v>
      </c>
      <c r="F3204" s="238" t="s">
        <v>4236</v>
      </c>
      <c r="G3204" s="244" t="s">
        <v>4225</v>
      </c>
      <c r="H3204" s="222">
        <v>0</v>
      </c>
    </row>
    <row r="3205" spans="1:8">
      <c r="A3205" s="244" t="s">
        <v>3648</v>
      </c>
      <c r="B3205" s="244" t="s">
        <v>4234</v>
      </c>
      <c r="C3205" s="247">
        <v>30</v>
      </c>
      <c r="D3205" s="244" t="s">
        <v>6868</v>
      </c>
      <c r="E3205" s="244" t="s">
        <v>46</v>
      </c>
      <c r="F3205" s="244" t="s">
        <v>4229</v>
      </c>
      <c r="G3205" s="244" t="s">
        <v>4230</v>
      </c>
      <c r="H3205" s="4">
        <v>500</v>
      </c>
    </row>
    <row r="3206" spans="1:8">
      <c r="A3206" s="244" t="s">
        <v>3649</v>
      </c>
      <c r="B3206" s="244" t="s">
        <v>4222</v>
      </c>
      <c r="C3206" s="247">
        <v>40</v>
      </c>
      <c r="D3206" s="244" t="s">
        <v>6869</v>
      </c>
      <c r="E3206" s="244" t="s">
        <v>46</v>
      </c>
      <c r="F3206" s="244" t="s">
        <v>4229</v>
      </c>
      <c r="G3206" s="244" t="s">
        <v>4230</v>
      </c>
      <c r="H3206" s="4">
        <v>500</v>
      </c>
    </row>
    <row r="3207" spans="1:8">
      <c r="A3207" s="244" t="s">
        <v>3650</v>
      </c>
      <c r="B3207" s="244" t="s">
        <v>379</v>
      </c>
      <c r="C3207" s="247" t="s">
        <v>379</v>
      </c>
      <c r="D3207" s="244" t="s">
        <v>379</v>
      </c>
      <c r="E3207" s="238" t="s">
        <v>4236</v>
      </c>
      <c r="F3207" s="238" t="s">
        <v>4236</v>
      </c>
      <c r="G3207" s="244" t="s">
        <v>4225</v>
      </c>
      <c r="H3207" s="222">
        <v>0</v>
      </c>
    </row>
    <row r="3208" spans="1:8">
      <c r="A3208" s="244" t="s">
        <v>3651</v>
      </c>
      <c r="B3208" s="238" t="s">
        <v>4222</v>
      </c>
      <c r="C3208" s="250">
        <v>40</v>
      </c>
      <c r="D3208" s="238" t="s">
        <v>6870</v>
      </c>
      <c r="E3208" s="238" t="s">
        <v>51</v>
      </c>
      <c r="F3208" s="238" t="s">
        <v>4236</v>
      </c>
      <c r="G3208" s="238" t="s">
        <v>4230</v>
      </c>
      <c r="H3208" s="158" t="s">
        <v>7321</v>
      </c>
    </row>
    <row r="3209" spans="1:8">
      <c r="A3209" s="244" t="s">
        <v>3652</v>
      </c>
      <c r="B3209" s="238" t="s">
        <v>4332</v>
      </c>
      <c r="C3209" s="250">
        <v>20</v>
      </c>
      <c r="D3209" s="238" t="s">
        <v>379</v>
      </c>
      <c r="E3209" s="238" t="s">
        <v>4236</v>
      </c>
      <c r="F3209" s="238" t="s">
        <v>4236</v>
      </c>
      <c r="G3209" s="238" t="s">
        <v>4230</v>
      </c>
      <c r="H3209" s="222">
        <v>0</v>
      </c>
    </row>
    <row r="3210" spans="1:8">
      <c r="A3210" s="244" t="s">
        <v>3653</v>
      </c>
      <c r="B3210" s="244" t="s">
        <v>4302</v>
      </c>
      <c r="C3210" s="247">
        <v>20</v>
      </c>
      <c r="D3210" s="244" t="s">
        <v>6871</v>
      </c>
      <c r="E3210" s="244" t="s">
        <v>46</v>
      </c>
      <c r="F3210" s="244" t="s">
        <v>46</v>
      </c>
      <c r="G3210" s="244" t="s">
        <v>4225</v>
      </c>
      <c r="H3210" s="4">
        <v>500</v>
      </c>
    </row>
    <row r="3211" spans="1:8">
      <c r="A3211" s="244" t="s">
        <v>3654</v>
      </c>
      <c r="B3211" s="244" t="s">
        <v>4222</v>
      </c>
      <c r="C3211" s="247">
        <v>90</v>
      </c>
      <c r="D3211" s="244" t="s">
        <v>6872</v>
      </c>
      <c r="E3211" s="238" t="s">
        <v>6873</v>
      </c>
      <c r="F3211" s="238" t="s">
        <v>4236</v>
      </c>
      <c r="G3211" s="244" t="s">
        <v>4225</v>
      </c>
      <c r="H3211" s="222">
        <v>0</v>
      </c>
    </row>
    <row r="3212" spans="1:8">
      <c r="A3212" s="244" t="s">
        <v>3655</v>
      </c>
      <c r="B3212" s="244" t="s">
        <v>4263</v>
      </c>
      <c r="C3212" s="247">
        <v>6</v>
      </c>
      <c r="D3212" s="244" t="s">
        <v>6874</v>
      </c>
      <c r="E3212" s="244" t="s">
        <v>46</v>
      </c>
      <c r="F3212" s="244" t="s">
        <v>46</v>
      </c>
      <c r="G3212" s="244" t="s">
        <v>4225</v>
      </c>
      <c r="H3212" s="4">
        <v>500</v>
      </c>
    </row>
    <row r="3213" spans="1:8">
      <c r="A3213" s="244" t="s">
        <v>3656</v>
      </c>
      <c r="B3213" s="244" t="s">
        <v>4234</v>
      </c>
      <c r="C3213" s="247">
        <v>48</v>
      </c>
      <c r="D3213" s="244" t="s">
        <v>379</v>
      </c>
      <c r="E3213" s="238" t="s">
        <v>6394</v>
      </c>
      <c r="F3213" s="238" t="s">
        <v>4236</v>
      </c>
      <c r="G3213" s="244" t="s">
        <v>4225</v>
      </c>
      <c r="H3213" s="222">
        <v>0</v>
      </c>
    </row>
    <row r="3214" spans="1:8">
      <c r="A3214" s="244" t="s">
        <v>3657</v>
      </c>
      <c r="B3214" s="244" t="s">
        <v>4302</v>
      </c>
      <c r="C3214" s="247">
        <v>20</v>
      </c>
      <c r="D3214" s="244" t="s">
        <v>6875</v>
      </c>
      <c r="E3214" s="244" t="s">
        <v>46</v>
      </c>
      <c r="F3214" s="244" t="s">
        <v>46</v>
      </c>
      <c r="G3214" s="244" t="s">
        <v>4225</v>
      </c>
      <c r="H3214" s="4">
        <v>500</v>
      </c>
    </row>
    <row r="3215" spans="1:8">
      <c r="A3215" s="244" t="s">
        <v>3658</v>
      </c>
      <c r="B3215" s="244" t="s">
        <v>4222</v>
      </c>
      <c r="C3215" s="247">
        <v>60</v>
      </c>
      <c r="D3215" s="244" t="s">
        <v>379</v>
      </c>
      <c r="E3215" s="238" t="s">
        <v>4236</v>
      </c>
      <c r="F3215" s="238" t="s">
        <v>4236</v>
      </c>
      <c r="G3215" s="244" t="s">
        <v>4225</v>
      </c>
      <c r="H3215" s="222">
        <v>0</v>
      </c>
    </row>
    <row r="3216" spans="1:8">
      <c r="A3216" s="244" t="s">
        <v>3659</v>
      </c>
      <c r="B3216" s="244" t="s">
        <v>4302</v>
      </c>
      <c r="C3216" s="247">
        <v>20</v>
      </c>
      <c r="D3216" s="244" t="s">
        <v>6876</v>
      </c>
      <c r="E3216" s="244" t="s">
        <v>46</v>
      </c>
      <c r="F3216" s="244" t="s">
        <v>46</v>
      </c>
      <c r="G3216" s="244" t="s">
        <v>4225</v>
      </c>
      <c r="H3216" s="4">
        <v>500</v>
      </c>
    </row>
    <row r="3217" spans="1:8">
      <c r="A3217" s="244" t="s">
        <v>3660</v>
      </c>
      <c r="B3217" s="244" t="s">
        <v>4910</v>
      </c>
      <c r="C3217" s="247">
        <v>30</v>
      </c>
      <c r="D3217" s="244" t="s">
        <v>6877</v>
      </c>
      <c r="E3217" s="244" t="s">
        <v>46</v>
      </c>
      <c r="F3217" s="244" t="s">
        <v>46</v>
      </c>
      <c r="G3217" s="244" t="s">
        <v>4225</v>
      </c>
      <c r="H3217" s="4">
        <v>500</v>
      </c>
    </row>
    <row r="3218" spans="1:8">
      <c r="A3218" s="244" t="s">
        <v>3661</v>
      </c>
      <c r="B3218" s="244" t="s">
        <v>4263</v>
      </c>
      <c r="C3218" s="247">
        <v>6</v>
      </c>
      <c r="D3218" s="244" t="s">
        <v>379</v>
      </c>
      <c r="E3218" s="238" t="s">
        <v>4236</v>
      </c>
      <c r="F3218" s="238" t="s">
        <v>4236</v>
      </c>
      <c r="G3218" s="244" t="s">
        <v>4225</v>
      </c>
      <c r="H3218" s="222">
        <v>0</v>
      </c>
    </row>
    <row r="3219" spans="1:8">
      <c r="A3219" s="244" t="s">
        <v>3662</v>
      </c>
      <c r="B3219" s="244" t="s">
        <v>4222</v>
      </c>
      <c r="C3219" s="247">
        <v>60</v>
      </c>
      <c r="D3219" s="244" t="s">
        <v>379</v>
      </c>
      <c r="E3219" s="238" t="s">
        <v>4236</v>
      </c>
      <c r="F3219" s="238" t="s">
        <v>4236</v>
      </c>
      <c r="G3219" s="244" t="s">
        <v>4225</v>
      </c>
      <c r="H3219" s="222">
        <v>0</v>
      </c>
    </row>
    <row r="3220" spans="1:8">
      <c r="A3220" s="244" t="s">
        <v>3663</v>
      </c>
      <c r="B3220" s="244" t="s">
        <v>4332</v>
      </c>
      <c r="C3220" s="247">
        <v>20</v>
      </c>
      <c r="D3220" s="244" t="s">
        <v>6878</v>
      </c>
      <c r="E3220" s="244" t="s">
        <v>46</v>
      </c>
      <c r="F3220" s="244" t="s">
        <v>4229</v>
      </c>
      <c r="G3220" s="244" t="s">
        <v>4230</v>
      </c>
      <c r="H3220" s="4">
        <v>500</v>
      </c>
    </row>
    <row r="3221" spans="1:8">
      <c r="A3221" s="244" t="s">
        <v>3664</v>
      </c>
      <c r="B3221" s="244" t="s">
        <v>4222</v>
      </c>
      <c r="C3221" s="247">
        <v>60</v>
      </c>
      <c r="D3221" s="244" t="s">
        <v>379</v>
      </c>
      <c r="E3221" s="238" t="s">
        <v>4236</v>
      </c>
      <c r="F3221" s="238" t="s">
        <v>4236</v>
      </c>
      <c r="G3221" s="244" t="s">
        <v>4225</v>
      </c>
      <c r="H3221" s="222">
        <v>0</v>
      </c>
    </row>
    <row r="3222" spans="1:8">
      <c r="A3222" s="244" t="s">
        <v>3665</v>
      </c>
      <c r="B3222" s="244" t="s">
        <v>4222</v>
      </c>
      <c r="C3222" s="247">
        <v>60</v>
      </c>
      <c r="D3222" s="244" t="s">
        <v>379</v>
      </c>
      <c r="E3222" s="238" t="s">
        <v>4236</v>
      </c>
      <c r="F3222" s="238" t="s">
        <v>4236</v>
      </c>
      <c r="G3222" s="244" t="s">
        <v>4225</v>
      </c>
      <c r="H3222" s="222">
        <v>0</v>
      </c>
    </row>
    <row r="3223" spans="1:8">
      <c r="A3223" s="244" t="s">
        <v>3666</v>
      </c>
      <c r="B3223" s="238" t="s">
        <v>4332</v>
      </c>
      <c r="C3223" s="250">
        <v>20</v>
      </c>
      <c r="D3223" s="238" t="s">
        <v>379</v>
      </c>
      <c r="E3223" s="238" t="s">
        <v>4236</v>
      </c>
      <c r="F3223" s="238" t="s">
        <v>4236</v>
      </c>
      <c r="G3223" s="238" t="s">
        <v>4230</v>
      </c>
      <c r="H3223" s="222">
        <v>0</v>
      </c>
    </row>
    <row r="3224" spans="1:8">
      <c r="A3224" s="244" t="s">
        <v>3667</v>
      </c>
      <c r="B3224" s="244" t="s">
        <v>4234</v>
      </c>
      <c r="C3224" s="247">
        <v>42</v>
      </c>
      <c r="D3224" s="244" t="s">
        <v>6879</v>
      </c>
      <c r="E3224" s="238" t="s">
        <v>52</v>
      </c>
      <c r="F3224" s="238" t="s">
        <v>4236</v>
      </c>
      <c r="G3224" s="244" t="s">
        <v>4225</v>
      </c>
      <c r="H3224" s="158" t="s">
        <v>7323</v>
      </c>
    </row>
    <row r="3225" spans="1:8">
      <c r="A3225" s="244" t="s">
        <v>3668</v>
      </c>
      <c r="B3225" s="244" t="s">
        <v>4222</v>
      </c>
      <c r="C3225" s="247">
        <v>40</v>
      </c>
      <c r="D3225" s="244" t="s">
        <v>6880</v>
      </c>
      <c r="E3225" s="244" t="s">
        <v>46</v>
      </c>
      <c r="F3225" s="244" t="s">
        <v>46</v>
      </c>
      <c r="G3225" s="244" t="s">
        <v>4225</v>
      </c>
      <c r="H3225" s="4">
        <v>500</v>
      </c>
    </row>
    <row r="3226" spans="1:8">
      <c r="A3226" s="244" t="s">
        <v>3669</v>
      </c>
      <c r="B3226" s="244" t="s">
        <v>4222</v>
      </c>
      <c r="C3226" s="247">
        <v>45</v>
      </c>
      <c r="D3226" s="244" t="s">
        <v>6881</v>
      </c>
      <c r="E3226" s="244" t="s">
        <v>46</v>
      </c>
      <c r="F3226" s="244" t="s">
        <v>46</v>
      </c>
      <c r="G3226" s="244" t="s">
        <v>4225</v>
      </c>
      <c r="H3226" s="4">
        <v>500</v>
      </c>
    </row>
    <row r="3227" spans="1:8">
      <c r="A3227" s="244" t="s">
        <v>3670</v>
      </c>
      <c r="B3227" s="244" t="s">
        <v>4234</v>
      </c>
      <c r="C3227" s="247">
        <v>60</v>
      </c>
      <c r="D3227" s="244" t="s">
        <v>6882</v>
      </c>
      <c r="E3227" s="238" t="s">
        <v>52</v>
      </c>
      <c r="F3227" s="238" t="s">
        <v>4236</v>
      </c>
      <c r="G3227" s="244" t="s">
        <v>4225</v>
      </c>
      <c r="H3227" s="158" t="s">
        <v>7323</v>
      </c>
    </row>
    <row r="3228" spans="1:8">
      <c r="A3228" s="244" t="s">
        <v>3671</v>
      </c>
      <c r="B3228" s="244" t="s">
        <v>4302</v>
      </c>
      <c r="C3228" s="247">
        <v>20</v>
      </c>
      <c r="D3228" s="244" t="s">
        <v>6883</v>
      </c>
      <c r="E3228" s="244" t="s">
        <v>46</v>
      </c>
      <c r="F3228" s="244" t="s">
        <v>46</v>
      </c>
      <c r="G3228" s="244" t="s">
        <v>4225</v>
      </c>
      <c r="H3228" s="4">
        <v>500</v>
      </c>
    </row>
    <row r="3229" spans="1:8">
      <c r="A3229" s="245" t="s">
        <v>3672</v>
      </c>
      <c r="B3229" s="244" t="s">
        <v>4234</v>
      </c>
      <c r="C3229" s="247">
        <v>60</v>
      </c>
      <c r="D3229" s="244" t="s">
        <v>6884</v>
      </c>
      <c r="E3229" s="238" t="s">
        <v>52</v>
      </c>
      <c r="F3229" s="238" t="s">
        <v>4236</v>
      </c>
      <c r="G3229" s="244" t="s">
        <v>4225</v>
      </c>
      <c r="H3229" s="158" t="s">
        <v>7323</v>
      </c>
    </row>
    <row r="3230" spans="1:8">
      <c r="A3230" s="244" t="s">
        <v>3673</v>
      </c>
      <c r="B3230" s="244" t="s">
        <v>4222</v>
      </c>
      <c r="C3230" s="247">
        <v>100</v>
      </c>
      <c r="D3230" s="244" t="s">
        <v>379</v>
      </c>
      <c r="E3230" s="238" t="s">
        <v>4236</v>
      </c>
      <c r="F3230" s="238" t="s">
        <v>4236</v>
      </c>
      <c r="G3230" s="244" t="s">
        <v>4225</v>
      </c>
      <c r="H3230" s="222">
        <v>0</v>
      </c>
    </row>
    <row r="3231" spans="1:8">
      <c r="A3231" s="238" t="s">
        <v>3674</v>
      </c>
      <c r="B3231" s="244" t="s">
        <v>4222</v>
      </c>
      <c r="C3231" s="247">
        <v>90</v>
      </c>
      <c r="D3231" s="244" t="s">
        <v>379</v>
      </c>
      <c r="E3231" s="238" t="s">
        <v>6394</v>
      </c>
      <c r="F3231" s="238" t="s">
        <v>6394</v>
      </c>
      <c r="G3231" s="244" t="s">
        <v>4225</v>
      </c>
      <c r="H3231" s="222">
        <v>0</v>
      </c>
    </row>
    <row r="3232" spans="1:8">
      <c r="A3232" s="244" t="s">
        <v>3675</v>
      </c>
      <c r="B3232" s="238" t="s">
        <v>4332</v>
      </c>
      <c r="C3232" s="250">
        <v>20</v>
      </c>
      <c r="D3232" s="244" t="s">
        <v>6885</v>
      </c>
      <c r="E3232" s="244" t="s">
        <v>46</v>
      </c>
      <c r="F3232" s="244" t="s">
        <v>4229</v>
      </c>
      <c r="G3232" s="238" t="s">
        <v>4230</v>
      </c>
      <c r="H3232" s="4">
        <v>500</v>
      </c>
    </row>
    <row r="3233" spans="1:8">
      <c r="A3233" s="244" t="s">
        <v>3676</v>
      </c>
      <c r="B3233" s="244" t="s">
        <v>4910</v>
      </c>
      <c r="C3233" s="247">
        <v>30</v>
      </c>
      <c r="D3233" s="238" t="s">
        <v>6886</v>
      </c>
      <c r="E3233" s="244" t="s">
        <v>51</v>
      </c>
      <c r="F3233" s="238" t="s">
        <v>4236</v>
      </c>
      <c r="G3233" s="244" t="s">
        <v>4230</v>
      </c>
      <c r="H3233" s="158" t="s">
        <v>7320</v>
      </c>
    </row>
    <row r="3234" spans="1:8">
      <c r="A3234" s="244" t="s">
        <v>3677</v>
      </c>
      <c r="B3234" s="244" t="s">
        <v>4222</v>
      </c>
      <c r="C3234" s="247">
        <v>60</v>
      </c>
      <c r="D3234" s="244" t="s">
        <v>379</v>
      </c>
      <c r="E3234" s="238" t="s">
        <v>4236</v>
      </c>
      <c r="F3234" s="238" t="s">
        <v>4236</v>
      </c>
      <c r="G3234" s="244" t="s">
        <v>4225</v>
      </c>
      <c r="H3234" s="222">
        <v>0</v>
      </c>
    </row>
    <row r="3235" spans="1:8">
      <c r="A3235" s="244" t="s">
        <v>3678</v>
      </c>
      <c r="B3235" s="244" t="s">
        <v>4234</v>
      </c>
      <c r="C3235" s="247">
        <v>40</v>
      </c>
      <c r="D3235" s="244" t="s">
        <v>6887</v>
      </c>
      <c r="E3235" s="244" t="s">
        <v>46</v>
      </c>
      <c r="F3235" s="244" t="s">
        <v>46</v>
      </c>
      <c r="G3235" s="244" t="s">
        <v>4225</v>
      </c>
      <c r="H3235" s="4">
        <v>500</v>
      </c>
    </row>
    <row r="3236" spans="1:8">
      <c r="A3236" s="242" t="s">
        <v>3679</v>
      </c>
      <c r="B3236" s="244" t="s">
        <v>4222</v>
      </c>
      <c r="C3236" s="247">
        <v>90</v>
      </c>
      <c r="D3236" s="244" t="s">
        <v>379</v>
      </c>
      <c r="E3236" s="238" t="s">
        <v>6394</v>
      </c>
      <c r="F3236" s="238" t="s">
        <v>4236</v>
      </c>
      <c r="G3236" s="244" t="s">
        <v>4225</v>
      </c>
      <c r="H3236" s="222">
        <v>0</v>
      </c>
    </row>
    <row r="3237" spans="1:8">
      <c r="A3237" s="244" t="s">
        <v>3680</v>
      </c>
      <c r="B3237" s="244" t="s">
        <v>4222</v>
      </c>
      <c r="C3237" s="247">
        <v>80</v>
      </c>
      <c r="D3237" s="244" t="s">
        <v>379</v>
      </c>
      <c r="E3237" s="238" t="s">
        <v>4236</v>
      </c>
      <c r="F3237" s="238" t="s">
        <v>4236</v>
      </c>
      <c r="G3237" s="244" t="s">
        <v>4225</v>
      </c>
      <c r="H3237" s="222">
        <v>0</v>
      </c>
    </row>
    <row r="3238" spans="1:8">
      <c r="A3238" s="244" t="s">
        <v>3681</v>
      </c>
      <c r="B3238" s="244" t="s">
        <v>4222</v>
      </c>
      <c r="C3238" s="247">
        <v>100</v>
      </c>
      <c r="D3238" s="244" t="s">
        <v>379</v>
      </c>
      <c r="E3238" s="238" t="s">
        <v>6394</v>
      </c>
      <c r="F3238" s="238" t="s">
        <v>4236</v>
      </c>
      <c r="G3238" s="244" t="s">
        <v>4225</v>
      </c>
      <c r="H3238" s="222">
        <v>0</v>
      </c>
    </row>
    <row r="3239" spans="1:8">
      <c r="A3239" s="244" t="s">
        <v>3682</v>
      </c>
      <c r="B3239" s="244" t="s">
        <v>4222</v>
      </c>
      <c r="C3239" s="247">
        <v>78</v>
      </c>
      <c r="D3239" s="244" t="s">
        <v>379</v>
      </c>
      <c r="E3239" s="238" t="s">
        <v>4236</v>
      </c>
      <c r="F3239" s="238" t="s">
        <v>4236</v>
      </c>
      <c r="G3239" s="244" t="s">
        <v>4225</v>
      </c>
      <c r="H3239" s="222">
        <v>0</v>
      </c>
    </row>
    <row r="3240" spans="1:8">
      <c r="A3240" s="244" t="s">
        <v>3683</v>
      </c>
      <c r="B3240" s="244" t="s">
        <v>4302</v>
      </c>
      <c r="C3240" s="247">
        <v>10</v>
      </c>
      <c r="D3240" s="244" t="s">
        <v>6888</v>
      </c>
      <c r="E3240" s="244" t="s">
        <v>46</v>
      </c>
      <c r="F3240" s="244" t="s">
        <v>46</v>
      </c>
      <c r="G3240" s="244" t="s">
        <v>4225</v>
      </c>
      <c r="H3240" s="4">
        <v>500</v>
      </c>
    </row>
    <row r="3241" spans="1:8">
      <c r="A3241" s="244" t="s">
        <v>3684</v>
      </c>
      <c r="B3241" s="244" t="s">
        <v>4222</v>
      </c>
      <c r="C3241" s="247">
        <v>60</v>
      </c>
      <c r="D3241" s="244" t="s">
        <v>379</v>
      </c>
      <c r="E3241" s="238" t="s">
        <v>4236</v>
      </c>
      <c r="F3241" s="238" t="s">
        <v>4236</v>
      </c>
      <c r="G3241" s="244" t="s">
        <v>4225</v>
      </c>
      <c r="H3241" s="222">
        <v>0</v>
      </c>
    </row>
    <row r="3242" spans="1:8">
      <c r="A3242" s="244" t="s">
        <v>3685</v>
      </c>
      <c r="B3242" s="244" t="s">
        <v>4222</v>
      </c>
      <c r="C3242" s="247">
        <v>60</v>
      </c>
      <c r="D3242" s="244" t="s">
        <v>379</v>
      </c>
      <c r="E3242" s="238" t="s">
        <v>4236</v>
      </c>
      <c r="F3242" s="238" t="s">
        <v>4236</v>
      </c>
      <c r="G3242" s="244" t="s">
        <v>4225</v>
      </c>
      <c r="H3242" s="222">
        <v>0</v>
      </c>
    </row>
    <row r="3243" spans="1:8">
      <c r="A3243" s="244" t="s">
        <v>3686</v>
      </c>
      <c r="B3243" s="244" t="s">
        <v>4222</v>
      </c>
      <c r="C3243" s="247">
        <v>50</v>
      </c>
      <c r="D3243" s="244" t="s">
        <v>379</v>
      </c>
      <c r="E3243" s="238" t="s">
        <v>4236</v>
      </c>
      <c r="F3243" s="238" t="s">
        <v>4236</v>
      </c>
      <c r="G3243" s="244" t="s">
        <v>4225</v>
      </c>
      <c r="H3243" s="222">
        <v>0</v>
      </c>
    </row>
    <row r="3244" spans="1:8">
      <c r="A3244" s="244" t="s">
        <v>3687</v>
      </c>
      <c r="B3244" s="244" t="s">
        <v>4222</v>
      </c>
      <c r="C3244" s="247">
        <v>60</v>
      </c>
      <c r="D3244" s="244" t="s">
        <v>379</v>
      </c>
      <c r="E3244" s="238" t="s">
        <v>4236</v>
      </c>
      <c r="F3244" s="238" t="s">
        <v>4236</v>
      </c>
      <c r="G3244" s="244" t="s">
        <v>4225</v>
      </c>
      <c r="H3244" s="222">
        <v>0</v>
      </c>
    </row>
    <row r="3245" spans="1:8">
      <c r="A3245" s="244" t="s">
        <v>3688</v>
      </c>
      <c r="B3245" s="244" t="s">
        <v>4222</v>
      </c>
      <c r="C3245" s="247">
        <v>60</v>
      </c>
      <c r="D3245" s="244" t="s">
        <v>379</v>
      </c>
      <c r="E3245" s="238" t="s">
        <v>4236</v>
      </c>
      <c r="F3245" s="238" t="s">
        <v>4236</v>
      </c>
      <c r="G3245" s="244" t="s">
        <v>4225</v>
      </c>
      <c r="H3245" s="222">
        <v>0</v>
      </c>
    </row>
    <row r="3246" spans="1:8">
      <c r="A3246" s="244" t="s">
        <v>3689</v>
      </c>
      <c r="B3246" s="244" t="s">
        <v>4222</v>
      </c>
      <c r="C3246" s="247">
        <v>60</v>
      </c>
      <c r="D3246" s="244" t="s">
        <v>379</v>
      </c>
      <c r="E3246" s="238" t="s">
        <v>4236</v>
      </c>
      <c r="F3246" s="238" t="s">
        <v>4236</v>
      </c>
      <c r="G3246" s="244" t="s">
        <v>4225</v>
      </c>
      <c r="H3246" s="222">
        <v>0</v>
      </c>
    </row>
    <row r="3247" spans="1:8">
      <c r="A3247" s="244" t="s">
        <v>3690</v>
      </c>
      <c r="B3247" s="244" t="s">
        <v>4222</v>
      </c>
      <c r="C3247" s="247">
        <v>60</v>
      </c>
      <c r="D3247" s="244" t="s">
        <v>379</v>
      </c>
      <c r="E3247" s="238" t="s">
        <v>4236</v>
      </c>
      <c r="F3247" s="238" t="s">
        <v>4236</v>
      </c>
      <c r="G3247" s="244" t="s">
        <v>4225</v>
      </c>
      <c r="H3247" s="222">
        <v>0</v>
      </c>
    </row>
    <row r="3248" spans="1:8">
      <c r="A3248" s="244" t="s">
        <v>3691</v>
      </c>
      <c r="B3248" s="244" t="s">
        <v>4234</v>
      </c>
      <c r="C3248" s="247">
        <v>50</v>
      </c>
      <c r="D3248" s="244" t="s">
        <v>379</v>
      </c>
      <c r="E3248" s="238" t="s">
        <v>4236</v>
      </c>
      <c r="F3248" s="238" t="s">
        <v>4236</v>
      </c>
      <c r="G3248" s="244" t="s">
        <v>4225</v>
      </c>
      <c r="H3248" s="222">
        <v>0</v>
      </c>
    </row>
    <row r="3249" spans="1:8">
      <c r="A3249" s="244" t="s">
        <v>3692</v>
      </c>
      <c r="B3249" s="244" t="s">
        <v>4222</v>
      </c>
      <c r="C3249" s="247">
        <v>60</v>
      </c>
      <c r="D3249" s="244" t="s">
        <v>379</v>
      </c>
      <c r="E3249" s="238" t="s">
        <v>4236</v>
      </c>
      <c r="F3249" s="238" t="s">
        <v>4236</v>
      </c>
      <c r="G3249" s="244" t="s">
        <v>4225</v>
      </c>
      <c r="H3249" s="222">
        <v>0</v>
      </c>
    </row>
    <row r="3250" spans="1:8">
      <c r="A3250" s="244" t="s">
        <v>3693</v>
      </c>
      <c r="B3250" s="238" t="s">
        <v>4234</v>
      </c>
      <c r="C3250" s="250">
        <v>40</v>
      </c>
      <c r="D3250" s="238" t="s">
        <v>379</v>
      </c>
      <c r="E3250" s="238" t="s">
        <v>4236</v>
      </c>
      <c r="F3250" s="238" t="s">
        <v>4236</v>
      </c>
      <c r="G3250" s="238" t="s">
        <v>4225</v>
      </c>
      <c r="H3250" s="222">
        <v>0</v>
      </c>
    </row>
    <row r="3251" spans="1:8">
      <c r="A3251" s="244" t="s">
        <v>3694</v>
      </c>
      <c r="B3251" s="238" t="s">
        <v>4234</v>
      </c>
      <c r="C3251" s="250">
        <v>40</v>
      </c>
      <c r="D3251" s="238" t="s">
        <v>379</v>
      </c>
      <c r="E3251" s="238" t="s">
        <v>4236</v>
      </c>
      <c r="F3251" s="238" t="s">
        <v>4236</v>
      </c>
      <c r="G3251" s="238" t="s">
        <v>4225</v>
      </c>
      <c r="H3251" s="222">
        <v>0</v>
      </c>
    </row>
    <row r="3252" spans="1:8">
      <c r="A3252" s="244" t="s">
        <v>3695</v>
      </c>
      <c r="B3252" s="244" t="s">
        <v>4222</v>
      </c>
      <c r="C3252" s="247">
        <v>40</v>
      </c>
      <c r="D3252" s="244" t="s">
        <v>379</v>
      </c>
      <c r="E3252" s="238" t="s">
        <v>4236</v>
      </c>
      <c r="F3252" s="238" t="s">
        <v>4236</v>
      </c>
      <c r="G3252" s="244" t="s">
        <v>4225</v>
      </c>
      <c r="H3252" s="222">
        <v>0</v>
      </c>
    </row>
    <row r="3253" spans="1:8">
      <c r="A3253" s="244" t="s">
        <v>3696</v>
      </c>
      <c r="B3253" s="244" t="s">
        <v>4222</v>
      </c>
      <c r="C3253" s="247">
        <v>40</v>
      </c>
      <c r="D3253" s="244" t="s">
        <v>379</v>
      </c>
      <c r="E3253" s="238" t="s">
        <v>4236</v>
      </c>
      <c r="F3253" s="238" t="s">
        <v>4236</v>
      </c>
      <c r="G3253" s="244" t="s">
        <v>4225</v>
      </c>
      <c r="H3253" s="222">
        <v>0</v>
      </c>
    </row>
    <row r="3254" spans="1:8">
      <c r="A3254" s="244" t="s">
        <v>3697</v>
      </c>
      <c r="B3254" s="244" t="s">
        <v>4222</v>
      </c>
      <c r="C3254" s="247">
        <v>40</v>
      </c>
      <c r="D3254" s="244" t="s">
        <v>379</v>
      </c>
      <c r="E3254" s="238" t="s">
        <v>4236</v>
      </c>
      <c r="F3254" s="238" t="s">
        <v>4236</v>
      </c>
      <c r="G3254" s="244" t="s">
        <v>4225</v>
      </c>
      <c r="H3254" s="222">
        <v>0</v>
      </c>
    </row>
    <row r="3255" spans="1:8">
      <c r="A3255" s="244" t="s">
        <v>3698</v>
      </c>
      <c r="B3255" s="244" t="s">
        <v>4222</v>
      </c>
      <c r="C3255" s="247">
        <v>40</v>
      </c>
      <c r="D3255" s="244" t="s">
        <v>379</v>
      </c>
      <c r="E3255" s="238" t="s">
        <v>4236</v>
      </c>
      <c r="F3255" s="238" t="s">
        <v>4236</v>
      </c>
      <c r="G3255" s="244" t="s">
        <v>4225</v>
      </c>
      <c r="H3255" s="222">
        <v>0</v>
      </c>
    </row>
    <row r="3256" spans="1:8">
      <c r="A3256" s="244" t="s">
        <v>3699</v>
      </c>
      <c r="B3256" s="244" t="s">
        <v>4222</v>
      </c>
      <c r="C3256" s="247">
        <v>40</v>
      </c>
      <c r="D3256" s="244" t="s">
        <v>379</v>
      </c>
      <c r="E3256" s="238" t="s">
        <v>4236</v>
      </c>
      <c r="F3256" s="238" t="s">
        <v>4236</v>
      </c>
      <c r="G3256" s="244" t="s">
        <v>4225</v>
      </c>
      <c r="H3256" s="222">
        <v>0</v>
      </c>
    </row>
    <row r="3257" spans="1:8">
      <c r="A3257" s="244" t="s">
        <v>3700</v>
      </c>
      <c r="B3257" s="238" t="s">
        <v>4332</v>
      </c>
      <c r="C3257" s="250">
        <v>20</v>
      </c>
      <c r="D3257" s="238" t="s">
        <v>379</v>
      </c>
      <c r="E3257" s="238" t="s">
        <v>4236</v>
      </c>
      <c r="F3257" s="238" t="s">
        <v>4236</v>
      </c>
      <c r="G3257" s="238" t="s">
        <v>4230</v>
      </c>
      <c r="H3257" s="222">
        <v>0</v>
      </c>
    </row>
    <row r="3258" spans="1:8">
      <c r="A3258" s="244" t="s">
        <v>3701</v>
      </c>
      <c r="B3258" s="244" t="s">
        <v>4222</v>
      </c>
      <c r="C3258" s="247">
        <v>50</v>
      </c>
      <c r="D3258" s="244" t="s">
        <v>6889</v>
      </c>
      <c r="E3258" s="244" t="s">
        <v>46</v>
      </c>
      <c r="F3258" s="244" t="s">
        <v>4229</v>
      </c>
      <c r="G3258" s="244" t="s">
        <v>4230</v>
      </c>
      <c r="H3258" s="4">
        <v>500</v>
      </c>
    </row>
    <row r="3259" spans="1:8">
      <c r="A3259" s="244" t="s">
        <v>3702</v>
      </c>
      <c r="B3259" s="244" t="s">
        <v>4222</v>
      </c>
      <c r="C3259" s="247">
        <v>40</v>
      </c>
      <c r="D3259" s="244" t="s">
        <v>6890</v>
      </c>
      <c r="E3259" s="244" t="s">
        <v>46</v>
      </c>
      <c r="F3259" s="244" t="s">
        <v>4229</v>
      </c>
      <c r="G3259" s="244" t="s">
        <v>4230</v>
      </c>
      <c r="H3259" s="4">
        <v>500</v>
      </c>
    </row>
    <row r="3260" spans="1:8">
      <c r="A3260" s="244" t="s">
        <v>3703</v>
      </c>
      <c r="B3260" s="238" t="s">
        <v>4234</v>
      </c>
      <c r="C3260" s="250">
        <v>30</v>
      </c>
      <c r="D3260" s="238" t="s">
        <v>379</v>
      </c>
      <c r="E3260" s="238" t="s">
        <v>4236</v>
      </c>
      <c r="F3260" s="238" t="s">
        <v>4236</v>
      </c>
      <c r="G3260" s="238" t="s">
        <v>4230</v>
      </c>
      <c r="H3260" s="222">
        <v>0</v>
      </c>
    </row>
    <row r="3261" spans="1:8">
      <c r="A3261" s="244" t="s">
        <v>3704</v>
      </c>
      <c r="B3261" s="238" t="s">
        <v>4222</v>
      </c>
      <c r="C3261" s="250">
        <v>40</v>
      </c>
      <c r="D3261" s="238" t="s">
        <v>379</v>
      </c>
      <c r="E3261" s="238" t="s">
        <v>4236</v>
      </c>
      <c r="F3261" s="238" t="s">
        <v>4236</v>
      </c>
      <c r="G3261" s="238" t="s">
        <v>4230</v>
      </c>
      <c r="H3261" s="222">
        <v>0</v>
      </c>
    </row>
    <row r="3262" spans="1:8">
      <c r="A3262" s="244" t="s">
        <v>3705</v>
      </c>
      <c r="B3262" s="238" t="s">
        <v>4222</v>
      </c>
      <c r="C3262" s="250">
        <v>40</v>
      </c>
      <c r="D3262" s="238" t="s">
        <v>379</v>
      </c>
      <c r="E3262" s="238" t="s">
        <v>4236</v>
      </c>
      <c r="F3262" s="238" t="s">
        <v>4236</v>
      </c>
      <c r="G3262" s="238" t="s">
        <v>4230</v>
      </c>
      <c r="H3262" s="222">
        <v>0</v>
      </c>
    </row>
    <row r="3263" spans="1:8">
      <c r="A3263" s="244" t="s">
        <v>3706</v>
      </c>
      <c r="B3263" s="238" t="s">
        <v>4222</v>
      </c>
      <c r="C3263" s="250">
        <v>40</v>
      </c>
      <c r="D3263" s="238" t="s">
        <v>379</v>
      </c>
      <c r="E3263" s="238" t="s">
        <v>4236</v>
      </c>
      <c r="F3263" s="238" t="s">
        <v>4236</v>
      </c>
      <c r="G3263" s="238" t="s">
        <v>4230</v>
      </c>
      <c r="H3263" s="222">
        <v>0</v>
      </c>
    </row>
    <row r="3264" spans="1:8">
      <c r="A3264" s="244" t="s">
        <v>3707</v>
      </c>
      <c r="B3264" s="253" t="s">
        <v>4332</v>
      </c>
      <c r="C3264" s="250">
        <v>20</v>
      </c>
      <c r="D3264" s="253" t="s">
        <v>379</v>
      </c>
      <c r="E3264" s="253" t="s">
        <v>4236</v>
      </c>
      <c r="F3264" s="253" t="s">
        <v>4236</v>
      </c>
      <c r="G3264" s="253" t="s">
        <v>4230</v>
      </c>
      <c r="H3264" s="222">
        <v>0</v>
      </c>
    </row>
    <row r="3265" spans="1:8">
      <c r="A3265" s="244" t="s">
        <v>3708</v>
      </c>
      <c r="B3265" s="244" t="s">
        <v>4263</v>
      </c>
      <c r="C3265" s="247">
        <v>9</v>
      </c>
      <c r="D3265" s="244" t="s">
        <v>379</v>
      </c>
      <c r="E3265" s="238" t="s">
        <v>4236</v>
      </c>
      <c r="F3265" s="238" t="s">
        <v>4236</v>
      </c>
      <c r="G3265" s="244" t="s">
        <v>4225</v>
      </c>
      <c r="H3265" s="222">
        <v>0</v>
      </c>
    </row>
    <row r="3266" spans="1:8">
      <c r="A3266" s="244" t="s">
        <v>3709</v>
      </c>
      <c r="B3266" s="244" t="s">
        <v>4263</v>
      </c>
      <c r="C3266" s="247">
        <v>9</v>
      </c>
      <c r="D3266" s="244" t="s">
        <v>379</v>
      </c>
      <c r="E3266" s="238" t="s">
        <v>4236</v>
      </c>
      <c r="F3266" s="238" t="s">
        <v>4236</v>
      </c>
      <c r="G3266" s="244" t="s">
        <v>4225</v>
      </c>
      <c r="H3266" s="222">
        <v>0</v>
      </c>
    </row>
    <row r="3267" spans="1:8">
      <c r="A3267" s="244" t="s">
        <v>3710</v>
      </c>
      <c r="B3267" s="244" t="s">
        <v>4263</v>
      </c>
      <c r="C3267" s="247">
        <v>9</v>
      </c>
      <c r="D3267" s="244" t="s">
        <v>379</v>
      </c>
      <c r="E3267" s="238" t="s">
        <v>4236</v>
      </c>
      <c r="F3267" s="238" t="s">
        <v>4236</v>
      </c>
      <c r="G3267" s="244" t="s">
        <v>4225</v>
      </c>
      <c r="H3267" s="222">
        <v>0</v>
      </c>
    </row>
    <row r="3268" spans="1:8">
      <c r="A3268" s="245" t="s">
        <v>3711</v>
      </c>
      <c r="B3268" s="244" t="s">
        <v>4263</v>
      </c>
      <c r="C3268" s="247">
        <v>9</v>
      </c>
      <c r="D3268" s="244" t="s">
        <v>379</v>
      </c>
      <c r="E3268" s="238" t="s">
        <v>4236</v>
      </c>
      <c r="F3268" s="238" t="s">
        <v>4236</v>
      </c>
      <c r="G3268" s="244" t="s">
        <v>4225</v>
      </c>
      <c r="H3268" s="222">
        <v>0</v>
      </c>
    </row>
    <row r="3269" spans="1:8">
      <c r="A3269" s="245" t="s">
        <v>3712</v>
      </c>
      <c r="B3269" s="244" t="s">
        <v>4263</v>
      </c>
      <c r="C3269" s="247">
        <v>9</v>
      </c>
      <c r="D3269" s="244" t="s">
        <v>379</v>
      </c>
      <c r="E3269" s="238" t="s">
        <v>4236</v>
      </c>
      <c r="F3269" s="238" t="s">
        <v>4236</v>
      </c>
      <c r="G3269" s="244" t="s">
        <v>4225</v>
      </c>
      <c r="H3269" s="222">
        <v>0</v>
      </c>
    </row>
    <row r="3270" spans="1:8">
      <c r="A3270" s="244" t="s">
        <v>3713</v>
      </c>
      <c r="B3270" s="244" t="s">
        <v>4222</v>
      </c>
      <c r="C3270" s="247">
        <v>50</v>
      </c>
      <c r="D3270" s="244" t="s">
        <v>6891</v>
      </c>
      <c r="E3270" s="244" t="s">
        <v>46</v>
      </c>
      <c r="F3270" s="244" t="s">
        <v>46</v>
      </c>
      <c r="G3270" s="244" t="s">
        <v>4225</v>
      </c>
      <c r="H3270" s="4">
        <v>500</v>
      </c>
    </row>
    <row r="3271" spans="1:8">
      <c r="A3271" s="244" t="s">
        <v>3714</v>
      </c>
      <c r="B3271" s="244" t="s">
        <v>4222</v>
      </c>
      <c r="C3271" s="247">
        <v>65</v>
      </c>
      <c r="D3271" s="244" t="s">
        <v>6892</v>
      </c>
      <c r="E3271" s="244" t="s">
        <v>46</v>
      </c>
      <c r="F3271" s="244" t="s">
        <v>46</v>
      </c>
      <c r="G3271" s="244" t="s">
        <v>4225</v>
      </c>
      <c r="H3271" s="4">
        <v>500</v>
      </c>
    </row>
    <row r="3272" spans="1:8">
      <c r="A3272" s="244" t="s">
        <v>3715</v>
      </c>
      <c r="B3272" s="244" t="s">
        <v>4222</v>
      </c>
      <c r="C3272" s="247">
        <v>85</v>
      </c>
      <c r="D3272" s="244" t="s">
        <v>6893</v>
      </c>
      <c r="E3272" s="244" t="s">
        <v>46</v>
      </c>
      <c r="F3272" s="244" t="s">
        <v>4224</v>
      </c>
      <c r="G3272" s="244" t="s">
        <v>4225</v>
      </c>
      <c r="H3272" s="4">
        <v>500</v>
      </c>
    </row>
    <row r="3273" spans="1:8">
      <c r="A3273" s="244" t="s">
        <v>3716</v>
      </c>
      <c r="B3273" s="244" t="s">
        <v>4263</v>
      </c>
      <c r="C3273" s="247">
        <v>6</v>
      </c>
      <c r="D3273" s="244" t="s">
        <v>6894</v>
      </c>
      <c r="E3273" s="244" t="s">
        <v>46</v>
      </c>
      <c r="F3273" s="244" t="s">
        <v>46</v>
      </c>
      <c r="G3273" s="244" t="s">
        <v>4225</v>
      </c>
      <c r="H3273" s="4">
        <v>500</v>
      </c>
    </row>
    <row r="3274" spans="1:8">
      <c r="A3274" s="244" t="s">
        <v>3717</v>
      </c>
      <c r="B3274" s="244" t="s">
        <v>4234</v>
      </c>
      <c r="C3274" s="247">
        <v>30</v>
      </c>
      <c r="D3274" s="244" t="s">
        <v>6895</v>
      </c>
      <c r="E3274" s="244" t="s">
        <v>46</v>
      </c>
      <c r="F3274" s="244" t="s">
        <v>46</v>
      </c>
      <c r="G3274" s="244" t="s">
        <v>4225</v>
      </c>
      <c r="H3274" s="4">
        <v>500</v>
      </c>
    </row>
    <row r="3275" spans="1:8">
      <c r="A3275" s="244" t="s">
        <v>3718</v>
      </c>
      <c r="B3275" s="244" t="s">
        <v>4222</v>
      </c>
      <c r="C3275" s="247">
        <v>50</v>
      </c>
      <c r="D3275" s="244" t="s">
        <v>6896</v>
      </c>
      <c r="E3275" s="244" t="s">
        <v>46</v>
      </c>
      <c r="F3275" s="244" t="s">
        <v>46</v>
      </c>
      <c r="G3275" s="244" t="s">
        <v>4225</v>
      </c>
      <c r="H3275" s="4">
        <v>500</v>
      </c>
    </row>
    <row r="3276" spans="1:8">
      <c r="A3276" s="244" t="s">
        <v>3719</v>
      </c>
      <c r="B3276" s="244" t="s">
        <v>4234</v>
      </c>
      <c r="C3276" s="247">
        <v>30</v>
      </c>
      <c r="D3276" s="244" t="s">
        <v>6897</v>
      </c>
      <c r="E3276" s="244" t="s">
        <v>46</v>
      </c>
      <c r="F3276" s="244" t="s">
        <v>46</v>
      </c>
      <c r="G3276" s="244" t="s">
        <v>4225</v>
      </c>
      <c r="H3276" s="4">
        <v>500</v>
      </c>
    </row>
    <row r="3277" spans="1:8">
      <c r="A3277" s="244" t="s">
        <v>3720</v>
      </c>
      <c r="B3277" s="244" t="s">
        <v>379</v>
      </c>
      <c r="C3277" s="247" t="s">
        <v>379</v>
      </c>
      <c r="D3277" s="244" t="s">
        <v>6898</v>
      </c>
      <c r="E3277" s="238" t="s">
        <v>4236</v>
      </c>
      <c r="F3277" s="238" t="s">
        <v>4236</v>
      </c>
      <c r="G3277" s="244" t="s">
        <v>4225</v>
      </c>
      <c r="H3277" s="222">
        <v>0</v>
      </c>
    </row>
    <row r="3278" spans="1:8">
      <c r="A3278" s="244" t="s">
        <v>3721</v>
      </c>
      <c r="B3278" s="244" t="s">
        <v>4234</v>
      </c>
      <c r="C3278" s="247">
        <v>48</v>
      </c>
      <c r="D3278" s="244" t="s">
        <v>6899</v>
      </c>
      <c r="E3278" s="238" t="s">
        <v>52</v>
      </c>
      <c r="F3278" s="238" t="s">
        <v>4236</v>
      </c>
      <c r="G3278" s="244" t="s">
        <v>4225</v>
      </c>
      <c r="H3278" s="158" t="s">
        <v>7323</v>
      </c>
    </row>
    <row r="3279" spans="1:8">
      <c r="A3279" s="244" t="s">
        <v>3722</v>
      </c>
      <c r="B3279" s="244" t="s">
        <v>4302</v>
      </c>
      <c r="C3279" s="247">
        <v>20</v>
      </c>
      <c r="D3279" s="244" t="s">
        <v>6900</v>
      </c>
      <c r="E3279" s="244" t="s">
        <v>46</v>
      </c>
      <c r="F3279" s="244" t="s">
        <v>46</v>
      </c>
      <c r="G3279" s="244" t="s">
        <v>4225</v>
      </c>
      <c r="H3279" s="4">
        <v>500</v>
      </c>
    </row>
    <row r="3280" spans="1:8">
      <c r="A3280" s="244" t="s">
        <v>3723</v>
      </c>
      <c r="B3280" s="244" t="s">
        <v>4222</v>
      </c>
      <c r="C3280" s="247">
        <v>35</v>
      </c>
      <c r="D3280" s="244" t="s">
        <v>6901</v>
      </c>
      <c r="E3280" s="244" t="s">
        <v>46</v>
      </c>
      <c r="F3280" s="244" t="s">
        <v>46</v>
      </c>
      <c r="G3280" s="244" t="s">
        <v>4225</v>
      </c>
      <c r="H3280" s="4">
        <v>500</v>
      </c>
    </row>
    <row r="3281" spans="1:8">
      <c r="A3281" s="244" t="s">
        <v>3724</v>
      </c>
      <c r="B3281" s="244" t="s">
        <v>379</v>
      </c>
      <c r="C3281" s="247" t="s">
        <v>379</v>
      </c>
      <c r="D3281" s="244" t="s">
        <v>379</v>
      </c>
      <c r="E3281" s="238" t="s">
        <v>4236</v>
      </c>
      <c r="F3281" s="238" t="s">
        <v>4236</v>
      </c>
      <c r="G3281" s="244" t="s">
        <v>4225</v>
      </c>
      <c r="H3281" s="222">
        <v>0</v>
      </c>
    </row>
    <row r="3282" spans="1:8">
      <c r="A3282" s="244" t="s">
        <v>3725</v>
      </c>
      <c r="B3282" s="244" t="s">
        <v>4222</v>
      </c>
      <c r="C3282" s="247">
        <v>70</v>
      </c>
      <c r="D3282" s="244" t="s">
        <v>6902</v>
      </c>
      <c r="E3282" s="244" t="s">
        <v>46</v>
      </c>
      <c r="F3282" s="244" t="s">
        <v>46</v>
      </c>
      <c r="G3282" s="244" t="s">
        <v>4225</v>
      </c>
      <c r="H3282" s="4">
        <v>500</v>
      </c>
    </row>
    <row r="3283" spans="1:8">
      <c r="A3283" s="244" t="s">
        <v>3726</v>
      </c>
      <c r="B3283" s="244" t="s">
        <v>4222</v>
      </c>
      <c r="C3283" s="247">
        <v>60</v>
      </c>
      <c r="D3283" s="244" t="s">
        <v>6903</v>
      </c>
      <c r="E3283" s="244" t="s">
        <v>46</v>
      </c>
      <c r="F3283" s="244" t="s">
        <v>46</v>
      </c>
      <c r="G3283" s="244" t="s">
        <v>4225</v>
      </c>
      <c r="H3283" s="4">
        <v>500</v>
      </c>
    </row>
    <row r="3284" spans="1:8">
      <c r="A3284" s="244" t="s">
        <v>3727</v>
      </c>
      <c r="B3284" s="244" t="s">
        <v>4222</v>
      </c>
      <c r="C3284" s="247">
        <v>70</v>
      </c>
      <c r="D3284" s="244" t="s">
        <v>6904</v>
      </c>
      <c r="E3284" s="244" t="s">
        <v>46</v>
      </c>
      <c r="F3284" s="244" t="s">
        <v>46</v>
      </c>
      <c r="G3284" s="244" t="s">
        <v>4225</v>
      </c>
      <c r="H3284" s="4">
        <v>500</v>
      </c>
    </row>
    <row r="3285" spans="1:8">
      <c r="A3285" s="244" t="s">
        <v>3728</v>
      </c>
      <c r="B3285" s="244" t="s">
        <v>4222</v>
      </c>
      <c r="C3285" s="247">
        <v>50</v>
      </c>
      <c r="D3285" s="244" t="s">
        <v>6905</v>
      </c>
      <c r="E3285" s="244" t="s">
        <v>46</v>
      </c>
      <c r="F3285" s="244" t="s">
        <v>46</v>
      </c>
      <c r="G3285" s="244" t="s">
        <v>4225</v>
      </c>
      <c r="H3285" s="4">
        <v>500</v>
      </c>
    </row>
    <row r="3286" spans="1:8">
      <c r="A3286" s="244" t="s">
        <v>3729</v>
      </c>
      <c r="B3286" s="244" t="s">
        <v>4222</v>
      </c>
      <c r="C3286" s="247">
        <v>50</v>
      </c>
      <c r="D3286" s="244" t="s">
        <v>6906</v>
      </c>
      <c r="E3286" s="244" t="s">
        <v>46</v>
      </c>
      <c r="F3286" s="244" t="s">
        <v>46</v>
      </c>
      <c r="G3286" s="244" t="s">
        <v>4225</v>
      </c>
      <c r="H3286" s="4">
        <v>500</v>
      </c>
    </row>
    <row r="3287" spans="1:8">
      <c r="A3287" s="244" t="s">
        <v>3730</v>
      </c>
      <c r="B3287" s="244" t="s">
        <v>4222</v>
      </c>
      <c r="C3287" s="247">
        <v>50</v>
      </c>
      <c r="D3287" s="244" t="s">
        <v>6907</v>
      </c>
      <c r="E3287" s="244" t="s">
        <v>46</v>
      </c>
      <c r="F3287" s="244" t="s">
        <v>46</v>
      </c>
      <c r="G3287" s="244" t="s">
        <v>4225</v>
      </c>
      <c r="H3287" s="4">
        <v>500</v>
      </c>
    </row>
    <row r="3288" spans="1:8">
      <c r="A3288" s="244" t="s">
        <v>3731</v>
      </c>
      <c r="B3288" s="244" t="s">
        <v>4234</v>
      </c>
      <c r="C3288" s="247">
        <v>35</v>
      </c>
      <c r="D3288" s="244" t="s">
        <v>6908</v>
      </c>
      <c r="E3288" s="244" t="s">
        <v>46</v>
      </c>
      <c r="F3288" s="244" t="s">
        <v>46</v>
      </c>
      <c r="G3288" s="244" t="s">
        <v>4225</v>
      </c>
      <c r="H3288" s="4">
        <v>500</v>
      </c>
    </row>
    <row r="3289" spans="1:8">
      <c r="A3289" s="244" t="s">
        <v>3732</v>
      </c>
      <c r="B3289" s="244" t="s">
        <v>4309</v>
      </c>
      <c r="C3289" s="247" t="s">
        <v>379</v>
      </c>
      <c r="D3289" s="244" t="s">
        <v>6909</v>
      </c>
      <c r="E3289" s="244" t="s">
        <v>46</v>
      </c>
      <c r="F3289" s="244" t="s">
        <v>46</v>
      </c>
      <c r="G3289" s="244" t="s">
        <v>4225</v>
      </c>
      <c r="H3289" s="4">
        <v>500</v>
      </c>
    </row>
    <row r="3290" spans="1:8">
      <c r="A3290" s="244" t="s">
        <v>3733</v>
      </c>
      <c r="B3290" s="244" t="s">
        <v>4309</v>
      </c>
      <c r="C3290" s="247" t="s">
        <v>379</v>
      </c>
      <c r="D3290" s="244" t="s">
        <v>6910</v>
      </c>
      <c r="E3290" s="244" t="s">
        <v>46</v>
      </c>
      <c r="F3290" s="244" t="s">
        <v>46</v>
      </c>
      <c r="G3290" s="244" t="s">
        <v>4225</v>
      </c>
      <c r="H3290" s="4">
        <v>500</v>
      </c>
    </row>
    <row r="3291" spans="1:8">
      <c r="A3291" s="244" t="s">
        <v>3734</v>
      </c>
      <c r="B3291" s="244" t="s">
        <v>379</v>
      </c>
      <c r="C3291" s="247" t="s">
        <v>379</v>
      </c>
      <c r="D3291" s="244" t="s">
        <v>379</v>
      </c>
      <c r="E3291" s="238" t="s">
        <v>4236</v>
      </c>
      <c r="F3291" s="238" t="s">
        <v>4236</v>
      </c>
      <c r="G3291" s="244" t="s">
        <v>4225</v>
      </c>
      <c r="H3291" s="222">
        <v>0</v>
      </c>
    </row>
    <row r="3292" spans="1:8">
      <c r="A3292" s="244" t="s">
        <v>3735</v>
      </c>
      <c r="B3292" s="244" t="s">
        <v>379</v>
      </c>
      <c r="C3292" s="247" t="s">
        <v>379</v>
      </c>
      <c r="D3292" s="244" t="s">
        <v>6911</v>
      </c>
      <c r="E3292" s="238" t="s">
        <v>4236</v>
      </c>
      <c r="F3292" s="238" t="s">
        <v>4236</v>
      </c>
      <c r="G3292" s="244" t="s">
        <v>4225</v>
      </c>
      <c r="H3292" s="222">
        <v>0</v>
      </c>
    </row>
    <row r="3293" spans="1:8">
      <c r="A3293" s="244" t="s">
        <v>3736</v>
      </c>
      <c r="B3293" s="244" t="s">
        <v>4302</v>
      </c>
      <c r="C3293" s="247">
        <v>20</v>
      </c>
      <c r="D3293" s="244" t="s">
        <v>6912</v>
      </c>
      <c r="E3293" s="244" t="s">
        <v>46</v>
      </c>
      <c r="F3293" s="244" t="s">
        <v>46</v>
      </c>
      <c r="G3293" s="244" t="s">
        <v>4225</v>
      </c>
      <c r="H3293" s="4">
        <v>500</v>
      </c>
    </row>
    <row r="3294" spans="1:8">
      <c r="A3294" s="244" t="s">
        <v>3737</v>
      </c>
      <c r="B3294" s="244" t="s">
        <v>4302</v>
      </c>
      <c r="C3294" s="247">
        <v>20</v>
      </c>
      <c r="D3294" s="244" t="s">
        <v>6913</v>
      </c>
      <c r="E3294" s="244" t="s">
        <v>46</v>
      </c>
      <c r="F3294" s="244" t="s">
        <v>46</v>
      </c>
      <c r="G3294" s="244" t="s">
        <v>4225</v>
      </c>
      <c r="H3294" s="4">
        <v>500</v>
      </c>
    </row>
    <row r="3295" spans="1:8">
      <c r="A3295" s="244" t="s">
        <v>3738</v>
      </c>
      <c r="B3295" s="244" t="s">
        <v>4263</v>
      </c>
      <c r="C3295" s="247" t="s">
        <v>379</v>
      </c>
      <c r="D3295" s="244" t="s">
        <v>6914</v>
      </c>
      <c r="E3295" s="244" t="s">
        <v>46</v>
      </c>
      <c r="F3295" s="244" t="s">
        <v>4229</v>
      </c>
      <c r="G3295" s="244" t="s">
        <v>4230</v>
      </c>
      <c r="H3295" s="4">
        <v>500</v>
      </c>
    </row>
    <row r="3296" spans="1:8">
      <c r="A3296" s="244" t="s">
        <v>3739</v>
      </c>
      <c r="B3296" s="244" t="s">
        <v>4302</v>
      </c>
      <c r="C3296" s="247">
        <v>20</v>
      </c>
      <c r="D3296" s="244" t="s">
        <v>6915</v>
      </c>
      <c r="E3296" s="244" t="s">
        <v>46</v>
      </c>
      <c r="F3296" s="244" t="s">
        <v>46</v>
      </c>
      <c r="G3296" s="244" t="s">
        <v>4225</v>
      </c>
      <c r="H3296" s="4">
        <v>500</v>
      </c>
    </row>
    <row r="3297" spans="1:8">
      <c r="A3297" s="244" t="s">
        <v>3740</v>
      </c>
      <c r="B3297" s="244" t="s">
        <v>4309</v>
      </c>
      <c r="C3297" s="247" t="s">
        <v>379</v>
      </c>
      <c r="D3297" s="244" t="s">
        <v>6916</v>
      </c>
      <c r="E3297" s="244" t="s">
        <v>46</v>
      </c>
      <c r="F3297" s="244" t="s">
        <v>46</v>
      </c>
      <c r="G3297" s="244" t="s">
        <v>4225</v>
      </c>
      <c r="H3297" s="4">
        <v>500</v>
      </c>
    </row>
    <row r="3298" spans="1:8">
      <c r="A3298" s="244" t="s">
        <v>3741</v>
      </c>
      <c r="B3298" s="244" t="s">
        <v>4238</v>
      </c>
      <c r="C3298" s="247">
        <v>35</v>
      </c>
      <c r="D3298" s="238" t="s">
        <v>6917</v>
      </c>
      <c r="E3298" s="244" t="s">
        <v>51</v>
      </c>
      <c r="F3298" s="238" t="s">
        <v>4236</v>
      </c>
      <c r="G3298" s="244" t="s">
        <v>4230</v>
      </c>
      <c r="H3298" s="158" t="s">
        <v>7320</v>
      </c>
    </row>
    <row r="3299" spans="1:8">
      <c r="A3299" s="244" t="s">
        <v>3742</v>
      </c>
      <c r="B3299" s="238" t="s">
        <v>4222</v>
      </c>
      <c r="C3299" s="250">
        <v>30</v>
      </c>
      <c r="D3299" s="238" t="s">
        <v>379</v>
      </c>
      <c r="E3299" s="238" t="s">
        <v>379</v>
      </c>
      <c r="F3299" s="238" t="s">
        <v>4236</v>
      </c>
      <c r="G3299" s="238" t="s">
        <v>4230</v>
      </c>
      <c r="H3299" s="222">
        <v>0</v>
      </c>
    </row>
    <row r="3300" spans="1:8">
      <c r="A3300" s="244" t="s">
        <v>3743</v>
      </c>
      <c r="B3300" s="238" t="s">
        <v>4222</v>
      </c>
      <c r="C3300" s="250">
        <v>50</v>
      </c>
      <c r="D3300" s="238" t="s">
        <v>6918</v>
      </c>
      <c r="E3300" s="238" t="s">
        <v>52</v>
      </c>
      <c r="F3300" s="238" t="s">
        <v>4236</v>
      </c>
      <c r="G3300" s="238" t="s">
        <v>4230</v>
      </c>
      <c r="H3300" s="158" t="s">
        <v>7323</v>
      </c>
    </row>
    <row r="3301" spans="1:8">
      <c r="A3301" s="244" t="s">
        <v>3744</v>
      </c>
      <c r="B3301" s="238" t="s">
        <v>4222</v>
      </c>
      <c r="C3301" s="250">
        <v>32</v>
      </c>
      <c r="D3301" s="238" t="s">
        <v>6919</v>
      </c>
      <c r="E3301" s="244" t="s">
        <v>51</v>
      </c>
      <c r="F3301" s="238" t="s">
        <v>4236</v>
      </c>
      <c r="G3301" s="238" t="s">
        <v>4230</v>
      </c>
      <c r="H3301" s="158" t="s">
        <v>7320</v>
      </c>
    </row>
    <row r="3302" spans="1:8">
      <c r="A3302" s="244" t="s">
        <v>3745</v>
      </c>
      <c r="B3302" s="238" t="s">
        <v>4222</v>
      </c>
      <c r="C3302" s="250">
        <v>32</v>
      </c>
      <c r="D3302" s="238" t="s">
        <v>6920</v>
      </c>
      <c r="E3302" s="244" t="s">
        <v>51</v>
      </c>
      <c r="F3302" s="238" t="s">
        <v>4236</v>
      </c>
      <c r="G3302" s="238" t="s">
        <v>4230</v>
      </c>
      <c r="H3302" s="158" t="s">
        <v>7320</v>
      </c>
    </row>
    <row r="3303" spans="1:8">
      <c r="A3303" s="244" t="s">
        <v>3746</v>
      </c>
      <c r="B3303" s="238" t="s">
        <v>4222</v>
      </c>
      <c r="C3303" s="250">
        <v>45</v>
      </c>
      <c r="D3303" s="238" t="s">
        <v>6921</v>
      </c>
      <c r="E3303" s="244" t="s">
        <v>51</v>
      </c>
      <c r="F3303" s="238" t="s">
        <v>4236</v>
      </c>
      <c r="G3303" s="238" t="s">
        <v>4230</v>
      </c>
      <c r="H3303" s="158" t="s">
        <v>7321</v>
      </c>
    </row>
    <row r="3304" spans="1:8">
      <c r="A3304" s="244" t="s">
        <v>3747</v>
      </c>
      <c r="B3304" s="238" t="s">
        <v>4222</v>
      </c>
      <c r="C3304" s="250">
        <v>32</v>
      </c>
      <c r="D3304" s="238" t="s">
        <v>6922</v>
      </c>
      <c r="E3304" s="244" t="s">
        <v>51</v>
      </c>
      <c r="F3304" s="238" t="s">
        <v>4236</v>
      </c>
      <c r="G3304" s="238" t="s">
        <v>4230</v>
      </c>
      <c r="H3304" s="158" t="s">
        <v>7320</v>
      </c>
    </row>
    <row r="3305" spans="1:8">
      <c r="A3305" s="244" t="s">
        <v>3748</v>
      </c>
      <c r="B3305" s="238" t="s">
        <v>4222</v>
      </c>
      <c r="C3305" s="250">
        <v>32</v>
      </c>
      <c r="D3305" s="238" t="s">
        <v>6923</v>
      </c>
      <c r="E3305" s="244" t="s">
        <v>51</v>
      </c>
      <c r="F3305" s="238" t="s">
        <v>4236</v>
      </c>
      <c r="G3305" s="238" t="s">
        <v>4230</v>
      </c>
      <c r="H3305" s="158" t="s">
        <v>7320</v>
      </c>
    </row>
    <row r="3306" spans="1:8">
      <c r="A3306" s="244" t="s">
        <v>3749</v>
      </c>
      <c r="B3306" s="238" t="s">
        <v>4222</v>
      </c>
      <c r="C3306" s="250">
        <v>32</v>
      </c>
      <c r="D3306" s="238" t="s">
        <v>6924</v>
      </c>
      <c r="E3306" s="244" t="s">
        <v>51</v>
      </c>
      <c r="F3306" s="238" t="s">
        <v>4236</v>
      </c>
      <c r="G3306" s="238" t="s">
        <v>4230</v>
      </c>
      <c r="H3306" s="158" t="s">
        <v>7320</v>
      </c>
    </row>
    <row r="3307" spans="1:8">
      <c r="A3307" s="244" t="s">
        <v>3750</v>
      </c>
      <c r="B3307" s="238" t="s">
        <v>4222</v>
      </c>
      <c r="C3307" s="250">
        <v>44.7</v>
      </c>
      <c r="D3307" s="238" t="s">
        <v>6925</v>
      </c>
      <c r="E3307" s="244" t="s">
        <v>51</v>
      </c>
      <c r="F3307" s="238" t="s">
        <v>4236</v>
      </c>
      <c r="G3307" s="238" t="s">
        <v>4230</v>
      </c>
      <c r="H3307" s="158" t="s">
        <v>7321</v>
      </c>
    </row>
    <row r="3308" spans="1:8">
      <c r="A3308" s="244" t="s">
        <v>3751</v>
      </c>
      <c r="B3308" s="238" t="s">
        <v>4222</v>
      </c>
      <c r="C3308" s="250">
        <v>44</v>
      </c>
      <c r="D3308" s="238" t="s">
        <v>6926</v>
      </c>
      <c r="E3308" s="244" t="s">
        <v>51</v>
      </c>
      <c r="F3308" s="238" t="s">
        <v>4236</v>
      </c>
      <c r="G3308" s="238" t="s">
        <v>4230</v>
      </c>
      <c r="H3308" s="158" t="s">
        <v>7321</v>
      </c>
    </row>
    <row r="3309" spans="1:8">
      <c r="A3309" s="244" t="s">
        <v>3752</v>
      </c>
      <c r="B3309" s="238" t="s">
        <v>4309</v>
      </c>
      <c r="C3309" s="250" t="s">
        <v>379</v>
      </c>
      <c r="D3309" s="238" t="s">
        <v>379</v>
      </c>
      <c r="E3309" s="238" t="s">
        <v>4236</v>
      </c>
      <c r="F3309" s="238" t="s">
        <v>4236</v>
      </c>
      <c r="G3309" s="238" t="s">
        <v>4230</v>
      </c>
      <c r="H3309" s="222">
        <v>0</v>
      </c>
    </row>
    <row r="3310" spans="1:8">
      <c r="A3310" s="244" t="s">
        <v>3753</v>
      </c>
      <c r="B3310" s="238" t="s">
        <v>4222</v>
      </c>
      <c r="C3310" s="250">
        <v>45</v>
      </c>
      <c r="D3310" s="238" t="s">
        <v>6927</v>
      </c>
      <c r="E3310" s="238" t="s">
        <v>51</v>
      </c>
      <c r="F3310" s="238" t="s">
        <v>4236</v>
      </c>
      <c r="G3310" s="238" t="s">
        <v>4230</v>
      </c>
      <c r="H3310" s="158" t="s">
        <v>7321</v>
      </c>
    </row>
    <row r="3311" spans="1:8">
      <c r="A3311" s="244" t="s">
        <v>3754</v>
      </c>
      <c r="B3311" s="253" t="s">
        <v>4222</v>
      </c>
      <c r="C3311" s="250">
        <v>41</v>
      </c>
      <c r="D3311" s="253" t="s">
        <v>6928</v>
      </c>
      <c r="E3311" s="253" t="s">
        <v>51</v>
      </c>
      <c r="F3311" s="253" t="s">
        <v>4236</v>
      </c>
      <c r="G3311" s="253" t="s">
        <v>4230</v>
      </c>
      <c r="H3311" s="158" t="s">
        <v>7321</v>
      </c>
    </row>
    <row r="3312" spans="1:8">
      <c r="A3312" s="244" t="s">
        <v>3755</v>
      </c>
      <c r="B3312" s="244" t="s">
        <v>4222</v>
      </c>
      <c r="C3312" s="247">
        <v>50</v>
      </c>
      <c r="D3312" s="244" t="s">
        <v>6929</v>
      </c>
      <c r="E3312" s="244" t="s">
        <v>46</v>
      </c>
      <c r="F3312" s="244" t="s">
        <v>4236</v>
      </c>
      <c r="G3312" s="244" t="s">
        <v>4225</v>
      </c>
      <c r="H3312" s="4">
        <v>500</v>
      </c>
    </row>
    <row r="3313" spans="1:8">
      <c r="A3313" s="244" t="s">
        <v>3756</v>
      </c>
      <c r="B3313" s="244" t="s">
        <v>4222</v>
      </c>
      <c r="C3313" s="247">
        <v>60</v>
      </c>
      <c r="D3313" s="244" t="s">
        <v>6930</v>
      </c>
      <c r="E3313" s="244" t="s">
        <v>46</v>
      </c>
      <c r="F3313" s="244" t="s">
        <v>4224</v>
      </c>
      <c r="G3313" s="244" t="s">
        <v>4225</v>
      </c>
      <c r="H3313" s="4">
        <v>500</v>
      </c>
    </row>
    <row r="3314" spans="1:8">
      <c r="A3314" s="244" t="s">
        <v>3757</v>
      </c>
      <c r="B3314" s="244" t="s">
        <v>4222</v>
      </c>
      <c r="C3314" s="247">
        <v>35</v>
      </c>
      <c r="D3314" s="244" t="s">
        <v>6931</v>
      </c>
      <c r="E3314" s="244" t="s">
        <v>46</v>
      </c>
      <c r="F3314" s="244" t="s">
        <v>46</v>
      </c>
      <c r="G3314" s="244" t="s">
        <v>4225</v>
      </c>
      <c r="H3314" s="4">
        <v>500</v>
      </c>
    </row>
    <row r="3315" spans="1:8">
      <c r="A3315" s="244" t="s">
        <v>3758</v>
      </c>
      <c r="B3315" s="244" t="s">
        <v>4222</v>
      </c>
      <c r="C3315" s="247">
        <v>35</v>
      </c>
      <c r="D3315" s="244" t="s">
        <v>379</v>
      </c>
      <c r="E3315" s="238" t="s">
        <v>4236</v>
      </c>
      <c r="F3315" s="238" t="s">
        <v>4236</v>
      </c>
      <c r="G3315" s="244" t="s">
        <v>4225</v>
      </c>
      <c r="H3315" s="222">
        <v>0</v>
      </c>
    </row>
    <row r="3316" spans="1:8">
      <c r="A3316" s="244" t="s">
        <v>3759</v>
      </c>
      <c r="B3316" s="244" t="s">
        <v>4222</v>
      </c>
      <c r="C3316" s="247">
        <v>35</v>
      </c>
      <c r="D3316" s="244" t="s">
        <v>6932</v>
      </c>
      <c r="E3316" s="244" t="s">
        <v>46</v>
      </c>
      <c r="F3316" s="244" t="s">
        <v>46</v>
      </c>
      <c r="G3316" s="244" t="s">
        <v>4225</v>
      </c>
      <c r="H3316" s="4">
        <v>500</v>
      </c>
    </row>
    <row r="3317" spans="1:8">
      <c r="A3317" s="244" t="s">
        <v>3760</v>
      </c>
      <c r="B3317" s="244" t="s">
        <v>4263</v>
      </c>
      <c r="C3317" s="247">
        <v>5</v>
      </c>
      <c r="D3317" s="244" t="s">
        <v>6933</v>
      </c>
      <c r="E3317" s="244" t="s">
        <v>46</v>
      </c>
      <c r="F3317" s="244" t="s">
        <v>46</v>
      </c>
      <c r="G3317" s="244" t="s">
        <v>4225</v>
      </c>
      <c r="H3317" s="4">
        <v>500</v>
      </c>
    </row>
    <row r="3318" spans="1:8">
      <c r="A3318" s="244" t="s">
        <v>3761</v>
      </c>
      <c r="B3318" s="244" t="s">
        <v>4263</v>
      </c>
      <c r="C3318" s="247">
        <v>5</v>
      </c>
      <c r="D3318" s="244" t="s">
        <v>6934</v>
      </c>
      <c r="E3318" s="244" t="s">
        <v>46</v>
      </c>
      <c r="F3318" s="244" t="s">
        <v>46</v>
      </c>
      <c r="G3318" s="244" t="s">
        <v>4225</v>
      </c>
      <c r="H3318" s="4">
        <v>500</v>
      </c>
    </row>
    <row r="3319" spans="1:8">
      <c r="A3319" s="244" t="s">
        <v>3762</v>
      </c>
      <c r="B3319" s="244" t="s">
        <v>4222</v>
      </c>
      <c r="C3319" s="247">
        <v>30</v>
      </c>
      <c r="D3319" s="244" t="s">
        <v>6935</v>
      </c>
      <c r="E3319" s="244" t="s">
        <v>46</v>
      </c>
      <c r="F3319" s="244" t="s">
        <v>46</v>
      </c>
      <c r="G3319" s="244" t="s">
        <v>4225</v>
      </c>
      <c r="H3319" s="4">
        <v>500</v>
      </c>
    </row>
    <row r="3320" spans="1:8">
      <c r="A3320" s="244" t="s">
        <v>3763</v>
      </c>
      <c r="B3320" s="244" t="s">
        <v>4234</v>
      </c>
      <c r="C3320" s="247">
        <v>30</v>
      </c>
      <c r="D3320" s="244" t="s">
        <v>6936</v>
      </c>
      <c r="E3320" s="244" t="s">
        <v>46</v>
      </c>
      <c r="F3320" s="244" t="s">
        <v>46</v>
      </c>
      <c r="G3320" s="244" t="s">
        <v>4225</v>
      </c>
      <c r="H3320" s="4">
        <v>500</v>
      </c>
    </row>
    <row r="3321" spans="1:8">
      <c r="A3321" s="244" t="s">
        <v>3764</v>
      </c>
      <c r="B3321" s="244" t="s">
        <v>4222</v>
      </c>
      <c r="C3321" s="247">
        <v>35</v>
      </c>
      <c r="D3321" s="244" t="s">
        <v>6937</v>
      </c>
      <c r="E3321" s="244" t="s">
        <v>46</v>
      </c>
      <c r="F3321" s="244" t="s">
        <v>46</v>
      </c>
      <c r="G3321" s="244" t="s">
        <v>4225</v>
      </c>
      <c r="H3321" s="4">
        <v>500</v>
      </c>
    </row>
    <row r="3322" spans="1:8">
      <c r="A3322" s="244" t="s">
        <v>3765</v>
      </c>
      <c r="B3322" s="244" t="s">
        <v>4222</v>
      </c>
      <c r="C3322" s="247">
        <v>20</v>
      </c>
      <c r="D3322" s="244" t="s">
        <v>6938</v>
      </c>
      <c r="E3322" s="244" t="s">
        <v>46</v>
      </c>
      <c r="F3322" s="244" t="s">
        <v>46</v>
      </c>
      <c r="G3322" s="244" t="s">
        <v>4225</v>
      </c>
      <c r="H3322" s="4">
        <v>500</v>
      </c>
    </row>
    <row r="3323" spans="1:8">
      <c r="A3323" s="244" t="s">
        <v>3766</v>
      </c>
      <c r="B3323" s="244" t="s">
        <v>4307</v>
      </c>
      <c r="C3323" s="247">
        <v>10</v>
      </c>
      <c r="D3323" s="244" t="s">
        <v>6939</v>
      </c>
      <c r="E3323" s="244" t="s">
        <v>46</v>
      </c>
      <c r="F3323" s="244" t="s">
        <v>46</v>
      </c>
      <c r="G3323" s="244" t="s">
        <v>4225</v>
      </c>
      <c r="H3323" s="4">
        <v>500</v>
      </c>
    </row>
    <row r="3324" spans="1:8">
      <c r="A3324" s="244" t="s">
        <v>3767</v>
      </c>
      <c r="B3324" s="244" t="s">
        <v>4222</v>
      </c>
      <c r="C3324" s="247">
        <v>35</v>
      </c>
      <c r="D3324" s="244" t="s">
        <v>6940</v>
      </c>
      <c r="E3324" s="244" t="s">
        <v>46</v>
      </c>
      <c r="F3324" s="244" t="s">
        <v>46</v>
      </c>
      <c r="G3324" s="244" t="s">
        <v>4225</v>
      </c>
      <c r="H3324" s="4">
        <v>500</v>
      </c>
    </row>
    <row r="3325" spans="1:8">
      <c r="A3325" s="244" t="s">
        <v>3768</v>
      </c>
      <c r="B3325" s="244" t="s">
        <v>4263</v>
      </c>
      <c r="C3325" s="247">
        <v>4</v>
      </c>
      <c r="D3325" s="244" t="s">
        <v>6941</v>
      </c>
      <c r="E3325" s="244" t="s">
        <v>46</v>
      </c>
      <c r="F3325" s="244" t="s">
        <v>46</v>
      </c>
      <c r="G3325" s="244" t="s">
        <v>4225</v>
      </c>
      <c r="H3325" s="4">
        <v>500</v>
      </c>
    </row>
    <row r="3326" spans="1:8">
      <c r="A3326" s="244" t="s">
        <v>3769</v>
      </c>
      <c r="B3326" s="244" t="s">
        <v>4222</v>
      </c>
      <c r="C3326" s="247">
        <v>35</v>
      </c>
      <c r="D3326" s="244" t="s">
        <v>6942</v>
      </c>
      <c r="E3326" s="244" t="s">
        <v>46</v>
      </c>
      <c r="F3326" s="244" t="s">
        <v>46</v>
      </c>
      <c r="G3326" s="244" t="s">
        <v>4225</v>
      </c>
      <c r="H3326" s="4">
        <v>500</v>
      </c>
    </row>
    <row r="3327" spans="1:8">
      <c r="A3327" s="244" t="s">
        <v>3770</v>
      </c>
      <c r="B3327" s="244" t="s">
        <v>4222</v>
      </c>
      <c r="C3327" s="247">
        <v>35</v>
      </c>
      <c r="D3327" s="244" t="s">
        <v>6943</v>
      </c>
      <c r="E3327" s="244" t="s">
        <v>46</v>
      </c>
      <c r="F3327" s="244" t="s">
        <v>46</v>
      </c>
      <c r="G3327" s="244" t="s">
        <v>4225</v>
      </c>
      <c r="H3327" s="4">
        <v>500</v>
      </c>
    </row>
    <row r="3328" spans="1:8">
      <c r="A3328" s="244" t="s">
        <v>3771</v>
      </c>
      <c r="B3328" s="244" t="s">
        <v>4302</v>
      </c>
      <c r="C3328" s="247">
        <v>14</v>
      </c>
      <c r="D3328" s="244" t="s">
        <v>6944</v>
      </c>
      <c r="E3328" s="244" t="s">
        <v>46</v>
      </c>
      <c r="F3328" s="244" t="s">
        <v>46</v>
      </c>
      <c r="G3328" s="244" t="s">
        <v>4225</v>
      </c>
      <c r="H3328" s="4">
        <v>500</v>
      </c>
    </row>
    <row r="3329" spans="1:8">
      <c r="A3329" s="244" t="s">
        <v>3772</v>
      </c>
      <c r="B3329" s="244" t="s">
        <v>379</v>
      </c>
      <c r="C3329" s="247" t="s">
        <v>379</v>
      </c>
      <c r="D3329" s="244" t="s">
        <v>379</v>
      </c>
      <c r="E3329" s="238" t="s">
        <v>4266</v>
      </c>
      <c r="F3329" s="238" t="s">
        <v>4266</v>
      </c>
      <c r="G3329" s="244" t="s">
        <v>4225</v>
      </c>
      <c r="H3329" s="222">
        <v>0</v>
      </c>
    </row>
    <row r="3330" spans="1:8">
      <c r="A3330" s="244" t="s">
        <v>3773</v>
      </c>
      <c r="B3330" s="244" t="s">
        <v>4222</v>
      </c>
      <c r="C3330" s="247">
        <v>35</v>
      </c>
      <c r="D3330" s="244" t="s">
        <v>6945</v>
      </c>
      <c r="E3330" s="244" t="s">
        <v>46</v>
      </c>
      <c r="F3330" s="244" t="s">
        <v>46</v>
      </c>
      <c r="G3330" s="244" t="s">
        <v>4225</v>
      </c>
      <c r="H3330" s="4">
        <v>500</v>
      </c>
    </row>
    <row r="3331" spans="1:8">
      <c r="A3331" s="244" t="s">
        <v>3774</v>
      </c>
      <c r="B3331" s="244" t="s">
        <v>4222</v>
      </c>
      <c r="C3331" s="247">
        <v>35</v>
      </c>
      <c r="D3331" s="244" t="s">
        <v>6946</v>
      </c>
      <c r="E3331" s="244" t="s">
        <v>46</v>
      </c>
      <c r="F3331" s="244" t="s">
        <v>46</v>
      </c>
      <c r="G3331" s="244" t="s">
        <v>4225</v>
      </c>
      <c r="H3331" s="4">
        <v>500</v>
      </c>
    </row>
    <row r="3332" spans="1:8">
      <c r="A3332" s="244" t="s">
        <v>3775</v>
      </c>
      <c r="B3332" s="244" t="s">
        <v>4332</v>
      </c>
      <c r="C3332" s="247">
        <v>24</v>
      </c>
      <c r="D3332" s="244" t="s">
        <v>6947</v>
      </c>
      <c r="E3332" s="244" t="s">
        <v>46</v>
      </c>
      <c r="F3332" s="244" t="s">
        <v>46</v>
      </c>
      <c r="G3332" s="244" t="s">
        <v>4225</v>
      </c>
      <c r="H3332" s="4">
        <v>500</v>
      </c>
    </row>
    <row r="3333" spans="1:8">
      <c r="A3333" s="244" t="s">
        <v>3776</v>
      </c>
      <c r="B3333" s="244" t="s">
        <v>4222</v>
      </c>
      <c r="C3333" s="247">
        <v>35</v>
      </c>
      <c r="D3333" s="244" t="s">
        <v>6948</v>
      </c>
      <c r="E3333" s="244" t="s">
        <v>46</v>
      </c>
      <c r="F3333" s="244" t="s">
        <v>46</v>
      </c>
      <c r="G3333" s="244" t="s">
        <v>4225</v>
      </c>
      <c r="H3333" s="4">
        <v>500</v>
      </c>
    </row>
    <row r="3334" spans="1:8">
      <c r="A3334" s="244" t="s">
        <v>3777</v>
      </c>
      <c r="B3334" s="244" t="s">
        <v>4263</v>
      </c>
      <c r="C3334" s="247">
        <v>4</v>
      </c>
      <c r="D3334" s="244" t="s">
        <v>6949</v>
      </c>
      <c r="E3334" s="244" t="s">
        <v>46</v>
      </c>
      <c r="F3334" s="244" t="s">
        <v>46</v>
      </c>
      <c r="G3334" s="244" t="s">
        <v>4225</v>
      </c>
      <c r="H3334" s="4">
        <v>500</v>
      </c>
    </row>
    <row r="3335" spans="1:8">
      <c r="A3335" s="244" t="s">
        <v>3778</v>
      </c>
      <c r="B3335" s="244" t="s">
        <v>4222</v>
      </c>
      <c r="C3335" s="247">
        <v>35</v>
      </c>
      <c r="D3335" s="244" t="s">
        <v>6950</v>
      </c>
      <c r="E3335" s="244" t="s">
        <v>46</v>
      </c>
      <c r="F3335" s="244" t="s">
        <v>46</v>
      </c>
      <c r="G3335" s="244" t="s">
        <v>4225</v>
      </c>
      <c r="H3335" s="4">
        <v>500</v>
      </c>
    </row>
    <row r="3336" spans="1:8">
      <c r="A3336" s="244" t="s">
        <v>3779</v>
      </c>
      <c r="B3336" s="244" t="s">
        <v>4222</v>
      </c>
      <c r="C3336" s="247">
        <v>30</v>
      </c>
      <c r="D3336" s="244" t="s">
        <v>6951</v>
      </c>
      <c r="E3336" s="244" t="s">
        <v>46</v>
      </c>
      <c r="F3336" s="244" t="s">
        <v>46</v>
      </c>
      <c r="G3336" s="244" t="s">
        <v>4225</v>
      </c>
      <c r="H3336" s="4">
        <v>500</v>
      </c>
    </row>
    <row r="3337" spans="1:8">
      <c r="A3337" s="244" t="s">
        <v>3780</v>
      </c>
      <c r="B3337" s="244" t="s">
        <v>4222</v>
      </c>
      <c r="C3337" s="247">
        <v>35</v>
      </c>
      <c r="D3337" s="244" t="s">
        <v>6952</v>
      </c>
      <c r="E3337" s="244" t="s">
        <v>46</v>
      </c>
      <c r="F3337" s="244" t="s">
        <v>46</v>
      </c>
      <c r="G3337" s="244" t="s">
        <v>4225</v>
      </c>
      <c r="H3337" s="4">
        <v>500</v>
      </c>
    </row>
    <row r="3338" spans="1:8">
      <c r="A3338" s="244" t="s">
        <v>3781</v>
      </c>
      <c r="B3338" s="244" t="s">
        <v>4222</v>
      </c>
      <c r="C3338" s="247">
        <v>40</v>
      </c>
      <c r="D3338" s="244" t="s">
        <v>6953</v>
      </c>
      <c r="E3338" s="244" t="s">
        <v>46</v>
      </c>
      <c r="F3338" s="244" t="s">
        <v>46</v>
      </c>
      <c r="G3338" s="244" t="s">
        <v>4225</v>
      </c>
      <c r="H3338" s="4">
        <v>500</v>
      </c>
    </row>
    <row r="3339" spans="1:8">
      <c r="A3339" s="244" t="s">
        <v>3782</v>
      </c>
      <c r="B3339" s="244" t="s">
        <v>4222</v>
      </c>
      <c r="C3339" s="247">
        <v>30</v>
      </c>
      <c r="D3339" s="244" t="s">
        <v>6954</v>
      </c>
      <c r="E3339" s="244" t="s">
        <v>46</v>
      </c>
      <c r="F3339" s="244" t="s">
        <v>46</v>
      </c>
      <c r="G3339" s="244" t="s">
        <v>4225</v>
      </c>
      <c r="H3339" s="4">
        <v>500</v>
      </c>
    </row>
    <row r="3340" spans="1:8">
      <c r="A3340" s="244" t="s">
        <v>3783</v>
      </c>
      <c r="B3340" s="244" t="s">
        <v>4222</v>
      </c>
      <c r="C3340" s="247">
        <v>40</v>
      </c>
      <c r="D3340" s="244" t="s">
        <v>6955</v>
      </c>
      <c r="E3340" s="244" t="s">
        <v>46</v>
      </c>
      <c r="F3340" s="244" t="s">
        <v>46</v>
      </c>
      <c r="G3340" s="244" t="s">
        <v>4225</v>
      </c>
      <c r="H3340" s="4">
        <v>500</v>
      </c>
    </row>
    <row r="3341" spans="1:8">
      <c r="A3341" s="244" t="s">
        <v>3784</v>
      </c>
      <c r="B3341" s="244" t="s">
        <v>4222</v>
      </c>
      <c r="C3341" s="247">
        <v>30</v>
      </c>
      <c r="D3341" s="244" t="s">
        <v>6956</v>
      </c>
      <c r="E3341" s="244" t="s">
        <v>46</v>
      </c>
      <c r="F3341" s="244" t="s">
        <v>46</v>
      </c>
      <c r="G3341" s="244" t="s">
        <v>4225</v>
      </c>
      <c r="H3341" s="4">
        <v>500</v>
      </c>
    </row>
    <row r="3342" spans="1:8">
      <c r="A3342" s="244" t="s">
        <v>3785</v>
      </c>
      <c r="B3342" s="244" t="s">
        <v>4263</v>
      </c>
      <c r="C3342" s="247">
        <v>5</v>
      </c>
      <c r="D3342" s="244" t="s">
        <v>6957</v>
      </c>
      <c r="E3342" s="244" t="s">
        <v>46</v>
      </c>
      <c r="F3342" s="244" t="s">
        <v>46</v>
      </c>
      <c r="G3342" s="244" t="s">
        <v>4225</v>
      </c>
      <c r="H3342" s="4">
        <v>500</v>
      </c>
    </row>
    <row r="3343" spans="1:8">
      <c r="A3343" s="244" t="s">
        <v>3786</v>
      </c>
      <c r="B3343" s="244" t="s">
        <v>4222</v>
      </c>
      <c r="C3343" s="247">
        <v>35</v>
      </c>
      <c r="D3343" s="244" t="s">
        <v>6958</v>
      </c>
      <c r="E3343" s="244" t="s">
        <v>46</v>
      </c>
      <c r="F3343" s="244" t="s">
        <v>46</v>
      </c>
      <c r="G3343" s="244" t="s">
        <v>4225</v>
      </c>
      <c r="H3343" s="4">
        <v>500</v>
      </c>
    </row>
    <row r="3344" spans="1:8">
      <c r="A3344" s="244" t="s">
        <v>3787</v>
      </c>
      <c r="B3344" s="244" t="s">
        <v>4222</v>
      </c>
      <c r="C3344" s="247">
        <v>30</v>
      </c>
      <c r="D3344" s="244" t="s">
        <v>6959</v>
      </c>
      <c r="E3344" s="244" t="s">
        <v>46</v>
      </c>
      <c r="F3344" s="244" t="s">
        <v>46</v>
      </c>
      <c r="G3344" s="244" t="s">
        <v>4225</v>
      </c>
      <c r="H3344" s="4">
        <v>500</v>
      </c>
    </row>
    <row r="3345" spans="1:8">
      <c r="A3345" s="244" t="s">
        <v>3788</v>
      </c>
      <c r="B3345" s="244" t="s">
        <v>4222</v>
      </c>
      <c r="C3345" s="247">
        <v>40</v>
      </c>
      <c r="D3345" s="244" t="s">
        <v>6960</v>
      </c>
      <c r="E3345" s="244" t="s">
        <v>46</v>
      </c>
      <c r="F3345" s="244" t="s">
        <v>46</v>
      </c>
      <c r="G3345" s="244" t="s">
        <v>4225</v>
      </c>
      <c r="H3345" s="4">
        <v>500</v>
      </c>
    </row>
    <row r="3346" spans="1:8">
      <c r="A3346" s="244" t="s">
        <v>3789</v>
      </c>
      <c r="B3346" s="244" t="s">
        <v>4222</v>
      </c>
      <c r="C3346" s="247">
        <v>30</v>
      </c>
      <c r="D3346" s="244" t="s">
        <v>6961</v>
      </c>
      <c r="E3346" s="244" t="s">
        <v>46</v>
      </c>
      <c r="F3346" s="244" t="s">
        <v>46</v>
      </c>
      <c r="G3346" s="244" t="s">
        <v>4225</v>
      </c>
      <c r="H3346" s="4">
        <v>500</v>
      </c>
    </row>
    <row r="3347" spans="1:8">
      <c r="A3347" s="244" t="s">
        <v>3790</v>
      </c>
      <c r="B3347" s="244" t="s">
        <v>4222</v>
      </c>
      <c r="C3347" s="247">
        <v>40</v>
      </c>
      <c r="D3347" s="244" t="s">
        <v>6962</v>
      </c>
      <c r="E3347" s="244" t="s">
        <v>46</v>
      </c>
      <c r="F3347" s="244" t="s">
        <v>46</v>
      </c>
      <c r="G3347" s="244" t="s">
        <v>4225</v>
      </c>
      <c r="H3347" s="4">
        <v>500</v>
      </c>
    </row>
    <row r="3348" spans="1:8">
      <c r="A3348" s="244" t="s">
        <v>3791</v>
      </c>
      <c r="B3348" s="244" t="s">
        <v>4302</v>
      </c>
      <c r="C3348" s="247">
        <v>18</v>
      </c>
      <c r="D3348" s="244" t="s">
        <v>6963</v>
      </c>
      <c r="E3348" s="244" t="s">
        <v>46</v>
      </c>
      <c r="F3348" s="244" t="s">
        <v>46</v>
      </c>
      <c r="G3348" s="244" t="s">
        <v>4225</v>
      </c>
      <c r="H3348" s="4">
        <v>500</v>
      </c>
    </row>
    <row r="3349" spans="1:8">
      <c r="A3349" s="244" t="s">
        <v>3792</v>
      </c>
      <c r="B3349" s="244" t="s">
        <v>4302</v>
      </c>
      <c r="C3349" s="247">
        <v>30</v>
      </c>
      <c r="D3349" s="244" t="s">
        <v>6964</v>
      </c>
      <c r="E3349" s="244" t="s">
        <v>46</v>
      </c>
      <c r="F3349" s="244" t="s">
        <v>46</v>
      </c>
      <c r="G3349" s="244" t="s">
        <v>4225</v>
      </c>
      <c r="H3349" s="4">
        <v>500</v>
      </c>
    </row>
    <row r="3350" spans="1:8">
      <c r="A3350" s="244" t="s">
        <v>3793</v>
      </c>
      <c r="B3350" s="244" t="s">
        <v>4222</v>
      </c>
      <c r="C3350" s="247">
        <v>30</v>
      </c>
      <c r="D3350" s="244" t="s">
        <v>6965</v>
      </c>
      <c r="E3350" s="244" t="s">
        <v>46</v>
      </c>
      <c r="F3350" s="244" t="s">
        <v>46</v>
      </c>
      <c r="G3350" s="244" t="s">
        <v>4225</v>
      </c>
      <c r="H3350" s="4">
        <v>500</v>
      </c>
    </row>
    <row r="3351" spans="1:8">
      <c r="A3351" s="244" t="s">
        <v>3794</v>
      </c>
      <c r="B3351" s="244" t="s">
        <v>4222</v>
      </c>
      <c r="C3351" s="247">
        <v>40</v>
      </c>
      <c r="D3351" s="244" t="s">
        <v>6966</v>
      </c>
      <c r="E3351" s="244" t="s">
        <v>46</v>
      </c>
      <c r="F3351" s="244" t="s">
        <v>46</v>
      </c>
      <c r="G3351" s="244" t="s">
        <v>4225</v>
      </c>
      <c r="H3351" s="4">
        <v>500</v>
      </c>
    </row>
    <row r="3352" spans="1:8">
      <c r="A3352" s="244" t="s">
        <v>3795</v>
      </c>
      <c r="B3352" s="244" t="s">
        <v>4302</v>
      </c>
      <c r="C3352" s="247">
        <v>14</v>
      </c>
      <c r="D3352" s="244" t="s">
        <v>6967</v>
      </c>
      <c r="E3352" s="244" t="s">
        <v>46</v>
      </c>
      <c r="F3352" s="244" t="s">
        <v>46</v>
      </c>
      <c r="G3352" s="244" t="s">
        <v>4225</v>
      </c>
      <c r="H3352" s="4">
        <v>500</v>
      </c>
    </row>
    <row r="3353" spans="1:8">
      <c r="A3353" s="244" t="s">
        <v>3796</v>
      </c>
      <c r="B3353" s="244" t="s">
        <v>4222</v>
      </c>
      <c r="C3353" s="247">
        <v>35</v>
      </c>
      <c r="D3353" s="244" t="s">
        <v>6968</v>
      </c>
      <c r="E3353" s="244" t="s">
        <v>46</v>
      </c>
      <c r="F3353" s="244" t="s">
        <v>46</v>
      </c>
      <c r="G3353" s="244" t="s">
        <v>4225</v>
      </c>
      <c r="H3353" s="4">
        <v>500</v>
      </c>
    </row>
    <row r="3354" spans="1:8">
      <c r="A3354" s="244" t="s">
        <v>3797</v>
      </c>
      <c r="B3354" s="244" t="s">
        <v>4222</v>
      </c>
      <c r="C3354" s="247">
        <v>30</v>
      </c>
      <c r="D3354" s="244" t="s">
        <v>6969</v>
      </c>
      <c r="E3354" s="244" t="s">
        <v>46</v>
      </c>
      <c r="F3354" s="244" t="s">
        <v>46</v>
      </c>
      <c r="G3354" s="244" t="s">
        <v>4225</v>
      </c>
      <c r="H3354" s="4">
        <v>500</v>
      </c>
    </row>
    <row r="3355" spans="1:8">
      <c r="A3355" s="244" t="s">
        <v>3798</v>
      </c>
      <c r="B3355" s="244" t="s">
        <v>4302</v>
      </c>
      <c r="C3355" s="247">
        <v>30</v>
      </c>
      <c r="D3355" s="244" t="s">
        <v>6970</v>
      </c>
      <c r="E3355" s="244" t="s">
        <v>46</v>
      </c>
      <c r="F3355" s="244" t="s">
        <v>46</v>
      </c>
      <c r="G3355" s="244" t="s">
        <v>4225</v>
      </c>
      <c r="H3355" s="4">
        <v>500</v>
      </c>
    </row>
    <row r="3356" spans="1:8">
      <c r="A3356" s="244" t="s">
        <v>3799</v>
      </c>
      <c r="B3356" s="244" t="s">
        <v>4222</v>
      </c>
      <c r="C3356" s="247">
        <v>35</v>
      </c>
      <c r="D3356" s="244" t="s">
        <v>6971</v>
      </c>
      <c r="E3356" s="244" t="s">
        <v>46</v>
      </c>
      <c r="F3356" s="244" t="s">
        <v>46</v>
      </c>
      <c r="G3356" s="244" t="s">
        <v>4225</v>
      </c>
      <c r="H3356" s="4">
        <v>500</v>
      </c>
    </row>
    <row r="3357" spans="1:8">
      <c r="A3357" s="244" t="s">
        <v>3800</v>
      </c>
      <c r="B3357" s="244" t="s">
        <v>4222</v>
      </c>
      <c r="C3357" s="247">
        <v>40</v>
      </c>
      <c r="D3357" s="244" t="s">
        <v>6972</v>
      </c>
      <c r="E3357" s="244" t="s">
        <v>46</v>
      </c>
      <c r="F3357" s="244" t="s">
        <v>46</v>
      </c>
      <c r="G3357" s="244" t="s">
        <v>4225</v>
      </c>
      <c r="H3357" s="4">
        <v>500</v>
      </c>
    </row>
    <row r="3358" spans="1:8">
      <c r="A3358" s="244" t="s">
        <v>3801</v>
      </c>
      <c r="B3358" s="244" t="s">
        <v>4222</v>
      </c>
      <c r="C3358" s="247">
        <v>50</v>
      </c>
      <c r="D3358" s="244" t="s">
        <v>6973</v>
      </c>
      <c r="E3358" s="244" t="s">
        <v>46</v>
      </c>
      <c r="F3358" s="244" t="s">
        <v>4236</v>
      </c>
      <c r="G3358" s="244" t="s">
        <v>4225</v>
      </c>
      <c r="H3358" s="4">
        <v>500</v>
      </c>
    </row>
    <row r="3359" spans="1:8">
      <c r="A3359" s="244" t="s">
        <v>3802</v>
      </c>
      <c r="B3359" s="244" t="s">
        <v>4222</v>
      </c>
      <c r="C3359" s="247">
        <v>40</v>
      </c>
      <c r="D3359" s="244" t="s">
        <v>6974</v>
      </c>
      <c r="E3359" s="244" t="s">
        <v>46</v>
      </c>
      <c r="F3359" s="244" t="s">
        <v>46</v>
      </c>
      <c r="G3359" s="244" t="s">
        <v>4225</v>
      </c>
      <c r="H3359" s="4">
        <v>500</v>
      </c>
    </row>
    <row r="3360" spans="1:8">
      <c r="A3360" s="244" t="s">
        <v>3803</v>
      </c>
      <c r="B3360" s="244" t="s">
        <v>4222</v>
      </c>
      <c r="C3360" s="247">
        <v>35</v>
      </c>
      <c r="D3360" s="244" t="s">
        <v>379</v>
      </c>
      <c r="E3360" s="238" t="s">
        <v>4236</v>
      </c>
      <c r="F3360" s="238" t="s">
        <v>4236</v>
      </c>
      <c r="G3360" s="244" t="s">
        <v>4225</v>
      </c>
      <c r="H3360" s="222">
        <v>0</v>
      </c>
    </row>
    <row r="3361" spans="1:8">
      <c r="A3361" s="244" t="s">
        <v>3804</v>
      </c>
      <c r="B3361" s="244" t="s">
        <v>4222</v>
      </c>
      <c r="C3361" s="247">
        <v>24</v>
      </c>
      <c r="D3361" s="244" t="s">
        <v>6975</v>
      </c>
      <c r="E3361" s="238" t="s">
        <v>4266</v>
      </c>
      <c r="F3361" s="238" t="s">
        <v>4266</v>
      </c>
      <c r="G3361" s="244" t="s">
        <v>4225</v>
      </c>
      <c r="H3361" s="222">
        <v>0</v>
      </c>
    </row>
    <row r="3362" spans="1:8">
      <c r="A3362" s="244" t="s">
        <v>3805</v>
      </c>
      <c r="B3362" s="244" t="s">
        <v>4263</v>
      </c>
      <c r="C3362" s="247">
        <v>4</v>
      </c>
      <c r="D3362" s="244" t="s">
        <v>6976</v>
      </c>
      <c r="E3362" s="244" t="s">
        <v>46</v>
      </c>
      <c r="F3362" s="244" t="s">
        <v>46</v>
      </c>
      <c r="G3362" s="244" t="s">
        <v>4225</v>
      </c>
      <c r="H3362" s="4">
        <v>500</v>
      </c>
    </row>
    <row r="3363" spans="1:8">
      <c r="A3363" s="244" t="s">
        <v>3806</v>
      </c>
      <c r="B3363" s="244" t="s">
        <v>4222</v>
      </c>
      <c r="C3363" s="247">
        <v>40</v>
      </c>
      <c r="D3363" s="244" t="s">
        <v>6977</v>
      </c>
      <c r="E3363" s="244" t="s">
        <v>46</v>
      </c>
      <c r="F3363" s="244" t="s">
        <v>46</v>
      </c>
      <c r="G3363" s="244" t="s">
        <v>4225</v>
      </c>
      <c r="H3363" s="4">
        <v>500</v>
      </c>
    </row>
    <row r="3364" spans="1:8">
      <c r="A3364" s="244" t="s">
        <v>3807</v>
      </c>
      <c r="B3364" s="244" t="s">
        <v>4234</v>
      </c>
      <c r="C3364" s="247">
        <v>35</v>
      </c>
      <c r="D3364" s="244" t="s">
        <v>6978</v>
      </c>
      <c r="E3364" s="244" t="s">
        <v>46</v>
      </c>
      <c r="F3364" s="244" t="s">
        <v>46</v>
      </c>
      <c r="G3364" s="244" t="s">
        <v>4225</v>
      </c>
      <c r="H3364" s="4">
        <v>500</v>
      </c>
    </row>
    <row r="3365" spans="1:8">
      <c r="A3365" s="244" t="s">
        <v>3808</v>
      </c>
      <c r="B3365" s="244" t="s">
        <v>4234</v>
      </c>
      <c r="C3365" s="247">
        <v>40</v>
      </c>
      <c r="D3365" s="244" t="s">
        <v>6979</v>
      </c>
      <c r="E3365" s="238" t="s">
        <v>52</v>
      </c>
      <c r="F3365" s="238" t="s">
        <v>4236</v>
      </c>
      <c r="G3365" s="244" t="s">
        <v>4225</v>
      </c>
      <c r="H3365" s="158" t="s">
        <v>7323</v>
      </c>
    </row>
    <row r="3366" spans="1:8">
      <c r="A3366" s="244" t="s">
        <v>3809</v>
      </c>
      <c r="B3366" s="244" t="s">
        <v>4222</v>
      </c>
      <c r="C3366" s="247">
        <v>23.5</v>
      </c>
      <c r="D3366" s="244" t="s">
        <v>6980</v>
      </c>
      <c r="E3366" s="244" t="s">
        <v>46</v>
      </c>
      <c r="F3366" s="244" t="s">
        <v>46</v>
      </c>
      <c r="G3366" s="244" t="s">
        <v>4225</v>
      </c>
      <c r="H3366" s="4">
        <v>500</v>
      </c>
    </row>
    <row r="3367" spans="1:8">
      <c r="A3367" s="244" t="s">
        <v>3810</v>
      </c>
      <c r="B3367" s="244" t="s">
        <v>4222</v>
      </c>
      <c r="C3367" s="247">
        <v>18.5</v>
      </c>
      <c r="D3367" s="244" t="s">
        <v>6981</v>
      </c>
      <c r="E3367" s="244" t="s">
        <v>46</v>
      </c>
      <c r="F3367" s="244" t="s">
        <v>46</v>
      </c>
      <c r="G3367" s="244" t="s">
        <v>4225</v>
      </c>
      <c r="H3367" s="4">
        <v>500</v>
      </c>
    </row>
    <row r="3368" spans="1:8">
      <c r="A3368" s="244" t="s">
        <v>3811</v>
      </c>
      <c r="B3368" s="244" t="s">
        <v>4222</v>
      </c>
      <c r="C3368" s="247">
        <v>36</v>
      </c>
      <c r="D3368" s="244" t="s">
        <v>6982</v>
      </c>
      <c r="E3368" s="244" t="s">
        <v>46</v>
      </c>
      <c r="F3368" s="244" t="s">
        <v>46</v>
      </c>
      <c r="G3368" s="244" t="s">
        <v>4225</v>
      </c>
      <c r="H3368" s="4">
        <v>500</v>
      </c>
    </row>
    <row r="3369" spans="1:8">
      <c r="A3369" s="244" t="s">
        <v>3812</v>
      </c>
      <c r="B3369" s="244" t="s">
        <v>4222</v>
      </c>
      <c r="C3369" s="247">
        <v>42</v>
      </c>
      <c r="D3369" s="244" t="s">
        <v>6983</v>
      </c>
      <c r="E3369" s="244" t="s">
        <v>46</v>
      </c>
      <c r="F3369" s="244" t="s">
        <v>46</v>
      </c>
      <c r="G3369" s="244" t="s">
        <v>4225</v>
      </c>
      <c r="H3369" s="4">
        <v>500</v>
      </c>
    </row>
    <row r="3370" spans="1:8">
      <c r="A3370" s="244" t="s">
        <v>3813</v>
      </c>
      <c r="B3370" s="244" t="s">
        <v>4222</v>
      </c>
      <c r="C3370" s="247">
        <v>42</v>
      </c>
      <c r="D3370" s="244" t="s">
        <v>6984</v>
      </c>
      <c r="E3370" s="244" t="s">
        <v>46</v>
      </c>
      <c r="F3370" s="244" t="s">
        <v>46</v>
      </c>
      <c r="G3370" s="244" t="s">
        <v>4225</v>
      </c>
      <c r="H3370" s="4">
        <v>500</v>
      </c>
    </row>
    <row r="3371" spans="1:8">
      <c r="A3371" s="244" t="s">
        <v>3814</v>
      </c>
      <c r="B3371" s="244" t="s">
        <v>4222</v>
      </c>
      <c r="C3371" s="247">
        <v>36.5</v>
      </c>
      <c r="D3371" s="244" t="s">
        <v>6985</v>
      </c>
      <c r="E3371" s="244" t="s">
        <v>46</v>
      </c>
      <c r="F3371" s="244" t="s">
        <v>46</v>
      </c>
      <c r="G3371" s="244" t="s">
        <v>4225</v>
      </c>
      <c r="H3371" s="4">
        <v>500</v>
      </c>
    </row>
    <row r="3372" spans="1:8">
      <c r="A3372" s="244" t="s">
        <v>3815</v>
      </c>
      <c r="B3372" s="244" t="s">
        <v>4222</v>
      </c>
      <c r="C3372" s="247">
        <v>42</v>
      </c>
      <c r="D3372" s="244" t="s">
        <v>6986</v>
      </c>
      <c r="E3372" s="244" t="s">
        <v>46</v>
      </c>
      <c r="F3372" s="244" t="s">
        <v>46</v>
      </c>
      <c r="G3372" s="244" t="s">
        <v>4225</v>
      </c>
      <c r="H3372" s="4">
        <v>500</v>
      </c>
    </row>
    <row r="3373" spans="1:8">
      <c r="A3373" s="244" t="s">
        <v>3816</v>
      </c>
      <c r="B3373" s="244" t="s">
        <v>4254</v>
      </c>
      <c r="C3373" s="247">
        <v>100</v>
      </c>
      <c r="D3373" s="244" t="s">
        <v>6987</v>
      </c>
      <c r="E3373" s="244" t="s">
        <v>46</v>
      </c>
      <c r="F3373" s="244" t="s">
        <v>46</v>
      </c>
      <c r="G3373" s="244" t="s">
        <v>4225</v>
      </c>
      <c r="H3373" s="4">
        <v>500</v>
      </c>
    </row>
    <row r="3374" spans="1:8">
      <c r="A3374" s="244" t="s">
        <v>3817</v>
      </c>
      <c r="B3374" s="244" t="s">
        <v>4263</v>
      </c>
      <c r="C3374" s="247">
        <v>5</v>
      </c>
      <c r="D3374" s="244" t="s">
        <v>379</v>
      </c>
      <c r="E3374" s="238" t="s">
        <v>4236</v>
      </c>
      <c r="F3374" s="238" t="s">
        <v>4236</v>
      </c>
      <c r="G3374" s="244" t="s">
        <v>4225</v>
      </c>
      <c r="H3374" s="222">
        <v>0</v>
      </c>
    </row>
    <row r="3375" spans="1:8">
      <c r="A3375" s="244" t="s">
        <v>3818</v>
      </c>
      <c r="B3375" s="244" t="s">
        <v>4234</v>
      </c>
      <c r="C3375" s="247">
        <v>30</v>
      </c>
      <c r="D3375" s="244" t="s">
        <v>6988</v>
      </c>
      <c r="E3375" s="244" t="s">
        <v>46</v>
      </c>
      <c r="F3375" s="244" t="s">
        <v>46</v>
      </c>
      <c r="G3375" s="244" t="s">
        <v>4225</v>
      </c>
      <c r="H3375" s="4">
        <v>500</v>
      </c>
    </row>
    <row r="3376" spans="1:8">
      <c r="A3376" s="244" t="s">
        <v>3819</v>
      </c>
      <c r="B3376" s="244" t="s">
        <v>4234</v>
      </c>
      <c r="C3376" s="247">
        <v>30</v>
      </c>
      <c r="D3376" s="244" t="s">
        <v>6989</v>
      </c>
      <c r="E3376" s="244" t="s">
        <v>46</v>
      </c>
      <c r="F3376" s="244" t="s">
        <v>46</v>
      </c>
      <c r="G3376" s="244" t="s">
        <v>4225</v>
      </c>
      <c r="H3376" s="4">
        <v>500</v>
      </c>
    </row>
    <row r="3377" spans="1:8">
      <c r="A3377" s="244" t="s">
        <v>3820</v>
      </c>
      <c r="B3377" s="244" t="s">
        <v>4234</v>
      </c>
      <c r="C3377" s="247">
        <v>30</v>
      </c>
      <c r="D3377" s="244" t="s">
        <v>6990</v>
      </c>
      <c r="E3377" s="244" t="s">
        <v>46</v>
      </c>
      <c r="F3377" s="244" t="s">
        <v>46</v>
      </c>
      <c r="G3377" s="244" t="s">
        <v>4225</v>
      </c>
      <c r="H3377" s="4">
        <v>500</v>
      </c>
    </row>
    <row r="3378" spans="1:8">
      <c r="A3378" s="244" t="s">
        <v>3821</v>
      </c>
      <c r="B3378" s="244" t="s">
        <v>4254</v>
      </c>
      <c r="C3378" s="247">
        <v>20</v>
      </c>
      <c r="D3378" s="238" t="s">
        <v>6991</v>
      </c>
      <c r="E3378" s="238" t="s">
        <v>51</v>
      </c>
      <c r="F3378" s="238" t="s">
        <v>4236</v>
      </c>
      <c r="G3378" s="244" t="s">
        <v>4230</v>
      </c>
      <c r="H3378" s="158" t="s">
        <v>7320</v>
      </c>
    </row>
    <row r="3379" spans="1:8">
      <c r="A3379" s="244" t="s">
        <v>3822</v>
      </c>
      <c r="B3379" s="244" t="s">
        <v>4222</v>
      </c>
      <c r="C3379" s="247">
        <v>30</v>
      </c>
      <c r="D3379" s="244" t="s">
        <v>6992</v>
      </c>
      <c r="E3379" s="244" t="s">
        <v>46</v>
      </c>
      <c r="F3379" s="244" t="s">
        <v>46</v>
      </c>
      <c r="G3379" s="244" t="s">
        <v>4225</v>
      </c>
      <c r="H3379" s="4">
        <v>500</v>
      </c>
    </row>
    <row r="3380" spans="1:8">
      <c r="A3380" s="244" t="s">
        <v>3823</v>
      </c>
      <c r="B3380" s="244" t="s">
        <v>4234</v>
      </c>
      <c r="C3380" s="247">
        <v>28</v>
      </c>
      <c r="D3380" s="244" t="s">
        <v>6993</v>
      </c>
      <c r="E3380" s="244" t="s">
        <v>46</v>
      </c>
      <c r="F3380" s="244" t="s">
        <v>46</v>
      </c>
      <c r="G3380" s="244" t="s">
        <v>4225</v>
      </c>
      <c r="H3380" s="4">
        <v>500</v>
      </c>
    </row>
    <row r="3381" spans="1:8">
      <c r="A3381" s="244" t="s">
        <v>3824</v>
      </c>
      <c r="B3381" s="244" t="s">
        <v>4234</v>
      </c>
      <c r="C3381" s="247">
        <v>40</v>
      </c>
      <c r="D3381" s="244" t="s">
        <v>6994</v>
      </c>
      <c r="E3381" s="244" t="s">
        <v>46</v>
      </c>
      <c r="F3381" s="244" t="s">
        <v>46</v>
      </c>
      <c r="G3381" s="244" t="s">
        <v>4225</v>
      </c>
      <c r="H3381" s="4">
        <v>500</v>
      </c>
    </row>
    <row r="3382" spans="1:8">
      <c r="A3382" s="244" t="s">
        <v>3825</v>
      </c>
      <c r="B3382" s="244" t="s">
        <v>4234</v>
      </c>
      <c r="C3382" s="247">
        <v>30</v>
      </c>
      <c r="D3382" s="244" t="s">
        <v>6995</v>
      </c>
      <c r="E3382" s="244" t="s">
        <v>46</v>
      </c>
      <c r="F3382" s="244" t="s">
        <v>4296</v>
      </c>
      <c r="G3382" s="244" t="s">
        <v>4230</v>
      </c>
      <c r="H3382" s="4">
        <v>500</v>
      </c>
    </row>
    <row r="3383" spans="1:8">
      <c r="A3383" s="244" t="s">
        <v>3826</v>
      </c>
      <c r="B3383" s="244" t="s">
        <v>4222</v>
      </c>
      <c r="C3383" s="247">
        <v>50</v>
      </c>
      <c r="D3383" s="244" t="s">
        <v>379</v>
      </c>
      <c r="E3383" s="238" t="s">
        <v>4236</v>
      </c>
      <c r="F3383" s="238" t="s">
        <v>4236</v>
      </c>
      <c r="G3383" s="244" t="s">
        <v>4225</v>
      </c>
      <c r="H3383" s="222">
        <v>0</v>
      </c>
    </row>
    <row r="3384" spans="1:8">
      <c r="A3384" s="244" t="s">
        <v>3827</v>
      </c>
      <c r="B3384" s="244" t="s">
        <v>4234</v>
      </c>
      <c r="C3384" s="247">
        <v>35</v>
      </c>
      <c r="D3384" s="244" t="s">
        <v>379</v>
      </c>
      <c r="E3384" s="238" t="s">
        <v>4236</v>
      </c>
      <c r="F3384" s="238" t="s">
        <v>4236</v>
      </c>
      <c r="G3384" s="244" t="s">
        <v>4230</v>
      </c>
      <c r="H3384" s="222">
        <v>0</v>
      </c>
    </row>
    <row r="3385" spans="1:8">
      <c r="A3385" s="244" t="s">
        <v>3828</v>
      </c>
      <c r="B3385" s="238" t="s">
        <v>4234</v>
      </c>
      <c r="C3385" s="250">
        <v>40</v>
      </c>
      <c r="D3385" s="238" t="s">
        <v>379</v>
      </c>
      <c r="E3385" s="238" t="s">
        <v>4236</v>
      </c>
      <c r="F3385" s="238" t="s">
        <v>4236</v>
      </c>
      <c r="G3385" s="238" t="s">
        <v>4230</v>
      </c>
      <c r="H3385" s="222">
        <v>0</v>
      </c>
    </row>
    <row r="3386" spans="1:8">
      <c r="A3386" s="244" t="s">
        <v>3829</v>
      </c>
      <c r="B3386" s="244" t="s">
        <v>4234</v>
      </c>
      <c r="C3386" s="247">
        <v>35</v>
      </c>
      <c r="D3386" s="244" t="s">
        <v>6996</v>
      </c>
      <c r="E3386" s="244" t="s">
        <v>46</v>
      </c>
      <c r="F3386" s="244" t="s">
        <v>4229</v>
      </c>
      <c r="G3386" s="244" t="s">
        <v>4230</v>
      </c>
      <c r="H3386" s="4">
        <v>500</v>
      </c>
    </row>
    <row r="3387" spans="1:8">
      <c r="A3387" s="244" t="s">
        <v>3830</v>
      </c>
      <c r="B3387" s="244" t="s">
        <v>4222</v>
      </c>
      <c r="C3387" s="247">
        <v>41</v>
      </c>
      <c r="D3387" s="244" t="s">
        <v>6997</v>
      </c>
      <c r="E3387" s="244" t="s">
        <v>51</v>
      </c>
      <c r="F3387" s="244" t="s">
        <v>4236</v>
      </c>
      <c r="G3387" s="244" t="s">
        <v>4230</v>
      </c>
      <c r="H3387" s="158" t="s">
        <v>7321</v>
      </c>
    </row>
    <row r="3388" spans="1:8">
      <c r="A3388" s="244" t="s">
        <v>3831</v>
      </c>
      <c r="B3388" s="244" t="s">
        <v>4222</v>
      </c>
      <c r="C3388" s="247">
        <v>50</v>
      </c>
      <c r="D3388" s="244" t="s">
        <v>6998</v>
      </c>
      <c r="E3388" s="244" t="s">
        <v>4266</v>
      </c>
      <c r="F3388" s="244" t="s">
        <v>4266</v>
      </c>
      <c r="G3388" s="244" t="s">
        <v>4230</v>
      </c>
      <c r="H3388" s="222">
        <v>0</v>
      </c>
    </row>
    <row r="3389" spans="1:8">
      <c r="A3389" s="244" t="s">
        <v>3832</v>
      </c>
      <c r="B3389" s="244" t="s">
        <v>4234</v>
      </c>
      <c r="C3389" s="247">
        <v>30</v>
      </c>
      <c r="D3389" s="244" t="s">
        <v>6999</v>
      </c>
      <c r="E3389" s="244" t="s">
        <v>51</v>
      </c>
      <c r="F3389" s="244" t="s">
        <v>4236</v>
      </c>
      <c r="G3389" s="244" t="s">
        <v>4230</v>
      </c>
      <c r="H3389" s="158" t="s">
        <v>7320</v>
      </c>
    </row>
    <row r="3390" spans="1:8">
      <c r="A3390" s="244" t="s">
        <v>3833</v>
      </c>
      <c r="B3390" s="244" t="s">
        <v>4222</v>
      </c>
      <c r="C3390" s="247">
        <v>30</v>
      </c>
      <c r="D3390" s="244" t="s">
        <v>7000</v>
      </c>
      <c r="E3390" s="244" t="s">
        <v>46</v>
      </c>
      <c r="F3390" s="244" t="s">
        <v>4224</v>
      </c>
      <c r="G3390" s="244" t="s">
        <v>4225</v>
      </c>
      <c r="H3390" s="4">
        <v>500</v>
      </c>
    </row>
    <row r="3391" spans="1:8">
      <c r="A3391" s="244" t="s">
        <v>3834</v>
      </c>
      <c r="B3391" s="244" t="s">
        <v>4302</v>
      </c>
      <c r="C3391" s="247">
        <v>28</v>
      </c>
      <c r="D3391" s="244" t="s">
        <v>7001</v>
      </c>
      <c r="E3391" s="244" t="s">
        <v>46</v>
      </c>
      <c r="F3391" s="244" t="s">
        <v>46</v>
      </c>
      <c r="G3391" s="244" t="s">
        <v>4225</v>
      </c>
      <c r="H3391" s="4">
        <v>500</v>
      </c>
    </row>
    <row r="3392" spans="1:8">
      <c r="A3392" s="244" t="s">
        <v>3835</v>
      </c>
      <c r="B3392" s="244" t="s">
        <v>4234</v>
      </c>
      <c r="C3392" s="247">
        <v>30</v>
      </c>
      <c r="D3392" s="244" t="s">
        <v>7002</v>
      </c>
      <c r="E3392" s="238" t="s">
        <v>52</v>
      </c>
      <c r="F3392" s="238" t="s">
        <v>4236</v>
      </c>
      <c r="G3392" s="244" t="s">
        <v>4225</v>
      </c>
      <c r="H3392" s="158" t="s">
        <v>7323</v>
      </c>
    </row>
    <row r="3393" spans="1:8">
      <c r="A3393" s="244" t="s">
        <v>3836</v>
      </c>
      <c r="B3393" s="244" t="s">
        <v>4263</v>
      </c>
      <c r="C3393" s="247" t="s">
        <v>379</v>
      </c>
      <c r="D3393" s="244" t="s">
        <v>7003</v>
      </c>
      <c r="E3393" s="244" t="s">
        <v>46</v>
      </c>
      <c r="F3393" s="244" t="s">
        <v>46</v>
      </c>
      <c r="G3393" s="244" t="s">
        <v>4225</v>
      </c>
      <c r="H3393" s="4">
        <v>500</v>
      </c>
    </row>
    <row r="3394" spans="1:8">
      <c r="A3394" s="244" t="s">
        <v>3837</v>
      </c>
      <c r="B3394" s="244" t="s">
        <v>4222</v>
      </c>
      <c r="C3394" s="247">
        <v>35</v>
      </c>
      <c r="D3394" s="244" t="s">
        <v>7004</v>
      </c>
      <c r="E3394" s="244" t="s">
        <v>46</v>
      </c>
      <c r="F3394" s="244" t="s">
        <v>46</v>
      </c>
      <c r="G3394" s="244" t="s">
        <v>4225</v>
      </c>
      <c r="H3394" s="4">
        <v>500</v>
      </c>
    </row>
    <row r="3395" spans="1:8">
      <c r="A3395" s="244" t="s">
        <v>3838</v>
      </c>
      <c r="B3395" s="244" t="s">
        <v>4263</v>
      </c>
      <c r="C3395" s="247" t="s">
        <v>379</v>
      </c>
      <c r="D3395" s="244" t="s">
        <v>7005</v>
      </c>
      <c r="E3395" s="244" t="s">
        <v>46</v>
      </c>
      <c r="F3395" s="244" t="s">
        <v>46</v>
      </c>
      <c r="G3395" s="244" t="s">
        <v>4225</v>
      </c>
      <c r="H3395" s="4">
        <v>500</v>
      </c>
    </row>
    <row r="3396" spans="1:8">
      <c r="A3396" s="244" t="s">
        <v>3839</v>
      </c>
      <c r="B3396" s="244" t="s">
        <v>4307</v>
      </c>
      <c r="C3396" s="247">
        <v>6</v>
      </c>
      <c r="D3396" s="244" t="s">
        <v>7006</v>
      </c>
      <c r="E3396" s="244" t="s">
        <v>46</v>
      </c>
      <c r="F3396" s="244" t="s">
        <v>46</v>
      </c>
      <c r="G3396" s="244" t="s">
        <v>4225</v>
      </c>
      <c r="H3396" s="4">
        <v>500</v>
      </c>
    </row>
    <row r="3397" spans="1:8">
      <c r="A3397" s="244" t="s">
        <v>3840</v>
      </c>
      <c r="B3397" s="244" t="s">
        <v>4307</v>
      </c>
      <c r="C3397" s="247">
        <v>8</v>
      </c>
      <c r="D3397" s="244" t="s">
        <v>7007</v>
      </c>
      <c r="E3397" s="244" t="s">
        <v>46</v>
      </c>
      <c r="F3397" s="244" t="s">
        <v>46</v>
      </c>
      <c r="G3397" s="244" t="s">
        <v>4225</v>
      </c>
      <c r="H3397" s="4">
        <v>500</v>
      </c>
    </row>
    <row r="3398" spans="1:8">
      <c r="A3398" s="244" t="s">
        <v>3841</v>
      </c>
      <c r="B3398" s="244" t="s">
        <v>379</v>
      </c>
      <c r="C3398" s="247" t="s">
        <v>379</v>
      </c>
      <c r="D3398" s="244" t="s">
        <v>379</v>
      </c>
      <c r="E3398" s="238" t="s">
        <v>4266</v>
      </c>
      <c r="F3398" s="238" t="s">
        <v>4266</v>
      </c>
      <c r="G3398" s="244" t="s">
        <v>4225</v>
      </c>
      <c r="H3398" s="222">
        <v>0</v>
      </c>
    </row>
    <row r="3399" spans="1:8">
      <c r="A3399" s="244" t="s">
        <v>3842</v>
      </c>
      <c r="B3399" s="244" t="s">
        <v>4263</v>
      </c>
      <c r="C3399" s="247" t="s">
        <v>379</v>
      </c>
      <c r="D3399" s="244" t="s">
        <v>7008</v>
      </c>
      <c r="E3399" s="244" t="s">
        <v>46</v>
      </c>
      <c r="F3399" s="244" t="s">
        <v>46</v>
      </c>
      <c r="G3399" s="244" t="s">
        <v>4225</v>
      </c>
      <c r="H3399" s="4">
        <v>500</v>
      </c>
    </row>
    <row r="3400" spans="1:8">
      <c r="A3400" s="244" t="s">
        <v>3843</v>
      </c>
      <c r="B3400" s="244" t="s">
        <v>4307</v>
      </c>
      <c r="C3400" s="247">
        <v>6</v>
      </c>
      <c r="D3400" s="244" t="s">
        <v>7009</v>
      </c>
      <c r="E3400" s="244" t="s">
        <v>46</v>
      </c>
      <c r="F3400" s="244" t="s">
        <v>46</v>
      </c>
      <c r="G3400" s="244" t="s">
        <v>4225</v>
      </c>
      <c r="H3400" s="4">
        <v>500</v>
      </c>
    </row>
    <row r="3401" spans="1:8">
      <c r="A3401" s="244" t="s">
        <v>3844</v>
      </c>
      <c r="B3401" s="244" t="s">
        <v>4302</v>
      </c>
      <c r="C3401" s="247">
        <v>13</v>
      </c>
      <c r="D3401" s="244" t="s">
        <v>7010</v>
      </c>
      <c r="E3401" s="244" t="s">
        <v>46</v>
      </c>
      <c r="F3401" s="244" t="s">
        <v>46</v>
      </c>
      <c r="G3401" s="244" t="s">
        <v>4225</v>
      </c>
      <c r="H3401" s="4">
        <v>500</v>
      </c>
    </row>
    <row r="3402" spans="1:8">
      <c r="A3402" s="244" t="s">
        <v>3845</v>
      </c>
      <c r="B3402" s="244" t="s">
        <v>4263</v>
      </c>
      <c r="C3402" s="247">
        <v>4</v>
      </c>
      <c r="D3402" s="244" t="s">
        <v>7011</v>
      </c>
      <c r="E3402" s="244" t="s">
        <v>46</v>
      </c>
      <c r="F3402" s="244" t="s">
        <v>46</v>
      </c>
      <c r="G3402" s="244" t="s">
        <v>4225</v>
      </c>
      <c r="H3402" s="4">
        <v>500</v>
      </c>
    </row>
    <row r="3403" spans="1:8">
      <c r="A3403" s="244" t="s">
        <v>3846</v>
      </c>
      <c r="B3403" s="244" t="s">
        <v>4222</v>
      </c>
      <c r="C3403" s="247">
        <v>36</v>
      </c>
      <c r="D3403" s="244" t="s">
        <v>7012</v>
      </c>
      <c r="E3403" s="244" t="s">
        <v>46</v>
      </c>
      <c r="F3403" s="244" t="s">
        <v>46</v>
      </c>
      <c r="G3403" s="244" t="s">
        <v>4225</v>
      </c>
      <c r="H3403" s="4">
        <v>500</v>
      </c>
    </row>
    <row r="3404" spans="1:8">
      <c r="A3404" s="244" t="s">
        <v>3847</v>
      </c>
      <c r="B3404" s="244" t="s">
        <v>4307</v>
      </c>
      <c r="C3404" s="247">
        <v>8</v>
      </c>
      <c r="D3404" s="244" t="s">
        <v>7013</v>
      </c>
      <c r="E3404" s="244" t="s">
        <v>46</v>
      </c>
      <c r="F3404" s="244" t="s">
        <v>46</v>
      </c>
      <c r="G3404" s="244" t="s">
        <v>4225</v>
      </c>
      <c r="H3404" s="4">
        <v>500</v>
      </c>
    </row>
    <row r="3405" spans="1:8">
      <c r="A3405" s="244" t="s">
        <v>3848</v>
      </c>
      <c r="B3405" s="244" t="s">
        <v>4222</v>
      </c>
      <c r="C3405" s="247">
        <v>35</v>
      </c>
      <c r="D3405" s="244" t="s">
        <v>7014</v>
      </c>
      <c r="E3405" s="244" t="s">
        <v>46</v>
      </c>
      <c r="F3405" s="244" t="s">
        <v>46</v>
      </c>
      <c r="G3405" s="244" t="s">
        <v>4225</v>
      </c>
      <c r="H3405" s="4">
        <v>500</v>
      </c>
    </row>
    <row r="3406" spans="1:8">
      <c r="A3406" s="244" t="s">
        <v>3849</v>
      </c>
      <c r="B3406" s="244" t="s">
        <v>4307</v>
      </c>
      <c r="C3406" s="247">
        <v>10</v>
      </c>
      <c r="D3406" s="244" t="s">
        <v>7015</v>
      </c>
      <c r="E3406" s="244" t="s">
        <v>46</v>
      </c>
      <c r="F3406" s="244" t="s">
        <v>46</v>
      </c>
      <c r="G3406" s="244" t="s">
        <v>4225</v>
      </c>
      <c r="H3406" s="4">
        <v>500</v>
      </c>
    </row>
    <row r="3407" spans="1:8">
      <c r="A3407" s="244" t="s">
        <v>3850</v>
      </c>
      <c r="B3407" s="244" t="s">
        <v>4307</v>
      </c>
      <c r="C3407" s="247">
        <v>10</v>
      </c>
      <c r="D3407" s="244" t="s">
        <v>7016</v>
      </c>
      <c r="E3407" s="244" t="s">
        <v>46</v>
      </c>
      <c r="F3407" s="244" t="s">
        <v>46</v>
      </c>
      <c r="G3407" s="244" t="s">
        <v>4225</v>
      </c>
      <c r="H3407" s="4">
        <v>500</v>
      </c>
    </row>
    <row r="3408" spans="1:8">
      <c r="A3408" s="244" t="s">
        <v>3851</v>
      </c>
      <c r="B3408" s="244" t="s">
        <v>4263</v>
      </c>
      <c r="C3408" s="247">
        <v>4</v>
      </c>
      <c r="D3408" s="244" t="s">
        <v>7017</v>
      </c>
      <c r="E3408" s="244" t="s">
        <v>46</v>
      </c>
      <c r="F3408" s="244" t="s">
        <v>46</v>
      </c>
      <c r="G3408" s="244" t="s">
        <v>4225</v>
      </c>
      <c r="H3408" s="4">
        <v>500</v>
      </c>
    </row>
    <row r="3409" spans="1:8">
      <c r="A3409" s="244" t="s">
        <v>3852</v>
      </c>
      <c r="B3409" s="244" t="s">
        <v>4222</v>
      </c>
      <c r="C3409" s="247">
        <v>35</v>
      </c>
      <c r="D3409" s="244" t="s">
        <v>7018</v>
      </c>
      <c r="E3409" s="244" t="s">
        <v>46</v>
      </c>
      <c r="F3409" s="244" t="s">
        <v>46</v>
      </c>
      <c r="G3409" s="244" t="s">
        <v>4225</v>
      </c>
      <c r="H3409" s="4">
        <v>500</v>
      </c>
    </row>
    <row r="3410" spans="1:8">
      <c r="A3410" s="244" t="s">
        <v>3853</v>
      </c>
      <c r="B3410" s="244" t="s">
        <v>4263</v>
      </c>
      <c r="C3410" s="247">
        <v>4</v>
      </c>
      <c r="D3410" s="244" t="s">
        <v>7019</v>
      </c>
      <c r="E3410" s="244" t="s">
        <v>46</v>
      </c>
      <c r="F3410" s="244" t="s">
        <v>46</v>
      </c>
      <c r="G3410" s="244" t="s">
        <v>4225</v>
      </c>
      <c r="H3410" s="4">
        <v>500</v>
      </c>
    </row>
    <row r="3411" spans="1:8">
      <c r="A3411" s="244" t="s">
        <v>3854</v>
      </c>
      <c r="B3411" s="244" t="s">
        <v>4234</v>
      </c>
      <c r="C3411" s="247">
        <v>30</v>
      </c>
      <c r="D3411" s="244" t="s">
        <v>7020</v>
      </c>
      <c r="E3411" s="238" t="s">
        <v>52</v>
      </c>
      <c r="F3411" s="238" t="s">
        <v>4236</v>
      </c>
      <c r="G3411" s="244" t="s">
        <v>4225</v>
      </c>
      <c r="H3411" s="158" t="s">
        <v>7323</v>
      </c>
    </row>
    <row r="3412" spans="1:8">
      <c r="A3412" s="244" t="s">
        <v>3855</v>
      </c>
      <c r="B3412" s="244" t="s">
        <v>4234</v>
      </c>
      <c r="C3412" s="247">
        <v>30</v>
      </c>
      <c r="D3412" s="244" t="s">
        <v>7021</v>
      </c>
      <c r="E3412" s="244" t="s">
        <v>46</v>
      </c>
      <c r="F3412" s="244" t="s">
        <v>46</v>
      </c>
      <c r="G3412" s="244" t="s">
        <v>4225</v>
      </c>
      <c r="H3412" s="4">
        <v>500</v>
      </c>
    </row>
    <row r="3413" spans="1:8">
      <c r="A3413" s="244" t="s">
        <v>3856</v>
      </c>
      <c r="B3413" s="244" t="s">
        <v>4222</v>
      </c>
      <c r="C3413" s="247">
        <v>30</v>
      </c>
      <c r="D3413" s="244" t="s">
        <v>7022</v>
      </c>
      <c r="E3413" s="244" t="s">
        <v>46</v>
      </c>
      <c r="F3413" s="244" t="s">
        <v>46</v>
      </c>
      <c r="G3413" s="244" t="s">
        <v>4225</v>
      </c>
      <c r="H3413" s="4">
        <v>500</v>
      </c>
    </row>
    <row r="3414" spans="1:8">
      <c r="A3414" s="244" t="s">
        <v>3857</v>
      </c>
      <c r="B3414" s="244" t="s">
        <v>4263</v>
      </c>
      <c r="C3414" s="247">
        <v>4</v>
      </c>
      <c r="D3414" s="244" t="s">
        <v>7023</v>
      </c>
      <c r="E3414" s="244" t="s">
        <v>46</v>
      </c>
      <c r="F3414" s="244" t="s">
        <v>46</v>
      </c>
      <c r="G3414" s="244" t="s">
        <v>4225</v>
      </c>
      <c r="H3414" s="4">
        <v>500</v>
      </c>
    </row>
    <row r="3415" spans="1:8">
      <c r="A3415" s="244" t="s">
        <v>3858</v>
      </c>
      <c r="B3415" s="244" t="s">
        <v>4222</v>
      </c>
      <c r="C3415" s="247">
        <v>20</v>
      </c>
      <c r="D3415" s="244" t="s">
        <v>7024</v>
      </c>
      <c r="E3415" s="244" t="s">
        <v>46</v>
      </c>
      <c r="F3415" s="244" t="s">
        <v>46</v>
      </c>
      <c r="G3415" s="244" t="s">
        <v>4225</v>
      </c>
      <c r="H3415" s="4">
        <v>500</v>
      </c>
    </row>
    <row r="3416" spans="1:8">
      <c r="A3416" s="244" t="s">
        <v>3859</v>
      </c>
      <c r="B3416" s="244" t="s">
        <v>4222</v>
      </c>
      <c r="C3416" s="247">
        <v>40</v>
      </c>
      <c r="D3416" s="244" t="s">
        <v>7025</v>
      </c>
      <c r="E3416" s="244" t="s">
        <v>46</v>
      </c>
      <c r="F3416" s="244" t="s">
        <v>46</v>
      </c>
      <c r="G3416" s="244" t="s">
        <v>4225</v>
      </c>
      <c r="H3416" s="4">
        <v>500</v>
      </c>
    </row>
    <row r="3417" spans="1:8">
      <c r="A3417" s="244" t="s">
        <v>3860</v>
      </c>
      <c r="B3417" s="244" t="s">
        <v>4263</v>
      </c>
      <c r="C3417" s="247">
        <v>5</v>
      </c>
      <c r="D3417" s="244" t="s">
        <v>7026</v>
      </c>
      <c r="E3417" s="244" t="s">
        <v>46</v>
      </c>
      <c r="F3417" s="244" t="s">
        <v>46</v>
      </c>
      <c r="G3417" s="244" t="s">
        <v>4225</v>
      </c>
      <c r="H3417" s="4">
        <v>500</v>
      </c>
    </row>
    <row r="3418" spans="1:8">
      <c r="A3418" s="244" t="s">
        <v>3861</v>
      </c>
      <c r="B3418" s="244" t="s">
        <v>4222</v>
      </c>
      <c r="C3418" s="247">
        <v>35</v>
      </c>
      <c r="D3418" s="244" t="s">
        <v>7027</v>
      </c>
      <c r="E3418" s="244" t="s">
        <v>46</v>
      </c>
      <c r="F3418" s="244" t="s">
        <v>46</v>
      </c>
      <c r="G3418" s="244" t="s">
        <v>4225</v>
      </c>
      <c r="H3418" s="4">
        <v>500</v>
      </c>
    </row>
    <row r="3419" spans="1:8">
      <c r="A3419" s="244" t="s">
        <v>3862</v>
      </c>
      <c r="B3419" s="244" t="s">
        <v>4222</v>
      </c>
      <c r="C3419" s="247">
        <v>30</v>
      </c>
      <c r="D3419" s="244" t="s">
        <v>7028</v>
      </c>
      <c r="E3419" s="244" t="s">
        <v>46</v>
      </c>
      <c r="F3419" s="244" t="s">
        <v>46</v>
      </c>
      <c r="G3419" s="244" t="s">
        <v>4225</v>
      </c>
      <c r="H3419" s="4">
        <v>500</v>
      </c>
    </row>
    <row r="3420" spans="1:8">
      <c r="A3420" s="244" t="s">
        <v>3863</v>
      </c>
      <c r="B3420" s="244" t="s">
        <v>4302</v>
      </c>
      <c r="C3420" s="247">
        <v>30</v>
      </c>
      <c r="D3420" s="244" t="s">
        <v>7029</v>
      </c>
      <c r="E3420" s="244" t="s">
        <v>46</v>
      </c>
      <c r="F3420" s="244" t="s">
        <v>46</v>
      </c>
      <c r="G3420" s="244" t="s">
        <v>4225</v>
      </c>
      <c r="H3420" s="4">
        <v>500</v>
      </c>
    </row>
    <row r="3421" spans="1:8">
      <c r="A3421" s="244" t="s">
        <v>3864</v>
      </c>
      <c r="B3421" s="244" t="s">
        <v>4222</v>
      </c>
      <c r="C3421" s="247">
        <v>35</v>
      </c>
      <c r="D3421" s="244" t="s">
        <v>7030</v>
      </c>
      <c r="E3421" s="244" t="s">
        <v>46</v>
      </c>
      <c r="F3421" s="244" t="s">
        <v>46</v>
      </c>
      <c r="G3421" s="244" t="s">
        <v>4225</v>
      </c>
      <c r="H3421" s="4">
        <v>500</v>
      </c>
    </row>
    <row r="3422" spans="1:8">
      <c r="A3422" s="244" t="s">
        <v>3865</v>
      </c>
      <c r="B3422" s="244" t="s">
        <v>4222</v>
      </c>
      <c r="C3422" s="247">
        <v>40</v>
      </c>
      <c r="D3422" s="244" t="s">
        <v>7031</v>
      </c>
      <c r="E3422" s="244" t="s">
        <v>46</v>
      </c>
      <c r="F3422" s="244" t="s">
        <v>46</v>
      </c>
      <c r="G3422" s="244" t="s">
        <v>4225</v>
      </c>
      <c r="H3422" s="4">
        <v>500</v>
      </c>
    </row>
    <row r="3423" spans="1:8">
      <c r="A3423" s="244" t="s">
        <v>3866</v>
      </c>
      <c r="B3423" s="244" t="s">
        <v>4222</v>
      </c>
      <c r="C3423" s="247">
        <v>30</v>
      </c>
      <c r="D3423" s="244" t="s">
        <v>7032</v>
      </c>
      <c r="E3423" s="244" t="s">
        <v>46</v>
      </c>
      <c r="F3423" s="244" t="s">
        <v>46</v>
      </c>
      <c r="G3423" s="244" t="s">
        <v>4225</v>
      </c>
      <c r="H3423" s="4">
        <v>500</v>
      </c>
    </row>
    <row r="3424" spans="1:8">
      <c r="A3424" s="244" t="s">
        <v>3867</v>
      </c>
      <c r="B3424" s="244" t="s">
        <v>4263</v>
      </c>
      <c r="C3424" s="247">
        <v>5</v>
      </c>
      <c r="D3424" s="244" t="s">
        <v>7033</v>
      </c>
      <c r="E3424" s="244" t="s">
        <v>46</v>
      </c>
      <c r="F3424" s="244" t="s">
        <v>46</v>
      </c>
      <c r="G3424" s="244" t="s">
        <v>4225</v>
      </c>
      <c r="H3424" s="4">
        <v>500</v>
      </c>
    </row>
    <row r="3425" spans="1:8">
      <c r="A3425" s="244" t="s">
        <v>3868</v>
      </c>
      <c r="B3425" s="244" t="s">
        <v>4222</v>
      </c>
      <c r="C3425" s="247">
        <v>40</v>
      </c>
      <c r="D3425" s="244" t="s">
        <v>7034</v>
      </c>
      <c r="E3425" s="244" t="s">
        <v>46</v>
      </c>
      <c r="F3425" s="244" t="s">
        <v>46</v>
      </c>
      <c r="G3425" s="244" t="s">
        <v>4225</v>
      </c>
      <c r="H3425" s="4">
        <v>500</v>
      </c>
    </row>
    <row r="3426" spans="1:8">
      <c r="A3426" s="244" t="s">
        <v>3869</v>
      </c>
      <c r="B3426" s="244" t="s">
        <v>4263</v>
      </c>
      <c r="C3426" s="247" t="s">
        <v>379</v>
      </c>
      <c r="D3426" s="244" t="s">
        <v>7035</v>
      </c>
      <c r="E3426" s="244" t="s">
        <v>46</v>
      </c>
      <c r="F3426" s="244" t="s">
        <v>46</v>
      </c>
      <c r="G3426" s="244" t="s">
        <v>4225</v>
      </c>
      <c r="H3426" s="4">
        <v>500</v>
      </c>
    </row>
    <row r="3427" spans="1:8">
      <c r="A3427" s="244" t="s">
        <v>3870</v>
      </c>
      <c r="B3427" s="244" t="s">
        <v>4263</v>
      </c>
      <c r="C3427" s="247">
        <v>4</v>
      </c>
      <c r="D3427" s="244" t="s">
        <v>7036</v>
      </c>
      <c r="E3427" s="244" t="s">
        <v>46</v>
      </c>
      <c r="F3427" s="244" t="s">
        <v>46</v>
      </c>
      <c r="G3427" s="244" t="s">
        <v>4225</v>
      </c>
      <c r="H3427" s="4">
        <v>500</v>
      </c>
    </row>
    <row r="3428" spans="1:8">
      <c r="A3428" s="244" t="s">
        <v>3871</v>
      </c>
      <c r="B3428" s="244" t="s">
        <v>4263</v>
      </c>
      <c r="C3428" s="247">
        <v>4</v>
      </c>
      <c r="D3428" s="244" t="s">
        <v>7037</v>
      </c>
      <c r="E3428" s="244" t="s">
        <v>46</v>
      </c>
      <c r="F3428" s="244" t="s">
        <v>46</v>
      </c>
      <c r="G3428" s="244" t="s">
        <v>4225</v>
      </c>
      <c r="H3428" s="4">
        <v>500</v>
      </c>
    </row>
    <row r="3429" spans="1:8">
      <c r="A3429" s="244" t="s">
        <v>3872</v>
      </c>
      <c r="B3429" s="244" t="s">
        <v>4263</v>
      </c>
      <c r="C3429" s="247">
        <v>4</v>
      </c>
      <c r="D3429" s="244" t="s">
        <v>7038</v>
      </c>
      <c r="E3429" s="244" t="s">
        <v>46</v>
      </c>
      <c r="F3429" s="244" t="s">
        <v>46</v>
      </c>
      <c r="G3429" s="244" t="s">
        <v>4225</v>
      </c>
      <c r="H3429" s="4">
        <v>500</v>
      </c>
    </row>
    <row r="3430" spans="1:8">
      <c r="A3430" s="244" t="s">
        <v>3873</v>
      </c>
      <c r="B3430" s="244" t="s">
        <v>4263</v>
      </c>
      <c r="C3430" s="247" t="s">
        <v>379</v>
      </c>
      <c r="D3430" s="244" t="s">
        <v>7039</v>
      </c>
      <c r="E3430" s="244" t="s">
        <v>46</v>
      </c>
      <c r="F3430" s="244" t="s">
        <v>46</v>
      </c>
      <c r="G3430" s="244" t="s">
        <v>4225</v>
      </c>
      <c r="H3430" s="4">
        <v>500</v>
      </c>
    </row>
    <row r="3431" spans="1:8">
      <c r="A3431" s="244" t="s">
        <v>3874</v>
      </c>
      <c r="B3431" s="244" t="s">
        <v>4234</v>
      </c>
      <c r="C3431" s="247">
        <v>30</v>
      </c>
      <c r="D3431" s="244" t="s">
        <v>7040</v>
      </c>
      <c r="E3431" s="244" t="s">
        <v>46</v>
      </c>
      <c r="F3431" s="244" t="s">
        <v>46</v>
      </c>
      <c r="G3431" s="244" t="s">
        <v>4225</v>
      </c>
      <c r="H3431" s="4">
        <v>500</v>
      </c>
    </row>
    <row r="3432" spans="1:8">
      <c r="A3432" s="244" t="s">
        <v>3875</v>
      </c>
      <c r="B3432" s="244" t="s">
        <v>4222</v>
      </c>
      <c r="C3432" s="247">
        <v>42</v>
      </c>
      <c r="D3432" s="244" t="s">
        <v>7041</v>
      </c>
      <c r="E3432" s="244" t="s">
        <v>46</v>
      </c>
      <c r="F3432" s="244" t="s">
        <v>46</v>
      </c>
      <c r="G3432" s="244" t="s">
        <v>4225</v>
      </c>
      <c r="H3432" s="4">
        <v>500</v>
      </c>
    </row>
    <row r="3433" spans="1:8">
      <c r="A3433" s="244" t="s">
        <v>3876</v>
      </c>
      <c r="B3433" s="244" t="s">
        <v>4222</v>
      </c>
      <c r="C3433" s="247">
        <v>42</v>
      </c>
      <c r="D3433" s="244" t="s">
        <v>7042</v>
      </c>
      <c r="E3433" s="244" t="s">
        <v>46</v>
      </c>
      <c r="F3433" s="244" t="s">
        <v>46</v>
      </c>
      <c r="G3433" s="244" t="s">
        <v>4225</v>
      </c>
      <c r="H3433" s="4">
        <v>500</v>
      </c>
    </row>
    <row r="3434" spans="1:8">
      <c r="A3434" s="244" t="s">
        <v>3877</v>
      </c>
      <c r="B3434" s="244" t="s">
        <v>4222</v>
      </c>
      <c r="C3434" s="247">
        <v>42</v>
      </c>
      <c r="D3434" s="244" t="s">
        <v>7043</v>
      </c>
      <c r="E3434" s="244" t="s">
        <v>46</v>
      </c>
      <c r="F3434" s="244" t="s">
        <v>46</v>
      </c>
      <c r="G3434" s="244" t="s">
        <v>4225</v>
      </c>
      <c r="H3434" s="4">
        <v>500</v>
      </c>
    </row>
    <row r="3435" spans="1:8">
      <c r="A3435" s="244" t="s">
        <v>3878</v>
      </c>
      <c r="B3435" s="244" t="s">
        <v>4222</v>
      </c>
      <c r="C3435" s="247">
        <v>42</v>
      </c>
      <c r="D3435" s="244" t="s">
        <v>7044</v>
      </c>
      <c r="E3435" s="244" t="s">
        <v>46</v>
      </c>
      <c r="F3435" s="244" t="s">
        <v>46</v>
      </c>
      <c r="G3435" s="244" t="s">
        <v>4225</v>
      </c>
      <c r="H3435" s="4">
        <v>500</v>
      </c>
    </row>
    <row r="3436" spans="1:8">
      <c r="A3436" s="244" t="s">
        <v>3879</v>
      </c>
      <c r="B3436" s="244" t="s">
        <v>4222</v>
      </c>
      <c r="C3436" s="247">
        <v>42</v>
      </c>
      <c r="D3436" s="244" t="s">
        <v>7045</v>
      </c>
      <c r="E3436" s="244" t="s">
        <v>46</v>
      </c>
      <c r="F3436" s="244" t="s">
        <v>46</v>
      </c>
      <c r="G3436" s="244" t="s">
        <v>4225</v>
      </c>
      <c r="H3436" s="4">
        <v>500</v>
      </c>
    </row>
    <row r="3437" spans="1:8">
      <c r="A3437" s="244" t="s">
        <v>3880</v>
      </c>
      <c r="B3437" s="244" t="s">
        <v>4222</v>
      </c>
      <c r="C3437" s="247">
        <v>42</v>
      </c>
      <c r="D3437" s="244" t="s">
        <v>7046</v>
      </c>
      <c r="E3437" s="244" t="s">
        <v>46</v>
      </c>
      <c r="F3437" s="244" t="s">
        <v>46</v>
      </c>
      <c r="G3437" s="244" t="s">
        <v>4225</v>
      </c>
      <c r="H3437" s="4">
        <v>500</v>
      </c>
    </row>
    <row r="3438" spans="1:8">
      <c r="A3438" s="244" t="s">
        <v>3881</v>
      </c>
      <c r="B3438" s="244" t="s">
        <v>4222</v>
      </c>
      <c r="C3438" s="247">
        <v>42</v>
      </c>
      <c r="D3438" s="244" t="s">
        <v>7047</v>
      </c>
      <c r="E3438" s="244" t="s">
        <v>46</v>
      </c>
      <c r="F3438" s="244" t="s">
        <v>46</v>
      </c>
      <c r="G3438" s="244" t="s">
        <v>4225</v>
      </c>
      <c r="H3438" s="4">
        <v>500</v>
      </c>
    </row>
    <row r="3439" spans="1:8">
      <c r="A3439" s="244" t="s">
        <v>3882</v>
      </c>
      <c r="B3439" s="244" t="s">
        <v>4222</v>
      </c>
      <c r="C3439" s="247">
        <v>42</v>
      </c>
      <c r="D3439" s="244" t="s">
        <v>7048</v>
      </c>
      <c r="E3439" s="244" t="s">
        <v>46</v>
      </c>
      <c r="F3439" s="244" t="s">
        <v>46</v>
      </c>
      <c r="G3439" s="244" t="s">
        <v>4225</v>
      </c>
      <c r="H3439" s="4">
        <v>500</v>
      </c>
    </row>
    <row r="3440" spans="1:8">
      <c r="A3440" s="244" t="s">
        <v>3883</v>
      </c>
      <c r="B3440" s="244" t="s">
        <v>4263</v>
      </c>
      <c r="C3440" s="247">
        <v>4</v>
      </c>
      <c r="D3440" s="244" t="s">
        <v>7049</v>
      </c>
      <c r="E3440" s="244" t="s">
        <v>46</v>
      </c>
      <c r="F3440" s="244" t="s">
        <v>46</v>
      </c>
      <c r="G3440" s="244" t="s">
        <v>4225</v>
      </c>
      <c r="H3440" s="4">
        <v>500</v>
      </c>
    </row>
    <row r="3441" spans="1:8">
      <c r="A3441" s="244" t="s">
        <v>3884</v>
      </c>
      <c r="B3441" s="244" t="s">
        <v>4234</v>
      </c>
      <c r="C3441" s="247">
        <v>35</v>
      </c>
      <c r="D3441" s="244" t="s">
        <v>7050</v>
      </c>
      <c r="E3441" s="244" t="s">
        <v>46</v>
      </c>
      <c r="F3441" s="244" t="s">
        <v>46</v>
      </c>
      <c r="G3441" s="244" t="s">
        <v>4225</v>
      </c>
      <c r="H3441" s="4">
        <v>500</v>
      </c>
    </row>
    <row r="3442" spans="1:8">
      <c r="A3442" s="244" t="s">
        <v>3885</v>
      </c>
      <c r="B3442" s="244" t="s">
        <v>4222</v>
      </c>
      <c r="C3442" s="247">
        <v>30</v>
      </c>
      <c r="D3442" s="244" t="s">
        <v>7051</v>
      </c>
      <c r="E3442" s="244" t="s">
        <v>46</v>
      </c>
      <c r="F3442" s="244" t="s">
        <v>46</v>
      </c>
      <c r="G3442" s="244" t="s">
        <v>4225</v>
      </c>
      <c r="H3442" s="4">
        <v>500</v>
      </c>
    </row>
    <row r="3443" spans="1:8">
      <c r="A3443" s="244" t="s">
        <v>3886</v>
      </c>
      <c r="B3443" s="238" t="s">
        <v>379</v>
      </c>
      <c r="C3443" s="250" t="s">
        <v>379</v>
      </c>
      <c r="D3443" s="238" t="s">
        <v>379</v>
      </c>
      <c r="E3443" s="238" t="s">
        <v>4266</v>
      </c>
      <c r="F3443" s="238" t="s">
        <v>4266</v>
      </c>
      <c r="G3443" s="238" t="s">
        <v>4225</v>
      </c>
      <c r="H3443" s="222">
        <v>0</v>
      </c>
    </row>
    <row r="3444" spans="1:8">
      <c r="A3444" s="244" t="s">
        <v>3887</v>
      </c>
      <c r="B3444" s="244" t="s">
        <v>379</v>
      </c>
      <c r="C3444" s="247" t="s">
        <v>379</v>
      </c>
      <c r="D3444" s="244" t="s">
        <v>379</v>
      </c>
      <c r="E3444" s="238" t="s">
        <v>4266</v>
      </c>
      <c r="F3444" s="238" t="s">
        <v>4266</v>
      </c>
      <c r="G3444" s="244" t="s">
        <v>4225</v>
      </c>
      <c r="H3444" s="222">
        <v>0</v>
      </c>
    </row>
    <row r="3445" spans="1:8">
      <c r="A3445" s="244" t="s">
        <v>3888</v>
      </c>
      <c r="B3445" s="244" t="s">
        <v>379</v>
      </c>
      <c r="C3445" s="247" t="s">
        <v>379</v>
      </c>
      <c r="D3445" s="244" t="s">
        <v>379</v>
      </c>
      <c r="E3445" s="238" t="s">
        <v>4266</v>
      </c>
      <c r="F3445" s="238" t="s">
        <v>4266</v>
      </c>
      <c r="G3445" s="244" t="s">
        <v>4225</v>
      </c>
      <c r="H3445" s="222">
        <v>0</v>
      </c>
    </row>
    <row r="3446" spans="1:8">
      <c r="A3446" s="244" t="s">
        <v>3889</v>
      </c>
      <c r="B3446" s="244" t="s">
        <v>4332</v>
      </c>
      <c r="C3446" s="247">
        <v>25</v>
      </c>
      <c r="D3446" s="244" t="s">
        <v>7052</v>
      </c>
      <c r="E3446" s="244" t="s">
        <v>46</v>
      </c>
      <c r="F3446" s="244" t="s">
        <v>46</v>
      </c>
      <c r="G3446" s="244" t="s">
        <v>4225</v>
      </c>
      <c r="H3446" s="4">
        <v>500</v>
      </c>
    </row>
    <row r="3447" spans="1:8">
      <c r="A3447" s="244" t="s">
        <v>3890</v>
      </c>
      <c r="B3447" s="244" t="s">
        <v>4222</v>
      </c>
      <c r="C3447" s="247">
        <v>30</v>
      </c>
      <c r="D3447" s="244" t="s">
        <v>7053</v>
      </c>
      <c r="E3447" s="244" t="s">
        <v>46</v>
      </c>
      <c r="F3447" s="244" t="s">
        <v>46</v>
      </c>
      <c r="G3447" s="244" t="s">
        <v>4225</v>
      </c>
      <c r="H3447" s="4">
        <v>500</v>
      </c>
    </row>
    <row r="3448" spans="1:8">
      <c r="A3448" s="244" t="s">
        <v>3891</v>
      </c>
      <c r="B3448" s="244" t="s">
        <v>379</v>
      </c>
      <c r="C3448" s="247" t="s">
        <v>379</v>
      </c>
      <c r="D3448" s="244" t="s">
        <v>379</v>
      </c>
      <c r="E3448" s="238" t="s">
        <v>4266</v>
      </c>
      <c r="F3448" s="238" t="s">
        <v>4266</v>
      </c>
      <c r="G3448" s="244" t="s">
        <v>4225</v>
      </c>
      <c r="H3448" s="222">
        <v>0</v>
      </c>
    </row>
    <row r="3449" spans="1:8">
      <c r="A3449" s="244" t="s">
        <v>3892</v>
      </c>
      <c r="B3449" s="244" t="s">
        <v>4309</v>
      </c>
      <c r="C3449" s="250" t="s">
        <v>379</v>
      </c>
      <c r="D3449" s="244" t="s">
        <v>7054</v>
      </c>
      <c r="E3449" s="244" t="s">
        <v>46</v>
      </c>
      <c r="F3449" s="244" t="s">
        <v>46</v>
      </c>
      <c r="G3449" s="238" t="s">
        <v>4225</v>
      </c>
      <c r="H3449" s="4">
        <v>500</v>
      </c>
    </row>
    <row r="3450" spans="1:8">
      <c r="A3450" s="244" t="s">
        <v>3893</v>
      </c>
      <c r="B3450" s="244" t="s">
        <v>4263</v>
      </c>
      <c r="C3450" s="247">
        <v>4</v>
      </c>
      <c r="D3450" s="244" t="s">
        <v>379</v>
      </c>
      <c r="E3450" s="238" t="s">
        <v>4236</v>
      </c>
      <c r="F3450" s="238" t="s">
        <v>4236</v>
      </c>
      <c r="G3450" s="244" t="s">
        <v>4225</v>
      </c>
      <c r="H3450" s="222">
        <v>0</v>
      </c>
    </row>
    <row r="3451" spans="1:8">
      <c r="A3451" s="244" t="s">
        <v>3894</v>
      </c>
      <c r="B3451" s="238" t="s">
        <v>4234</v>
      </c>
      <c r="C3451" s="250">
        <v>30</v>
      </c>
      <c r="D3451" s="238" t="s">
        <v>51</v>
      </c>
      <c r="E3451" s="244" t="s">
        <v>51</v>
      </c>
      <c r="F3451" s="238" t="s">
        <v>4236</v>
      </c>
      <c r="G3451" s="238" t="s">
        <v>4230</v>
      </c>
      <c r="H3451" s="158" t="s">
        <v>7320</v>
      </c>
    </row>
    <row r="3452" spans="1:8">
      <c r="A3452" s="244" t="s">
        <v>3895</v>
      </c>
      <c r="B3452" s="238" t="s">
        <v>4222</v>
      </c>
      <c r="C3452" s="250">
        <v>41</v>
      </c>
      <c r="D3452" s="238" t="s">
        <v>7055</v>
      </c>
      <c r="E3452" s="238" t="s">
        <v>51</v>
      </c>
      <c r="F3452" s="238" t="s">
        <v>4236</v>
      </c>
      <c r="G3452" s="238" t="s">
        <v>4230</v>
      </c>
      <c r="H3452" s="158" t="s">
        <v>7321</v>
      </c>
    </row>
    <row r="3453" spans="1:8">
      <c r="A3453" s="244" t="s">
        <v>3896</v>
      </c>
      <c r="B3453" s="238" t="s">
        <v>4222</v>
      </c>
      <c r="C3453" s="250">
        <v>35</v>
      </c>
      <c r="D3453" s="238" t="s">
        <v>379</v>
      </c>
      <c r="E3453" s="238" t="s">
        <v>4236</v>
      </c>
      <c r="F3453" s="238" t="s">
        <v>4236</v>
      </c>
      <c r="G3453" s="238" t="s">
        <v>4230</v>
      </c>
      <c r="H3453" s="222">
        <v>0</v>
      </c>
    </row>
    <row r="3454" spans="1:8">
      <c r="A3454" s="244" t="s">
        <v>3897</v>
      </c>
      <c r="B3454" s="238" t="s">
        <v>4307</v>
      </c>
      <c r="C3454" s="250">
        <v>4</v>
      </c>
      <c r="D3454" s="244" t="s">
        <v>7056</v>
      </c>
      <c r="E3454" s="244" t="s">
        <v>46</v>
      </c>
      <c r="F3454" s="244" t="s">
        <v>4229</v>
      </c>
      <c r="G3454" s="238" t="s">
        <v>4230</v>
      </c>
      <c r="H3454" s="4">
        <v>500</v>
      </c>
    </row>
    <row r="3455" spans="1:8">
      <c r="A3455" s="244" t="s">
        <v>3898</v>
      </c>
      <c r="B3455" s="238" t="s">
        <v>4263</v>
      </c>
      <c r="C3455" s="250">
        <v>4</v>
      </c>
      <c r="D3455" s="244" t="s">
        <v>7057</v>
      </c>
      <c r="E3455" s="244" t="s">
        <v>46</v>
      </c>
      <c r="F3455" s="244" t="s">
        <v>4229</v>
      </c>
      <c r="G3455" s="238" t="s">
        <v>4230</v>
      </c>
      <c r="H3455" s="4">
        <v>500</v>
      </c>
    </row>
    <row r="3456" spans="1:8">
      <c r="A3456" s="244" t="s">
        <v>3899</v>
      </c>
      <c r="B3456" s="238" t="s">
        <v>4234</v>
      </c>
      <c r="C3456" s="250">
        <v>35</v>
      </c>
      <c r="D3456" s="238" t="s">
        <v>7058</v>
      </c>
      <c r="E3456" s="238" t="s">
        <v>52</v>
      </c>
      <c r="F3456" s="238" t="s">
        <v>4236</v>
      </c>
      <c r="G3456" s="238" t="s">
        <v>4230</v>
      </c>
      <c r="H3456" s="158" t="s">
        <v>7323</v>
      </c>
    </row>
    <row r="3457" spans="1:8">
      <c r="A3457" s="244" t="s">
        <v>3900</v>
      </c>
      <c r="B3457" s="253" t="s">
        <v>4234</v>
      </c>
      <c r="C3457" s="250">
        <v>30</v>
      </c>
      <c r="D3457" s="238" t="s">
        <v>379</v>
      </c>
      <c r="E3457" s="253" t="s">
        <v>4236</v>
      </c>
      <c r="F3457" s="253" t="s">
        <v>4236</v>
      </c>
      <c r="G3457" s="253" t="s">
        <v>4230</v>
      </c>
      <c r="H3457" s="222">
        <v>0</v>
      </c>
    </row>
    <row r="3458" spans="1:8">
      <c r="A3458" s="244" t="s">
        <v>3901</v>
      </c>
      <c r="B3458" s="238" t="s">
        <v>4332</v>
      </c>
      <c r="C3458" s="250">
        <v>20</v>
      </c>
      <c r="D3458" s="238" t="s">
        <v>379</v>
      </c>
      <c r="E3458" s="238" t="s">
        <v>4236</v>
      </c>
      <c r="F3458" s="238" t="s">
        <v>4236</v>
      </c>
      <c r="G3458" s="238" t="s">
        <v>4225</v>
      </c>
      <c r="H3458" s="222">
        <v>0</v>
      </c>
    </row>
    <row r="3459" spans="1:8">
      <c r="A3459" s="244" t="s">
        <v>3902</v>
      </c>
      <c r="B3459" s="244" t="s">
        <v>4222</v>
      </c>
      <c r="C3459" s="247">
        <v>30</v>
      </c>
      <c r="D3459" s="244" t="s">
        <v>7059</v>
      </c>
      <c r="E3459" s="244" t="s">
        <v>46</v>
      </c>
      <c r="F3459" s="244" t="s">
        <v>4224</v>
      </c>
      <c r="G3459" s="244" t="s">
        <v>4225</v>
      </c>
      <c r="H3459" s="4">
        <v>500</v>
      </c>
    </row>
    <row r="3460" spans="1:8">
      <c r="A3460" s="244" t="s">
        <v>3903</v>
      </c>
      <c r="B3460" s="244" t="s">
        <v>4263</v>
      </c>
      <c r="C3460" s="247">
        <v>15</v>
      </c>
      <c r="D3460" s="244" t="s">
        <v>7060</v>
      </c>
      <c r="E3460" s="244" t="s">
        <v>46</v>
      </c>
      <c r="F3460" s="244" t="s">
        <v>46</v>
      </c>
      <c r="G3460" s="244" t="s">
        <v>4225</v>
      </c>
      <c r="H3460" s="4">
        <v>500</v>
      </c>
    </row>
    <row r="3461" spans="1:8">
      <c r="A3461" s="244" t="s">
        <v>3903</v>
      </c>
      <c r="B3461" s="244" t="s">
        <v>379</v>
      </c>
      <c r="C3461" s="247" t="s">
        <v>379</v>
      </c>
      <c r="D3461" s="238" t="s">
        <v>4266</v>
      </c>
      <c r="E3461" s="244" t="s">
        <v>4236</v>
      </c>
      <c r="F3461" s="244" t="s">
        <v>4236</v>
      </c>
      <c r="G3461" s="244" t="s">
        <v>4225</v>
      </c>
      <c r="H3461" s="222">
        <v>0</v>
      </c>
    </row>
    <row r="3462" spans="1:8">
      <c r="A3462" s="244" t="s">
        <v>3904</v>
      </c>
      <c r="B3462" s="244" t="s">
        <v>4222</v>
      </c>
      <c r="C3462" s="247">
        <v>30</v>
      </c>
      <c r="D3462" s="244" t="s">
        <v>7061</v>
      </c>
      <c r="E3462" s="244" t="s">
        <v>46</v>
      </c>
      <c r="F3462" s="244" t="s">
        <v>46</v>
      </c>
      <c r="G3462" s="244" t="s">
        <v>4225</v>
      </c>
      <c r="H3462" s="4">
        <v>500</v>
      </c>
    </row>
    <row r="3463" spans="1:8">
      <c r="A3463" s="244" t="s">
        <v>3905</v>
      </c>
      <c r="B3463" s="244" t="s">
        <v>4222</v>
      </c>
      <c r="C3463" s="247">
        <v>40</v>
      </c>
      <c r="D3463" s="244" t="s">
        <v>7062</v>
      </c>
      <c r="E3463" s="244" t="s">
        <v>46</v>
      </c>
      <c r="F3463" s="244" t="s">
        <v>4224</v>
      </c>
      <c r="G3463" s="244" t="s">
        <v>4225</v>
      </c>
      <c r="H3463" s="4">
        <v>500</v>
      </c>
    </row>
    <row r="3464" spans="1:8">
      <c r="A3464" s="244" t="s">
        <v>3906</v>
      </c>
      <c r="B3464" s="244" t="s">
        <v>4263</v>
      </c>
      <c r="C3464" s="247" t="s">
        <v>379</v>
      </c>
      <c r="D3464" s="244" t="s">
        <v>7063</v>
      </c>
      <c r="E3464" s="244" t="s">
        <v>46</v>
      </c>
      <c r="F3464" s="244" t="s">
        <v>46</v>
      </c>
      <c r="G3464" s="244" t="s">
        <v>4225</v>
      </c>
      <c r="H3464" s="4">
        <v>500</v>
      </c>
    </row>
    <row r="3465" spans="1:8">
      <c r="A3465" s="244" t="s">
        <v>3907</v>
      </c>
      <c r="B3465" s="244" t="s">
        <v>4222</v>
      </c>
      <c r="C3465" s="247">
        <v>35</v>
      </c>
      <c r="D3465" s="244" t="s">
        <v>7064</v>
      </c>
      <c r="E3465" s="244" t="s">
        <v>46</v>
      </c>
      <c r="F3465" s="244" t="s">
        <v>46</v>
      </c>
      <c r="G3465" s="244" t="s">
        <v>4225</v>
      </c>
      <c r="H3465" s="4">
        <v>500</v>
      </c>
    </row>
    <row r="3466" spans="1:8">
      <c r="A3466" s="244" t="s">
        <v>3908</v>
      </c>
      <c r="B3466" s="244" t="s">
        <v>4222</v>
      </c>
      <c r="C3466" s="247">
        <v>30</v>
      </c>
      <c r="D3466" s="244" t="s">
        <v>7065</v>
      </c>
      <c r="E3466" s="244" t="s">
        <v>46</v>
      </c>
      <c r="F3466" s="244" t="s">
        <v>46</v>
      </c>
      <c r="G3466" s="244" t="s">
        <v>4225</v>
      </c>
      <c r="H3466" s="4">
        <v>500</v>
      </c>
    </row>
    <row r="3467" spans="1:8">
      <c r="A3467" s="244" t="s">
        <v>3909</v>
      </c>
      <c r="B3467" s="244" t="s">
        <v>4302</v>
      </c>
      <c r="C3467" s="247">
        <v>15</v>
      </c>
      <c r="D3467" s="244" t="s">
        <v>7066</v>
      </c>
      <c r="E3467" s="244" t="s">
        <v>46</v>
      </c>
      <c r="F3467" s="244" t="s">
        <v>46</v>
      </c>
      <c r="G3467" s="244" t="s">
        <v>4225</v>
      </c>
      <c r="H3467" s="4">
        <v>500</v>
      </c>
    </row>
    <row r="3468" spans="1:8">
      <c r="A3468" s="244" t="s">
        <v>3910</v>
      </c>
      <c r="B3468" s="244" t="s">
        <v>4222</v>
      </c>
      <c r="C3468" s="247">
        <v>30</v>
      </c>
      <c r="D3468" s="244" t="s">
        <v>7067</v>
      </c>
      <c r="E3468" s="244" t="s">
        <v>46</v>
      </c>
      <c r="F3468" s="244" t="s">
        <v>46</v>
      </c>
      <c r="G3468" s="244" t="s">
        <v>4225</v>
      </c>
      <c r="H3468" s="4">
        <v>500</v>
      </c>
    </row>
    <row r="3469" spans="1:8">
      <c r="A3469" s="244" t="s">
        <v>3911</v>
      </c>
      <c r="B3469" s="244" t="s">
        <v>4222</v>
      </c>
      <c r="C3469" s="247">
        <v>40</v>
      </c>
      <c r="D3469" s="244" t="s">
        <v>7068</v>
      </c>
      <c r="E3469" s="244" t="s">
        <v>46</v>
      </c>
      <c r="F3469" s="244" t="s">
        <v>46</v>
      </c>
      <c r="G3469" s="244" t="s">
        <v>4225</v>
      </c>
      <c r="H3469" s="4">
        <v>500</v>
      </c>
    </row>
    <row r="3470" spans="1:8">
      <c r="A3470" s="244" t="s">
        <v>3912</v>
      </c>
      <c r="B3470" s="244" t="s">
        <v>4222</v>
      </c>
      <c r="C3470" s="247">
        <v>20</v>
      </c>
      <c r="D3470" s="244" t="s">
        <v>7069</v>
      </c>
      <c r="E3470" s="244" t="s">
        <v>46</v>
      </c>
      <c r="F3470" s="244" t="s">
        <v>46</v>
      </c>
      <c r="G3470" s="244" t="s">
        <v>4225</v>
      </c>
      <c r="H3470" s="4">
        <v>500</v>
      </c>
    </row>
    <row r="3471" spans="1:8">
      <c r="A3471" s="244" t="s">
        <v>3913</v>
      </c>
      <c r="B3471" s="244" t="s">
        <v>4222</v>
      </c>
      <c r="C3471" s="247">
        <v>35</v>
      </c>
      <c r="D3471" s="244" t="s">
        <v>7070</v>
      </c>
      <c r="E3471" s="244" t="s">
        <v>46</v>
      </c>
      <c r="F3471" s="244" t="s">
        <v>46</v>
      </c>
      <c r="G3471" s="244" t="s">
        <v>4225</v>
      </c>
      <c r="H3471" s="4">
        <v>500</v>
      </c>
    </row>
    <row r="3472" spans="1:8">
      <c r="A3472" s="244" t="s">
        <v>3914</v>
      </c>
      <c r="B3472" s="244" t="s">
        <v>4222</v>
      </c>
      <c r="C3472" s="247">
        <v>40</v>
      </c>
      <c r="D3472" s="244" t="s">
        <v>7071</v>
      </c>
      <c r="E3472" s="244" t="s">
        <v>46</v>
      </c>
      <c r="F3472" s="244" t="s">
        <v>46</v>
      </c>
      <c r="G3472" s="244" t="s">
        <v>4225</v>
      </c>
      <c r="H3472" s="4">
        <v>500</v>
      </c>
    </row>
    <row r="3473" spans="1:8">
      <c r="A3473" s="244" t="s">
        <v>3915</v>
      </c>
      <c r="B3473" s="244" t="s">
        <v>4234</v>
      </c>
      <c r="C3473" s="247">
        <v>30</v>
      </c>
      <c r="D3473" s="244" t="s">
        <v>7072</v>
      </c>
      <c r="E3473" s="238" t="s">
        <v>52</v>
      </c>
      <c r="F3473" s="238" t="s">
        <v>4236</v>
      </c>
      <c r="G3473" s="244" t="s">
        <v>4225</v>
      </c>
      <c r="H3473" s="158" t="s">
        <v>7323</v>
      </c>
    </row>
    <row r="3474" spans="1:8">
      <c r="A3474" s="244" t="s">
        <v>3916</v>
      </c>
      <c r="B3474" s="244" t="s">
        <v>4222</v>
      </c>
      <c r="C3474" s="247">
        <v>35</v>
      </c>
      <c r="D3474" s="244" t="s">
        <v>7073</v>
      </c>
      <c r="E3474" s="244" t="s">
        <v>46</v>
      </c>
      <c r="F3474" s="244" t="s">
        <v>46</v>
      </c>
      <c r="G3474" s="244" t="s">
        <v>4225</v>
      </c>
      <c r="H3474" s="4">
        <v>500</v>
      </c>
    </row>
    <row r="3475" spans="1:8">
      <c r="A3475" s="244" t="s">
        <v>3917</v>
      </c>
      <c r="B3475" s="244" t="s">
        <v>4222</v>
      </c>
      <c r="C3475" s="247">
        <v>30</v>
      </c>
      <c r="D3475" s="244" t="s">
        <v>7074</v>
      </c>
      <c r="E3475" s="244" t="s">
        <v>46</v>
      </c>
      <c r="F3475" s="244" t="s">
        <v>46</v>
      </c>
      <c r="G3475" s="244" t="s">
        <v>4225</v>
      </c>
      <c r="H3475" s="4">
        <v>500</v>
      </c>
    </row>
    <row r="3476" spans="1:8">
      <c r="A3476" s="244" t="s">
        <v>3918</v>
      </c>
      <c r="B3476" s="244" t="s">
        <v>4222</v>
      </c>
      <c r="C3476" s="247">
        <v>30</v>
      </c>
      <c r="D3476" s="244" t="s">
        <v>7075</v>
      </c>
      <c r="E3476" s="244" t="s">
        <v>46</v>
      </c>
      <c r="F3476" s="244" t="s">
        <v>46</v>
      </c>
      <c r="G3476" s="244" t="s">
        <v>4225</v>
      </c>
      <c r="H3476" s="4">
        <v>500</v>
      </c>
    </row>
    <row r="3477" spans="1:8">
      <c r="A3477" s="244" t="s">
        <v>3919</v>
      </c>
      <c r="B3477" s="244" t="s">
        <v>4222</v>
      </c>
      <c r="C3477" s="247">
        <v>35</v>
      </c>
      <c r="D3477" s="244" t="s">
        <v>7076</v>
      </c>
      <c r="E3477" s="244" t="s">
        <v>46</v>
      </c>
      <c r="F3477" s="244" t="s">
        <v>46</v>
      </c>
      <c r="G3477" s="244" t="s">
        <v>4225</v>
      </c>
      <c r="H3477" s="4">
        <v>500</v>
      </c>
    </row>
    <row r="3478" spans="1:8">
      <c r="A3478" s="244" t="s">
        <v>3920</v>
      </c>
      <c r="B3478" s="244" t="s">
        <v>4222</v>
      </c>
      <c r="C3478" s="247">
        <v>30</v>
      </c>
      <c r="D3478" s="244" t="s">
        <v>7077</v>
      </c>
      <c r="E3478" s="244" t="s">
        <v>46</v>
      </c>
      <c r="F3478" s="244" t="s">
        <v>46</v>
      </c>
      <c r="G3478" s="244" t="s">
        <v>4225</v>
      </c>
      <c r="H3478" s="4">
        <v>500</v>
      </c>
    </row>
    <row r="3479" spans="1:8">
      <c r="A3479" s="244" t="s">
        <v>3921</v>
      </c>
      <c r="B3479" s="244" t="s">
        <v>4222</v>
      </c>
      <c r="C3479" s="247">
        <v>40</v>
      </c>
      <c r="D3479" s="244" t="s">
        <v>7078</v>
      </c>
      <c r="E3479" s="244" t="s">
        <v>46</v>
      </c>
      <c r="F3479" s="244" t="s">
        <v>46</v>
      </c>
      <c r="G3479" s="244" t="s">
        <v>4225</v>
      </c>
      <c r="H3479" s="4">
        <v>500</v>
      </c>
    </row>
    <row r="3480" spans="1:8">
      <c r="A3480" s="244" t="s">
        <v>3922</v>
      </c>
      <c r="B3480" s="244" t="s">
        <v>4234</v>
      </c>
      <c r="C3480" s="247">
        <v>30</v>
      </c>
      <c r="D3480" s="244" t="s">
        <v>7079</v>
      </c>
      <c r="E3480" s="238" t="s">
        <v>52</v>
      </c>
      <c r="F3480" s="238" t="s">
        <v>4236</v>
      </c>
      <c r="G3480" s="244" t="s">
        <v>4225</v>
      </c>
      <c r="H3480" s="158" t="s">
        <v>7323</v>
      </c>
    </row>
    <row r="3481" spans="1:8">
      <c r="A3481" s="244" t="s">
        <v>3923</v>
      </c>
      <c r="B3481" s="244" t="s">
        <v>4222</v>
      </c>
      <c r="C3481" s="247">
        <v>40</v>
      </c>
      <c r="D3481" s="244" t="s">
        <v>7080</v>
      </c>
      <c r="E3481" s="244" t="s">
        <v>46</v>
      </c>
      <c r="F3481" s="244" t="s">
        <v>46</v>
      </c>
      <c r="G3481" s="244" t="s">
        <v>4225</v>
      </c>
      <c r="H3481" s="4">
        <v>500</v>
      </c>
    </row>
    <row r="3482" spans="1:8">
      <c r="A3482" s="244" t="s">
        <v>3924</v>
      </c>
      <c r="B3482" s="244" t="s">
        <v>4222</v>
      </c>
      <c r="C3482" s="247">
        <v>40</v>
      </c>
      <c r="D3482" s="244" t="s">
        <v>7081</v>
      </c>
      <c r="E3482" s="244" t="s">
        <v>46</v>
      </c>
      <c r="F3482" s="244" t="s">
        <v>46</v>
      </c>
      <c r="G3482" s="244" t="s">
        <v>4225</v>
      </c>
      <c r="H3482" s="4">
        <v>500</v>
      </c>
    </row>
    <row r="3483" spans="1:8">
      <c r="A3483" s="244" t="s">
        <v>3925</v>
      </c>
      <c r="B3483" s="244" t="s">
        <v>4222</v>
      </c>
      <c r="C3483" s="247">
        <v>30</v>
      </c>
      <c r="D3483" s="244" t="s">
        <v>7082</v>
      </c>
      <c r="E3483" s="244" t="s">
        <v>46</v>
      </c>
      <c r="F3483" s="244" t="s">
        <v>46</v>
      </c>
      <c r="G3483" s="244" t="s">
        <v>4225</v>
      </c>
      <c r="H3483" s="4">
        <v>500</v>
      </c>
    </row>
    <row r="3484" spans="1:8">
      <c r="A3484" s="244" t="s">
        <v>3926</v>
      </c>
      <c r="B3484" s="244" t="s">
        <v>4234</v>
      </c>
      <c r="C3484" s="247">
        <v>30</v>
      </c>
      <c r="D3484" s="244" t="s">
        <v>7083</v>
      </c>
      <c r="E3484" s="238" t="s">
        <v>52</v>
      </c>
      <c r="F3484" s="238" t="s">
        <v>4236</v>
      </c>
      <c r="G3484" s="244" t="s">
        <v>4225</v>
      </c>
      <c r="H3484" s="158" t="s">
        <v>7323</v>
      </c>
    </row>
    <row r="3485" spans="1:8">
      <c r="A3485" s="244" t="s">
        <v>3927</v>
      </c>
      <c r="B3485" s="244" t="s">
        <v>4238</v>
      </c>
      <c r="C3485" s="247">
        <v>30</v>
      </c>
      <c r="D3485" s="244" t="s">
        <v>7084</v>
      </c>
      <c r="E3485" s="244" t="s">
        <v>46</v>
      </c>
      <c r="F3485" s="244" t="s">
        <v>46</v>
      </c>
      <c r="G3485" s="244" t="s">
        <v>4225</v>
      </c>
      <c r="H3485" s="4">
        <v>500</v>
      </c>
    </row>
    <row r="3486" spans="1:8">
      <c r="A3486" s="244" t="s">
        <v>3928</v>
      </c>
      <c r="B3486" s="244" t="s">
        <v>4263</v>
      </c>
      <c r="C3486" s="247" t="s">
        <v>379</v>
      </c>
      <c r="D3486" s="244" t="s">
        <v>7085</v>
      </c>
      <c r="E3486" s="244" t="s">
        <v>46</v>
      </c>
      <c r="F3486" s="244" t="s">
        <v>46</v>
      </c>
      <c r="G3486" s="244" t="s">
        <v>4225</v>
      </c>
      <c r="H3486" s="4">
        <v>500</v>
      </c>
    </row>
    <row r="3487" spans="1:8">
      <c r="A3487" s="244" t="s">
        <v>3929</v>
      </c>
      <c r="B3487" s="244" t="s">
        <v>4222</v>
      </c>
      <c r="C3487" s="247">
        <v>30</v>
      </c>
      <c r="D3487" s="244" t="s">
        <v>7086</v>
      </c>
      <c r="E3487" s="244" t="s">
        <v>46</v>
      </c>
      <c r="F3487" s="244" t="s">
        <v>46</v>
      </c>
      <c r="G3487" s="244" t="s">
        <v>4225</v>
      </c>
      <c r="H3487" s="4">
        <v>500</v>
      </c>
    </row>
    <row r="3488" spans="1:8">
      <c r="A3488" s="244" t="s">
        <v>3930</v>
      </c>
      <c r="B3488" s="244" t="s">
        <v>4234</v>
      </c>
      <c r="C3488" s="247">
        <v>27</v>
      </c>
      <c r="D3488" s="244" t="s">
        <v>7087</v>
      </c>
      <c r="E3488" s="238" t="s">
        <v>52</v>
      </c>
      <c r="F3488" s="238" t="s">
        <v>4236</v>
      </c>
      <c r="G3488" s="244" t="s">
        <v>4225</v>
      </c>
      <c r="H3488" s="158" t="s">
        <v>7323</v>
      </c>
    </row>
    <row r="3489" spans="1:8">
      <c r="A3489" s="244" t="s">
        <v>3931</v>
      </c>
      <c r="B3489" s="244" t="s">
        <v>4222</v>
      </c>
      <c r="C3489" s="247">
        <v>40</v>
      </c>
      <c r="D3489" s="244" t="s">
        <v>379</v>
      </c>
      <c r="E3489" s="238" t="s">
        <v>4236</v>
      </c>
      <c r="F3489" s="238" t="s">
        <v>4236</v>
      </c>
      <c r="G3489" s="244" t="s">
        <v>4225</v>
      </c>
      <c r="H3489" s="222">
        <v>0</v>
      </c>
    </row>
    <row r="3490" spans="1:8">
      <c r="A3490" s="244" t="s">
        <v>3932</v>
      </c>
      <c r="B3490" s="244" t="s">
        <v>4222</v>
      </c>
      <c r="C3490" s="247">
        <v>30</v>
      </c>
      <c r="D3490" s="244" t="s">
        <v>379</v>
      </c>
      <c r="E3490" s="238" t="s">
        <v>4236</v>
      </c>
      <c r="F3490" s="238" t="s">
        <v>4236</v>
      </c>
      <c r="G3490" s="244" t="s">
        <v>4225</v>
      </c>
      <c r="H3490" s="222">
        <v>0</v>
      </c>
    </row>
    <row r="3491" spans="1:8">
      <c r="A3491" s="244" t="s">
        <v>3933</v>
      </c>
      <c r="B3491" s="244" t="s">
        <v>4263</v>
      </c>
      <c r="C3491" s="247" t="s">
        <v>379</v>
      </c>
      <c r="D3491" s="244" t="s">
        <v>7088</v>
      </c>
      <c r="E3491" s="244" t="s">
        <v>46</v>
      </c>
      <c r="F3491" s="244" t="s">
        <v>46</v>
      </c>
      <c r="G3491" s="244" t="s">
        <v>4225</v>
      </c>
      <c r="H3491" s="4">
        <v>500</v>
      </c>
    </row>
    <row r="3492" spans="1:8">
      <c r="A3492" s="244" t="s">
        <v>3934</v>
      </c>
      <c r="B3492" s="244" t="s">
        <v>4222</v>
      </c>
      <c r="C3492" s="247">
        <v>20</v>
      </c>
      <c r="D3492" s="244" t="s">
        <v>7089</v>
      </c>
      <c r="E3492" s="244" t="s">
        <v>46</v>
      </c>
      <c r="F3492" s="244" t="s">
        <v>46</v>
      </c>
      <c r="G3492" s="244" t="s">
        <v>4225</v>
      </c>
      <c r="H3492" s="4">
        <v>500</v>
      </c>
    </row>
    <row r="3493" spans="1:8">
      <c r="A3493" s="244" t="s">
        <v>3935</v>
      </c>
      <c r="B3493" s="244" t="s">
        <v>4263</v>
      </c>
      <c r="C3493" s="247" t="s">
        <v>379</v>
      </c>
      <c r="D3493" s="244" t="s">
        <v>7090</v>
      </c>
      <c r="E3493" s="244" t="s">
        <v>46</v>
      </c>
      <c r="F3493" s="244" t="s">
        <v>46</v>
      </c>
      <c r="G3493" s="244" t="s">
        <v>4225</v>
      </c>
      <c r="H3493" s="4">
        <v>500</v>
      </c>
    </row>
    <row r="3494" spans="1:8">
      <c r="A3494" s="244" t="s">
        <v>3936</v>
      </c>
      <c r="B3494" s="244" t="s">
        <v>4238</v>
      </c>
      <c r="C3494" s="247">
        <v>30</v>
      </c>
      <c r="D3494" s="244" t="s">
        <v>7091</v>
      </c>
      <c r="E3494" s="244" t="s">
        <v>46</v>
      </c>
      <c r="F3494" s="244" t="s">
        <v>46</v>
      </c>
      <c r="G3494" s="244" t="s">
        <v>4225</v>
      </c>
      <c r="H3494" s="4">
        <v>500</v>
      </c>
    </row>
    <row r="3495" spans="1:8">
      <c r="A3495" s="244" t="s">
        <v>3937</v>
      </c>
      <c r="B3495" s="244" t="s">
        <v>4263</v>
      </c>
      <c r="C3495" s="247" t="s">
        <v>379</v>
      </c>
      <c r="D3495" s="244" t="s">
        <v>7092</v>
      </c>
      <c r="E3495" s="244" t="s">
        <v>46</v>
      </c>
      <c r="F3495" s="244" t="s">
        <v>46</v>
      </c>
      <c r="G3495" s="244" t="s">
        <v>4225</v>
      </c>
      <c r="H3495" s="4">
        <v>500</v>
      </c>
    </row>
    <row r="3496" spans="1:8">
      <c r="A3496" s="244" t="s">
        <v>3938</v>
      </c>
      <c r="B3496" s="244" t="s">
        <v>4222</v>
      </c>
      <c r="C3496" s="247">
        <v>28</v>
      </c>
      <c r="D3496" s="244" t="s">
        <v>7093</v>
      </c>
      <c r="E3496" s="244" t="s">
        <v>46</v>
      </c>
      <c r="F3496" s="244" t="s">
        <v>46</v>
      </c>
      <c r="G3496" s="244" t="s">
        <v>4225</v>
      </c>
      <c r="H3496" s="4">
        <v>500</v>
      </c>
    </row>
    <row r="3497" spans="1:8">
      <c r="A3497" s="244" t="s">
        <v>3939</v>
      </c>
      <c r="B3497" s="244" t="s">
        <v>4222</v>
      </c>
      <c r="C3497" s="247">
        <v>35</v>
      </c>
      <c r="D3497" s="244" t="s">
        <v>7094</v>
      </c>
      <c r="E3497" s="244" t="s">
        <v>46</v>
      </c>
      <c r="F3497" s="244" t="s">
        <v>46</v>
      </c>
      <c r="G3497" s="244" t="s">
        <v>4225</v>
      </c>
      <c r="H3497" s="4">
        <v>500</v>
      </c>
    </row>
    <row r="3498" spans="1:8">
      <c r="A3498" s="244" t="s">
        <v>3940</v>
      </c>
      <c r="B3498" s="244" t="s">
        <v>4263</v>
      </c>
      <c r="C3498" s="247">
        <v>13</v>
      </c>
      <c r="D3498" s="244" t="s">
        <v>379</v>
      </c>
      <c r="E3498" s="238" t="s">
        <v>4236</v>
      </c>
      <c r="F3498" s="238" t="s">
        <v>4236</v>
      </c>
      <c r="G3498" s="244" t="s">
        <v>4225</v>
      </c>
      <c r="H3498" s="222">
        <v>0</v>
      </c>
    </row>
    <row r="3499" spans="1:8">
      <c r="A3499" s="244" t="s">
        <v>3941</v>
      </c>
      <c r="B3499" s="244" t="s">
        <v>4222</v>
      </c>
      <c r="C3499" s="247">
        <v>28</v>
      </c>
      <c r="D3499" s="244" t="s">
        <v>7095</v>
      </c>
      <c r="E3499" s="244" t="s">
        <v>46</v>
      </c>
      <c r="F3499" s="244" t="s">
        <v>46</v>
      </c>
      <c r="G3499" s="244" t="s">
        <v>4225</v>
      </c>
      <c r="H3499" s="4">
        <v>500</v>
      </c>
    </row>
    <row r="3500" spans="1:8">
      <c r="A3500" s="244" t="s">
        <v>3942</v>
      </c>
      <c r="B3500" s="244" t="s">
        <v>4222</v>
      </c>
      <c r="C3500" s="247">
        <v>25</v>
      </c>
      <c r="D3500" s="244" t="s">
        <v>7096</v>
      </c>
      <c r="E3500" s="244" t="s">
        <v>46</v>
      </c>
      <c r="F3500" s="244" t="s">
        <v>46</v>
      </c>
      <c r="G3500" s="244" t="s">
        <v>4225</v>
      </c>
      <c r="H3500" s="4">
        <v>500</v>
      </c>
    </row>
    <row r="3501" spans="1:8">
      <c r="A3501" s="244" t="s">
        <v>3943</v>
      </c>
      <c r="B3501" s="244" t="s">
        <v>4222</v>
      </c>
      <c r="C3501" s="247">
        <v>35</v>
      </c>
      <c r="D3501" s="244" t="s">
        <v>7097</v>
      </c>
      <c r="E3501" s="244" t="s">
        <v>46</v>
      </c>
      <c r="F3501" s="244" t="s">
        <v>46</v>
      </c>
      <c r="G3501" s="244" t="s">
        <v>4225</v>
      </c>
      <c r="H3501" s="4">
        <v>500</v>
      </c>
    </row>
    <row r="3502" spans="1:8">
      <c r="A3502" s="244" t="s">
        <v>3944</v>
      </c>
      <c r="B3502" s="244" t="s">
        <v>379</v>
      </c>
      <c r="C3502" s="247" t="s">
        <v>379</v>
      </c>
      <c r="D3502" s="244" t="s">
        <v>7098</v>
      </c>
      <c r="E3502" s="238" t="s">
        <v>4266</v>
      </c>
      <c r="F3502" s="238" t="s">
        <v>4266</v>
      </c>
      <c r="G3502" s="244" t="s">
        <v>4225</v>
      </c>
      <c r="H3502" s="222">
        <v>0</v>
      </c>
    </row>
    <row r="3503" spans="1:8">
      <c r="A3503" s="244" t="s">
        <v>3944</v>
      </c>
      <c r="B3503" s="244" t="s">
        <v>4263</v>
      </c>
      <c r="C3503" s="247" t="s">
        <v>379</v>
      </c>
      <c r="D3503" s="244" t="s">
        <v>7098</v>
      </c>
      <c r="E3503" s="238" t="s">
        <v>4266</v>
      </c>
      <c r="F3503" s="238" t="s">
        <v>4266</v>
      </c>
      <c r="G3503" s="244" t="s">
        <v>4230</v>
      </c>
      <c r="H3503" s="222">
        <v>0</v>
      </c>
    </row>
    <row r="3504" spans="1:8">
      <c r="A3504" s="244" t="s">
        <v>3945</v>
      </c>
      <c r="B3504" s="244" t="s">
        <v>4332</v>
      </c>
      <c r="C3504" s="247">
        <v>25</v>
      </c>
      <c r="D3504" s="244" t="s">
        <v>7099</v>
      </c>
      <c r="E3504" s="244" t="s">
        <v>46</v>
      </c>
      <c r="F3504" s="244" t="s">
        <v>46</v>
      </c>
      <c r="G3504" s="244" t="s">
        <v>4225</v>
      </c>
      <c r="H3504" s="4">
        <v>500</v>
      </c>
    </row>
    <row r="3505" spans="1:8">
      <c r="A3505" s="244" t="s">
        <v>3946</v>
      </c>
      <c r="B3505" s="244" t="s">
        <v>4234</v>
      </c>
      <c r="C3505" s="247">
        <v>30</v>
      </c>
      <c r="D3505" s="244" t="s">
        <v>7100</v>
      </c>
      <c r="E3505" s="244" t="s">
        <v>46</v>
      </c>
      <c r="F3505" s="244" t="s">
        <v>46</v>
      </c>
      <c r="G3505" s="244" t="s">
        <v>4225</v>
      </c>
      <c r="H3505" s="4">
        <v>500</v>
      </c>
    </row>
    <row r="3506" spans="1:8">
      <c r="A3506" s="244" t="s">
        <v>3947</v>
      </c>
      <c r="B3506" s="244" t="s">
        <v>4302</v>
      </c>
      <c r="C3506" s="247">
        <v>20</v>
      </c>
      <c r="D3506" s="244" t="s">
        <v>7101</v>
      </c>
      <c r="E3506" s="244" t="s">
        <v>46</v>
      </c>
      <c r="F3506" s="244" t="s">
        <v>46</v>
      </c>
      <c r="G3506" s="244" t="s">
        <v>4225</v>
      </c>
      <c r="H3506" s="4">
        <v>500</v>
      </c>
    </row>
    <row r="3507" spans="1:8">
      <c r="A3507" s="244" t="s">
        <v>3948</v>
      </c>
      <c r="B3507" s="244" t="s">
        <v>4263</v>
      </c>
      <c r="C3507" s="247" t="s">
        <v>379</v>
      </c>
      <c r="D3507" s="244" t="s">
        <v>7102</v>
      </c>
      <c r="E3507" s="244" t="s">
        <v>46</v>
      </c>
      <c r="F3507" s="244" t="s">
        <v>46</v>
      </c>
      <c r="G3507" s="244" t="s">
        <v>4225</v>
      </c>
      <c r="H3507" s="4">
        <v>500</v>
      </c>
    </row>
    <row r="3508" spans="1:8">
      <c r="A3508" s="244" t="s">
        <v>3949</v>
      </c>
      <c r="B3508" s="244" t="s">
        <v>4302</v>
      </c>
      <c r="C3508" s="247">
        <v>20</v>
      </c>
      <c r="D3508" s="244" t="s">
        <v>7103</v>
      </c>
      <c r="E3508" s="244" t="s">
        <v>46</v>
      </c>
      <c r="F3508" s="244" t="s">
        <v>46</v>
      </c>
      <c r="G3508" s="244" t="s">
        <v>4225</v>
      </c>
      <c r="H3508" s="4">
        <v>500</v>
      </c>
    </row>
    <row r="3509" spans="1:8">
      <c r="A3509" s="244" t="s">
        <v>3950</v>
      </c>
      <c r="B3509" s="244" t="s">
        <v>4234</v>
      </c>
      <c r="C3509" s="247">
        <v>30</v>
      </c>
      <c r="D3509" s="244" t="s">
        <v>7104</v>
      </c>
      <c r="E3509" s="244" t="s">
        <v>46</v>
      </c>
      <c r="F3509" s="244" t="s">
        <v>46</v>
      </c>
      <c r="G3509" s="244" t="s">
        <v>4225</v>
      </c>
      <c r="H3509" s="4">
        <v>500</v>
      </c>
    </row>
    <row r="3510" spans="1:8">
      <c r="A3510" s="244" t="s">
        <v>3951</v>
      </c>
      <c r="B3510" s="244" t="s">
        <v>4222</v>
      </c>
      <c r="C3510" s="247">
        <v>35</v>
      </c>
      <c r="D3510" s="244" t="s">
        <v>7105</v>
      </c>
      <c r="E3510" s="244" t="s">
        <v>46</v>
      </c>
      <c r="F3510" s="244" t="s">
        <v>46</v>
      </c>
      <c r="G3510" s="244" t="s">
        <v>4225</v>
      </c>
      <c r="H3510" s="4">
        <v>500</v>
      </c>
    </row>
    <row r="3511" spans="1:8">
      <c r="A3511" s="244" t="s">
        <v>3952</v>
      </c>
      <c r="B3511" s="244" t="s">
        <v>4222</v>
      </c>
      <c r="C3511" s="247">
        <v>35</v>
      </c>
      <c r="D3511" s="244" t="s">
        <v>7106</v>
      </c>
      <c r="E3511" s="244" t="s">
        <v>46</v>
      </c>
      <c r="F3511" s="244" t="s">
        <v>46</v>
      </c>
      <c r="G3511" s="244" t="s">
        <v>4225</v>
      </c>
      <c r="H3511" s="4">
        <v>500</v>
      </c>
    </row>
    <row r="3512" spans="1:8">
      <c r="A3512" s="244" t="s">
        <v>3953</v>
      </c>
      <c r="B3512" s="244" t="s">
        <v>4222</v>
      </c>
      <c r="C3512" s="247">
        <v>40</v>
      </c>
      <c r="D3512" s="244" t="s">
        <v>7107</v>
      </c>
      <c r="E3512" s="244" t="s">
        <v>46</v>
      </c>
      <c r="F3512" s="244" t="s">
        <v>46</v>
      </c>
      <c r="G3512" s="244" t="s">
        <v>4225</v>
      </c>
      <c r="H3512" s="4">
        <v>500</v>
      </c>
    </row>
    <row r="3513" spans="1:8">
      <c r="A3513" s="244" t="s">
        <v>3954</v>
      </c>
      <c r="B3513" s="244" t="s">
        <v>4222</v>
      </c>
      <c r="C3513" s="247">
        <v>25</v>
      </c>
      <c r="D3513" s="244" t="s">
        <v>7108</v>
      </c>
      <c r="E3513" s="244" t="s">
        <v>46</v>
      </c>
      <c r="F3513" s="244" t="s">
        <v>46</v>
      </c>
      <c r="G3513" s="244" t="s">
        <v>4225</v>
      </c>
      <c r="H3513" s="4">
        <v>500</v>
      </c>
    </row>
    <row r="3514" spans="1:8">
      <c r="A3514" s="244" t="s">
        <v>3955</v>
      </c>
      <c r="B3514" s="244" t="s">
        <v>4222</v>
      </c>
      <c r="C3514" s="247">
        <v>30</v>
      </c>
      <c r="D3514" s="244" t="s">
        <v>7109</v>
      </c>
      <c r="E3514" s="244" t="s">
        <v>46</v>
      </c>
      <c r="F3514" s="244" t="s">
        <v>46</v>
      </c>
      <c r="G3514" s="244" t="s">
        <v>4225</v>
      </c>
      <c r="H3514" s="4">
        <v>500</v>
      </c>
    </row>
    <row r="3515" spans="1:8">
      <c r="A3515" s="244" t="s">
        <v>3956</v>
      </c>
      <c r="B3515" s="244" t="s">
        <v>4222</v>
      </c>
      <c r="C3515" s="247">
        <v>40</v>
      </c>
      <c r="D3515" s="244" t="s">
        <v>7110</v>
      </c>
      <c r="E3515" s="244" t="s">
        <v>46</v>
      </c>
      <c r="F3515" s="244" t="s">
        <v>46</v>
      </c>
      <c r="G3515" s="244" t="s">
        <v>4225</v>
      </c>
      <c r="H3515" s="4">
        <v>500</v>
      </c>
    </row>
    <row r="3516" spans="1:8">
      <c r="A3516" s="244" t="s">
        <v>3957</v>
      </c>
      <c r="B3516" s="244" t="s">
        <v>4222</v>
      </c>
      <c r="C3516" s="247">
        <v>30</v>
      </c>
      <c r="D3516" s="244" t="s">
        <v>7111</v>
      </c>
      <c r="E3516" s="244" t="s">
        <v>46</v>
      </c>
      <c r="F3516" s="244" t="s">
        <v>46</v>
      </c>
      <c r="G3516" s="244" t="s">
        <v>4225</v>
      </c>
      <c r="H3516" s="4">
        <v>500</v>
      </c>
    </row>
    <row r="3517" spans="1:8">
      <c r="A3517" s="244" t="s">
        <v>3958</v>
      </c>
      <c r="B3517" s="244" t="s">
        <v>4222</v>
      </c>
      <c r="C3517" s="247">
        <v>40</v>
      </c>
      <c r="D3517" s="244" t="s">
        <v>7112</v>
      </c>
      <c r="E3517" s="244" t="s">
        <v>46</v>
      </c>
      <c r="F3517" s="244" t="s">
        <v>46</v>
      </c>
      <c r="G3517" s="244" t="s">
        <v>4225</v>
      </c>
      <c r="H3517" s="4">
        <v>500</v>
      </c>
    </row>
    <row r="3518" spans="1:8">
      <c r="A3518" s="244" t="s">
        <v>3959</v>
      </c>
      <c r="B3518" s="244" t="s">
        <v>4222</v>
      </c>
      <c r="C3518" s="247">
        <v>30</v>
      </c>
      <c r="D3518" s="244" t="s">
        <v>7113</v>
      </c>
      <c r="E3518" s="244" t="s">
        <v>46</v>
      </c>
      <c r="F3518" s="244" t="s">
        <v>46</v>
      </c>
      <c r="G3518" s="244" t="s">
        <v>4225</v>
      </c>
      <c r="H3518" s="4">
        <v>500</v>
      </c>
    </row>
    <row r="3519" spans="1:8">
      <c r="A3519" s="244" t="s">
        <v>3960</v>
      </c>
      <c r="B3519" s="244" t="s">
        <v>4222</v>
      </c>
      <c r="C3519" s="247">
        <v>40</v>
      </c>
      <c r="D3519" s="244" t="s">
        <v>7114</v>
      </c>
      <c r="E3519" s="244" t="s">
        <v>46</v>
      </c>
      <c r="F3519" s="244" t="s">
        <v>46</v>
      </c>
      <c r="G3519" s="244" t="s">
        <v>4225</v>
      </c>
      <c r="H3519" s="4">
        <v>500</v>
      </c>
    </row>
    <row r="3520" spans="1:8">
      <c r="A3520" s="244" t="s">
        <v>3961</v>
      </c>
      <c r="B3520" s="244" t="s">
        <v>4222</v>
      </c>
      <c r="C3520" s="247">
        <v>25</v>
      </c>
      <c r="D3520" s="244" t="s">
        <v>7115</v>
      </c>
      <c r="E3520" s="244" t="s">
        <v>46</v>
      </c>
      <c r="F3520" s="244" t="s">
        <v>46</v>
      </c>
      <c r="G3520" s="244" t="s">
        <v>4225</v>
      </c>
      <c r="H3520" s="4">
        <v>500</v>
      </c>
    </row>
    <row r="3521" spans="1:8">
      <c r="A3521" s="244" t="s">
        <v>3962</v>
      </c>
      <c r="B3521" s="244" t="s">
        <v>4222</v>
      </c>
      <c r="C3521" s="247">
        <v>30</v>
      </c>
      <c r="D3521" s="244" t="s">
        <v>7116</v>
      </c>
      <c r="E3521" s="244" t="s">
        <v>46</v>
      </c>
      <c r="F3521" s="244" t="s">
        <v>46</v>
      </c>
      <c r="G3521" s="244" t="s">
        <v>4225</v>
      </c>
      <c r="H3521" s="4">
        <v>500</v>
      </c>
    </row>
    <row r="3522" spans="1:8">
      <c r="A3522" s="244" t="s">
        <v>3963</v>
      </c>
      <c r="B3522" s="244" t="s">
        <v>4222</v>
      </c>
      <c r="C3522" s="247">
        <v>35</v>
      </c>
      <c r="D3522" s="244" t="s">
        <v>7117</v>
      </c>
      <c r="E3522" s="244" t="s">
        <v>46</v>
      </c>
      <c r="F3522" s="244" t="s">
        <v>46</v>
      </c>
      <c r="G3522" s="244" t="s">
        <v>4225</v>
      </c>
      <c r="H3522" s="4">
        <v>500</v>
      </c>
    </row>
    <row r="3523" spans="1:8">
      <c r="A3523" s="244" t="s">
        <v>3964</v>
      </c>
      <c r="B3523" s="244" t="s">
        <v>4222</v>
      </c>
      <c r="C3523" s="247">
        <v>35</v>
      </c>
      <c r="D3523" s="244" t="s">
        <v>7118</v>
      </c>
      <c r="E3523" s="244" t="s">
        <v>46</v>
      </c>
      <c r="F3523" s="244" t="s">
        <v>46</v>
      </c>
      <c r="G3523" s="244" t="s">
        <v>4225</v>
      </c>
      <c r="H3523" s="4">
        <v>500</v>
      </c>
    </row>
    <row r="3524" spans="1:8">
      <c r="A3524" s="244" t="s">
        <v>3965</v>
      </c>
      <c r="B3524" s="244" t="s">
        <v>4222</v>
      </c>
      <c r="C3524" s="247">
        <v>30</v>
      </c>
      <c r="D3524" s="244" t="s">
        <v>7119</v>
      </c>
      <c r="E3524" s="244" t="s">
        <v>46</v>
      </c>
      <c r="F3524" s="244" t="s">
        <v>4224</v>
      </c>
      <c r="G3524" s="244" t="s">
        <v>4225</v>
      </c>
      <c r="H3524" s="4">
        <v>500</v>
      </c>
    </row>
    <row r="3525" spans="1:8">
      <c r="A3525" s="244" t="s">
        <v>3966</v>
      </c>
      <c r="B3525" s="244" t="s">
        <v>4222</v>
      </c>
      <c r="C3525" s="247">
        <v>50</v>
      </c>
      <c r="D3525" s="244" t="s">
        <v>7120</v>
      </c>
      <c r="E3525" s="244" t="s">
        <v>46</v>
      </c>
      <c r="F3525" s="244" t="s">
        <v>46</v>
      </c>
      <c r="G3525" s="244" t="s">
        <v>4225</v>
      </c>
      <c r="H3525" s="4">
        <v>500</v>
      </c>
    </row>
    <row r="3526" spans="1:8">
      <c r="A3526" s="244" t="s">
        <v>3967</v>
      </c>
      <c r="B3526" s="244" t="s">
        <v>379</v>
      </c>
      <c r="C3526" s="247" t="s">
        <v>379</v>
      </c>
      <c r="D3526" s="238" t="s">
        <v>4266</v>
      </c>
      <c r="E3526" s="244" t="s">
        <v>4236</v>
      </c>
      <c r="F3526" s="244" t="s">
        <v>4236</v>
      </c>
      <c r="G3526" s="244" t="s">
        <v>4225</v>
      </c>
      <c r="H3526" s="222">
        <v>0</v>
      </c>
    </row>
    <row r="3527" spans="1:8">
      <c r="A3527" s="244" t="s">
        <v>3967</v>
      </c>
      <c r="B3527" s="244" t="s">
        <v>4263</v>
      </c>
      <c r="C3527" s="247" t="s">
        <v>379</v>
      </c>
      <c r="D3527" s="244" t="s">
        <v>7121</v>
      </c>
      <c r="E3527" s="244" t="s">
        <v>46</v>
      </c>
      <c r="F3527" s="244" t="s">
        <v>46</v>
      </c>
      <c r="G3527" s="244" t="s">
        <v>4230</v>
      </c>
      <c r="H3527" s="4">
        <v>500</v>
      </c>
    </row>
    <row r="3528" spans="1:8">
      <c r="A3528" s="244" t="s">
        <v>3968</v>
      </c>
      <c r="B3528" s="244" t="s">
        <v>4309</v>
      </c>
      <c r="C3528" s="247">
        <v>5</v>
      </c>
      <c r="D3528" s="244" t="s">
        <v>7122</v>
      </c>
      <c r="E3528" s="244" t="s">
        <v>46</v>
      </c>
      <c r="F3528" s="244" t="s">
        <v>46</v>
      </c>
      <c r="G3528" s="244" t="s">
        <v>4225</v>
      </c>
      <c r="H3528" s="4">
        <v>500</v>
      </c>
    </row>
    <row r="3529" spans="1:8">
      <c r="A3529" s="244" t="s">
        <v>3969</v>
      </c>
      <c r="B3529" s="244" t="s">
        <v>4222</v>
      </c>
      <c r="C3529" s="247">
        <v>40</v>
      </c>
      <c r="D3529" s="244" t="s">
        <v>7123</v>
      </c>
      <c r="E3529" s="244" t="s">
        <v>46</v>
      </c>
      <c r="F3529" s="244" t="s">
        <v>4224</v>
      </c>
      <c r="G3529" s="244" t="s">
        <v>4225</v>
      </c>
      <c r="H3529" s="4">
        <v>500</v>
      </c>
    </row>
    <row r="3530" spans="1:8">
      <c r="A3530" s="244" t="s">
        <v>3970</v>
      </c>
      <c r="B3530" s="244" t="s">
        <v>4222</v>
      </c>
      <c r="C3530" s="247">
        <v>35</v>
      </c>
      <c r="D3530" s="244" t="s">
        <v>7124</v>
      </c>
      <c r="E3530" s="244" t="s">
        <v>46</v>
      </c>
      <c r="F3530" s="244" t="s">
        <v>46</v>
      </c>
      <c r="G3530" s="244" t="s">
        <v>4225</v>
      </c>
      <c r="H3530" s="4">
        <v>500</v>
      </c>
    </row>
    <row r="3531" spans="1:8">
      <c r="A3531" s="244" t="s">
        <v>3971</v>
      </c>
      <c r="B3531" s="244" t="s">
        <v>4222</v>
      </c>
      <c r="C3531" s="247">
        <v>35</v>
      </c>
      <c r="D3531" s="244" t="s">
        <v>7125</v>
      </c>
      <c r="E3531" s="244" t="s">
        <v>46</v>
      </c>
      <c r="F3531" s="244" t="s">
        <v>46</v>
      </c>
      <c r="G3531" s="244" t="s">
        <v>4225</v>
      </c>
      <c r="H3531" s="4">
        <v>500</v>
      </c>
    </row>
    <row r="3532" spans="1:8">
      <c r="A3532" s="244" t="s">
        <v>3972</v>
      </c>
      <c r="B3532" s="244" t="s">
        <v>4222</v>
      </c>
      <c r="C3532" s="247">
        <v>35</v>
      </c>
      <c r="D3532" s="244" t="s">
        <v>7126</v>
      </c>
      <c r="E3532" s="244" t="s">
        <v>46</v>
      </c>
      <c r="F3532" s="244" t="s">
        <v>46</v>
      </c>
      <c r="G3532" s="244" t="s">
        <v>4225</v>
      </c>
      <c r="H3532" s="4">
        <v>500</v>
      </c>
    </row>
    <row r="3533" spans="1:8">
      <c r="A3533" s="244" t="s">
        <v>3973</v>
      </c>
      <c r="B3533" s="244" t="s">
        <v>4234</v>
      </c>
      <c r="C3533" s="247">
        <v>30</v>
      </c>
      <c r="D3533" s="244" t="s">
        <v>7127</v>
      </c>
      <c r="E3533" s="244" t="s">
        <v>46</v>
      </c>
      <c r="F3533" s="244" t="s">
        <v>46</v>
      </c>
      <c r="G3533" s="244" t="s">
        <v>4225</v>
      </c>
      <c r="H3533" s="4">
        <v>500</v>
      </c>
    </row>
    <row r="3534" spans="1:8">
      <c r="A3534" s="244" t="s">
        <v>3974</v>
      </c>
      <c r="B3534" s="244" t="s">
        <v>4234</v>
      </c>
      <c r="C3534" s="247">
        <v>30</v>
      </c>
      <c r="D3534" s="244" t="s">
        <v>7128</v>
      </c>
      <c r="E3534" s="244" t="s">
        <v>46</v>
      </c>
      <c r="F3534" s="244" t="s">
        <v>46</v>
      </c>
      <c r="G3534" s="244" t="s">
        <v>4225</v>
      </c>
      <c r="H3534" s="4">
        <v>500</v>
      </c>
    </row>
    <row r="3535" spans="1:8">
      <c r="A3535" s="244" t="s">
        <v>3975</v>
      </c>
      <c r="B3535" s="244" t="s">
        <v>4234</v>
      </c>
      <c r="C3535" s="247">
        <v>35</v>
      </c>
      <c r="D3535" s="244" t="s">
        <v>7129</v>
      </c>
      <c r="E3535" s="244" t="s">
        <v>46</v>
      </c>
      <c r="F3535" s="244" t="s">
        <v>46</v>
      </c>
      <c r="G3535" s="244" t="s">
        <v>4225</v>
      </c>
      <c r="H3535" s="4">
        <v>500</v>
      </c>
    </row>
    <row r="3536" spans="1:8">
      <c r="A3536" s="244" t="s">
        <v>3976</v>
      </c>
      <c r="B3536" s="253" t="s">
        <v>4302</v>
      </c>
      <c r="C3536" s="250">
        <v>25</v>
      </c>
      <c r="D3536" s="253" t="s">
        <v>4266</v>
      </c>
      <c r="E3536" s="253" t="s">
        <v>51</v>
      </c>
      <c r="F3536" s="253" t="s">
        <v>4236</v>
      </c>
      <c r="G3536" s="253" t="s">
        <v>4230</v>
      </c>
      <c r="H3536" s="158" t="s">
        <v>7320</v>
      </c>
    </row>
    <row r="3537" spans="1:8">
      <c r="A3537" s="244" t="s">
        <v>3977</v>
      </c>
      <c r="B3537" s="238" t="s">
        <v>4222</v>
      </c>
      <c r="C3537" s="250">
        <v>30</v>
      </c>
      <c r="D3537" s="238" t="s">
        <v>379</v>
      </c>
      <c r="E3537" s="238" t="s">
        <v>4236</v>
      </c>
      <c r="F3537" s="238" t="s">
        <v>4236</v>
      </c>
      <c r="G3537" s="238" t="s">
        <v>4230</v>
      </c>
      <c r="H3537" s="222">
        <v>0</v>
      </c>
    </row>
    <row r="3538" spans="1:8">
      <c r="A3538" s="244" t="s">
        <v>3978</v>
      </c>
      <c r="B3538" s="244" t="s">
        <v>4263</v>
      </c>
      <c r="C3538" s="247">
        <v>25</v>
      </c>
      <c r="D3538" s="244" t="s">
        <v>7130</v>
      </c>
      <c r="E3538" s="244" t="s">
        <v>46</v>
      </c>
      <c r="F3538" s="244" t="s">
        <v>46</v>
      </c>
      <c r="G3538" s="244" t="s">
        <v>4225</v>
      </c>
      <c r="H3538" s="4">
        <v>500</v>
      </c>
    </row>
    <row r="3539" spans="1:8">
      <c r="A3539" s="244" t="s">
        <v>3979</v>
      </c>
      <c r="B3539" s="244" t="s">
        <v>4234</v>
      </c>
      <c r="C3539" s="247">
        <v>40</v>
      </c>
      <c r="D3539" s="244" t="s">
        <v>7131</v>
      </c>
      <c r="E3539" s="244" t="s">
        <v>46</v>
      </c>
      <c r="F3539" s="244" t="s">
        <v>46</v>
      </c>
      <c r="G3539" s="244" t="s">
        <v>4225</v>
      </c>
      <c r="H3539" s="4">
        <v>500</v>
      </c>
    </row>
    <row r="3540" spans="1:8">
      <c r="A3540" s="244" t="s">
        <v>3980</v>
      </c>
      <c r="B3540" s="244" t="s">
        <v>4234</v>
      </c>
      <c r="C3540" s="247">
        <v>35</v>
      </c>
      <c r="D3540" s="244" t="s">
        <v>7132</v>
      </c>
      <c r="E3540" s="244" t="s">
        <v>46</v>
      </c>
      <c r="F3540" s="244" t="s">
        <v>46</v>
      </c>
      <c r="G3540" s="244" t="s">
        <v>4225</v>
      </c>
      <c r="H3540" s="4">
        <v>500</v>
      </c>
    </row>
    <row r="3541" spans="1:8">
      <c r="A3541" s="244" t="s">
        <v>3981</v>
      </c>
      <c r="B3541" s="244" t="s">
        <v>4234</v>
      </c>
      <c r="C3541" s="247">
        <v>35</v>
      </c>
      <c r="D3541" s="244" t="s">
        <v>7133</v>
      </c>
      <c r="E3541" s="244" t="s">
        <v>46</v>
      </c>
      <c r="F3541" s="244" t="s">
        <v>46</v>
      </c>
      <c r="G3541" s="244" t="s">
        <v>4225</v>
      </c>
      <c r="H3541" s="4">
        <v>500</v>
      </c>
    </row>
    <row r="3542" spans="1:8">
      <c r="A3542" s="244" t="s">
        <v>3982</v>
      </c>
      <c r="B3542" s="244" t="s">
        <v>4222</v>
      </c>
      <c r="C3542" s="247">
        <v>35</v>
      </c>
      <c r="D3542" s="244" t="s">
        <v>7134</v>
      </c>
      <c r="E3542" s="244" t="s">
        <v>46</v>
      </c>
      <c r="F3542" s="244" t="s">
        <v>46</v>
      </c>
      <c r="G3542" s="244" t="s">
        <v>4225</v>
      </c>
      <c r="H3542" s="4">
        <v>500</v>
      </c>
    </row>
    <row r="3543" spans="1:8">
      <c r="A3543" s="244" t="s">
        <v>3983</v>
      </c>
      <c r="B3543" s="244" t="s">
        <v>4309</v>
      </c>
      <c r="C3543" s="247" t="s">
        <v>379</v>
      </c>
      <c r="D3543" s="244" t="s">
        <v>379</v>
      </c>
      <c r="E3543" s="238" t="s">
        <v>4266</v>
      </c>
      <c r="F3543" s="238" t="s">
        <v>4266</v>
      </c>
      <c r="G3543" s="238" t="s">
        <v>4225</v>
      </c>
      <c r="H3543" s="222">
        <v>0</v>
      </c>
    </row>
    <row r="3544" spans="1:8">
      <c r="A3544" s="244" t="s">
        <v>3984</v>
      </c>
      <c r="B3544" s="244" t="s">
        <v>4332</v>
      </c>
      <c r="C3544" s="247">
        <v>25</v>
      </c>
      <c r="D3544" s="244" t="s">
        <v>7135</v>
      </c>
      <c r="E3544" s="244" t="s">
        <v>46</v>
      </c>
      <c r="F3544" s="244" t="s">
        <v>46</v>
      </c>
      <c r="G3544" s="244" t="s">
        <v>4225</v>
      </c>
      <c r="H3544" s="4">
        <v>500</v>
      </c>
    </row>
    <row r="3545" spans="1:8">
      <c r="A3545" s="244" t="s">
        <v>3985</v>
      </c>
      <c r="B3545" s="244" t="s">
        <v>379</v>
      </c>
      <c r="C3545" s="247" t="s">
        <v>379</v>
      </c>
      <c r="D3545" s="244" t="s">
        <v>379</v>
      </c>
      <c r="E3545" s="238" t="s">
        <v>4266</v>
      </c>
      <c r="F3545" s="238" t="s">
        <v>4266</v>
      </c>
      <c r="G3545" s="244" t="s">
        <v>4225</v>
      </c>
      <c r="H3545" s="222">
        <v>0</v>
      </c>
    </row>
    <row r="3546" spans="1:8">
      <c r="A3546" s="244" t="s">
        <v>3986</v>
      </c>
      <c r="B3546" s="238" t="s">
        <v>4234</v>
      </c>
      <c r="C3546" s="250">
        <v>25</v>
      </c>
      <c r="D3546" s="244" t="s">
        <v>7136</v>
      </c>
      <c r="E3546" s="244" t="s">
        <v>46</v>
      </c>
      <c r="F3546" s="244" t="s">
        <v>46</v>
      </c>
      <c r="G3546" s="238" t="s">
        <v>4225</v>
      </c>
      <c r="H3546" s="4">
        <v>500</v>
      </c>
    </row>
    <row r="3547" spans="1:8">
      <c r="A3547" s="244" t="s">
        <v>3987</v>
      </c>
      <c r="B3547" s="244" t="s">
        <v>4254</v>
      </c>
      <c r="C3547" s="247">
        <v>20</v>
      </c>
      <c r="D3547" s="244" t="s">
        <v>379</v>
      </c>
      <c r="E3547" s="238" t="s">
        <v>4236</v>
      </c>
      <c r="F3547" s="238" t="s">
        <v>4236</v>
      </c>
      <c r="G3547" s="244" t="s">
        <v>4225</v>
      </c>
      <c r="H3547" s="222">
        <v>0</v>
      </c>
    </row>
    <row r="3548" spans="1:8">
      <c r="A3548" s="244" t="s">
        <v>3988</v>
      </c>
      <c r="B3548" s="244" t="s">
        <v>4222</v>
      </c>
      <c r="C3548" s="247">
        <v>25</v>
      </c>
      <c r="D3548" s="238" t="s">
        <v>379</v>
      </c>
      <c r="E3548" s="238" t="s">
        <v>4236</v>
      </c>
      <c r="F3548" s="238" t="s">
        <v>4236</v>
      </c>
      <c r="G3548" s="244" t="s">
        <v>4230</v>
      </c>
      <c r="H3548" s="222">
        <v>0</v>
      </c>
    </row>
    <row r="3549" spans="1:8">
      <c r="A3549" s="244" t="s">
        <v>3989</v>
      </c>
      <c r="B3549" s="244" t="s">
        <v>5203</v>
      </c>
      <c r="C3549" s="250" t="s">
        <v>4266</v>
      </c>
      <c r="D3549" s="238" t="s">
        <v>4266</v>
      </c>
      <c r="E3549" s="238" t="s">
        <v>4266</v>
      </c>
      <c r="F3549" s="238" t="s">
        <v>4266</v>
      </c>
      <c r="G3549" s="238" t="s">
        <v>4230</v>
      </c>
      <c r="H3549" s="222">
        <v>0</v>
      </c>
    </row>
    <row r="3550" spans="1:8">
      <c r="A3550" s="244" t="s">
        <v>3990</v>
      </c>
      <c r="B3550" s="253" t="s">
        <v>4222</v>
      </c>
      <c r="C3550" s="250">
        <v>30</v>
      </c>
      <c r="D3550" s="253" t="s">
        <v>379</v>
      </c>
      <c r="E3550" s="253" t="s">
        <v>51</v>
      </c>
      <c r="F3550" s="253" t="s">
        <v>51</v>
      </c>
      <c r="G3550" s="253" t="s">
        <v>4230</v>
      </c>
      <c r="H3550" s="158" t="s">
        <v>7320</v>
      </c>
    </row>
    <row r="3551" spans="1:8">
      <c r="A3551" s="244" t="s">
        <v>3991</v>
      </c>
      <c r="B3551" s="244" t="s">
        <v>4222</v>
      </c>
      <c r="C3551" s="247">
        <v>25</v>
      </c>
      <c r="D3551" s="244" t="s">
        <v>7137</v>
      </c>
      <c r="E3551" s="244" t="s">
        <v>46</v>
      </c>
      <c r="F3551" s="244" t="s">
        <v>46</v>
      </c>
      <c r="G3551" s="244" t="s">
        <v>4230</v>
      </c>
      <c r="H3551" s="4">
        <v>500</v>
      </c>
    </row>
    <row r="3552" spans="1:8">
      <c r="A3552" s="244" t="s">
        <v>3992</v>
      </c>
      <c r="B3552" s="244" t="s">
        <v>4307</v>
      </c>
      <c r="C3552" s="247">
        <v>20</v>
      </c>
      <c r="D3552" s="244" t="s">
        <v>7138</v>
      </c>
      <c r="E3552" s="244" t="s">
        <v>46</v>
      </c>
      <c r="F3552" s="244" t="s">
        <v>4224</v>
      </c>
      <c r="G3552" s="244" t="s">
        <v>4225</v>
      </c>
      <c r="H3552" s="4">
        <v>500</v>
      </c>
    </row>
    <row r="3553" spans="1:8">
      <c r="A3553" s="244" t="s">
        <v>3992</v>
      </c>
      <c r="B3553" s="244" t="s">
        <v>379</v>
      </c>
      <c r="C3553" s="247" t="s">
        <v>379</v>
      </c>
      <c r="D3553" s="238" t="s">
        <v>4266</v>
      </c>
      <c r="E3553" s="244" t="s">
        <v>4236</v>
      </c>
      <c r="F3553" s="244" t="s">
        <v>4236</v>
      </c>
      <c r="G3553" s="244" t="s">
        <v>4225</v>
      </c>
      <c r="H3553" s="222">
        <v>0</v>
      </c>
    </row>
    <row r="3554" spans="1:8">
      <c r="A3554" s="244" t="s">
        <v>3993</v>
      </c>
      <c r="B3554" s="244" t="s">
        <v>4263</v>
      </c>
      <c r="C3554" s="247">
        <v>4</v>
      </c>
      <c r="D3554" s="244" t="s">
        <v>379</v>
      </c>
      <c r="E3554" s="238" t="s">
        <v>4236</v>
      </c>
      <c r="F3554" s="238" t="s">
        <v>4236</v>
      </c>
      <c r="G3554" s="244" t="s">
        <v>4225</v>
      </c>
      <c r="H3554" s="222">
        <v>0</v>
      </c>
    </row>
    <row r="3555" spans="1:8">
      <c r="A3555" s="244" t="s">
        <v>3994</v>
      </c>
      <c r="B3555" s="244" t="s">
        <v>4263</v>
      </c>
      <c r="C3555" s="247" t="s">
        <v>379</v>
      </c>
      <c r="D3555" s="244" t="s">
        <v>379</v>
      </c>
      <c r="E3555" s="238" t="s">
        <v>4236</v>
      </c>
      <c r="F3555" s="238" t="s">
        <v>4236</v>
      </c>
      <c r="G3555" s="244" t="s">
        <v>4225</v>
      </c>
      <c r="H3555" s="222">
        <v>0</v>
      </c>
    </row>
    <row r="3556" spans="1:8">
      <c r="A3556" s="244" t="s">
        <v>3995</v>
      </c>
      <c r="B3556" s="244" t="s">
        <v>4222</v>
      </c>
      <c r="C3556" s="247">
        <v>35</v>
      </c>
      <c r="D3556" s="244" t="s">
        <v>7139</v>
      </c>
      <c r="E3556" s="244" t="s">
        <v>46</v>
      </c>
      <c r="F3556" s="244" t="s">
        <v>46</v>
      </c>
      <c r="G3556" s="244" t="s">
        <v>4225</v>
      </c>
      <c r="H3556" s="4">
        <v>500</v>
      </c>
    </row>
    <row r="3557" spans="1:8">
      <c r="A3557" s="244" t="s">
        <v>3996</v>
      </c>
      <c r="B3557" s="244" t="s">
        <v>4234</v>
      </c>
      <c r="C3557" s="247">
        <v>27</v>
      </c>
      <c r="D3557" s="244" t="s">
        <v>7083</v>
      </c>
      <c r="E3557" s="238" t="s">
        <v>52</v>
      </c>
      <c r="F3557" s="238" t="s">
        <v>4236</v>
      </c>
      <c r="G3557" s="244" t="s">
        <v>4225</v>
      </c>
      <c r="H3557" s="158" t="s">
        <v>7323</v>
      </c>
    </row>
    <row r="3558" spans="1:8">
      <c r="A3558" s="244" t="s">
        <v>3997</v>
      </c>
      <c r="B3558" s="244" t="s">
        <v>4263</v>
      </c>
      <c r="C3558" s="247" t="s">
        <v>379</v>
      </c>
      <c r="D3558" s="244" t="s">
        <v>379</v>
      </c>
      <c r="E3558" s="238" t="s">
        <v>4236</v>
      </c>
      <c r="F3558" s="238" t="s">
        <v>4236</v>
      </c>
      <c r="G3558" s="244" t="s">
        <v>4225</v>
      </c>
      <c r="H3558" s="222">
        <v>0</v>
      </c>
    </row>
    <row r="3559" spans="1:8">
      <c r="A3559" s="244" t="s">
        <v>3998</v>
      </c>
      <c r="B3559" s="244" t="s">
        <v>379</v>
      </c>
      <c r="C3559" s="247" t="s">
        <v>379</v>
      </c>
      <c r="D3559" s="244" t="s">
        <v>379</v>
      </c>
      <c r="E3559" s="238" t="s">
        <v>4266</v>
      </c>
      <c r="F3559" s="238" t="s">
        <v>4266</v>
      </c>
      <c r="G3559" s="244" t="s">
        <v>4225</v>
      </c>
      <c r="H3559" s="222">
        <v>0</v>
      </c>
    </row>
    <row r="3560" spans="1:8">
      <c r="A3560" s="244" t="s">
        <v>3999</v>
      </c>
      <c r="B3560" s="244" t="s">
        <v>4263</v>
      </c>
      <c r="C3560" s="247">
        <v>4</v>
      </c>
      <c r="D3560" s="244" t="s">
        <v>7140</v>
      </c>
      <c r="E3560" s="244" t="s">
        <v>46</v>
      </c>
      <c r="F3560" s="244" t="s">
        <v>46</v>
      </c>
      <c r="G3560" s="244" t="s">
        <v>4225</v>
      </c>
      <c r="H3560" s="4">
        <v>500</v>
      </c>
    </row>
    <row r="3561" spans="1:8">
      <c r="A3561" s="244" t="s">
        <v>4000</v>
      </c>
      <c r="B3561" s="244" t="s">
        <v>4263</v>
      </c>
      <c r="C3561" s="247">
        <v>4</v>
      </c>
      <c r="D3561" s="244" t="s">
        <v>7141</v>
      </c>
      <c r="E3561" s="244" t="s">
        <v>46</v>
      </c>
      <c r="F3561" s="244" t="s">
        <v>46</v>
      </c>
      <c r="G3561" s="244" t="s">
        <v>4225</v>
      </c>
      <c r="H3561" s="4">
        <v>500</v>
      </c>
    </row>
    <row r="3562" spans="1:8">
      <c r="A3562" s="244" t="s">
        <v>4001</v>
      </c>
      <c r="B3562" s="244" t="s">
        <v>4307</v>
      </c>
      <c r="C3562" s="247">
        <v>8</v>
      </c>
      <c r="D3562" s="244" t="s">
        <v>7142</v>
      </c>
      <c r="E3562" s="244" t="s">
        <v>46</v>
      </c>
      <c r="F3562" s="244" t="s">
        <v>46</v>
      </c>
      <c r="G3562" s="244" t="s">
        <v>4225</v>
      </c>
      <c r="H3562" s="4">
        <v>500</v>
      </c>
    </row>
    <row r="3563" spans="1:8">
      <c r="A3563" s="244" t="s">
        <v>4002</v>
      </c>
      <c r="B3563" s="244" t="s">
        <v>4234</v>
      </c>
      <c r="C3563" s="247">
        <v>40</v>
      </c>
      <c r="D3563" s="244" t="s">
        <v>7143</v>
      </c>
      <c r="E3563" s="244" t="s">
        <v>46</v>
      </c>
      <c r="F3563" s="244" t="s">
        <v>46</v>
      </c>
      <c r="G3563" s="244" t="s">
        <v>4225</v>
      </c>
      <c r="H3563" s="4">
        <v>500</v>
      </c>
    </row>
    <row r="3564" spans="1:8">
      <c r="A3564" s="244" t="s">
        <v>4003</v>
      </c>
      <c r="B3564" s="244" t="s">
        <v>4222</v>
      </c>
      <c r="C3564" s="247">
        <v>40</v>
      </c>
      <c r="D3564" s="244" t="s">
        <v>7144</v>
      </c>
      <c r="E3564" s="244" t="s">
        <v>46</v>
      </c>
      <c r="F3564" s="244" t="s">
        <v>46</v>
      </c>
      <c r="G3564" s="244" t="s">
        <v>4225</v>
      </c>
      <c r="H3564" s="4">
        <v>500</v>
      </c>
    </row>
    <row r="3565" spans="1:8">
      <c r="A3565" s="244" t="s">
        <v>4004</v>
      </c>
      <c r="B3565" s="244" t="s">
        <v>4263</v>
      </c>
      <c r="C3565" s="247">
        <v>4</v>
      </c>
      <c r="D3565" s="244" t="s">
        <v>7145</v>
      </c>
      <c r="E3565" s="244" t="s">
        <v>46</v>
      </c>
      <c r="F3565" s="244" t="s">
        <v>46</v>
      </c>
      <c r="G3565" s="244" t="s">
        <v>4225</v>
      </c>
      <c r="H3565" s="4">
        <v>500</v>
      </c>
    </row>
    <row r="3566" spans="1:8">
      <c r="A3566" s="244" t="s">
        <v>4005</v>
      </c>
      <c r="B3566" s="244" t="s">
        <v>4263</v>
      </c>
      <c r="C3566" s="247">
        <v>4</v>
      </c>
      <c r="D3566" s="244" t="s">
        <v>7146</v>
      </c>
      <c r="E3566" s="244" t="s">
        <v>46</v>
      </c>
      <c r="F3566" s="244" t="s">
        <v>46</v>
      </c>
      <c r="G3566" s="244" t="s">
        <v>4225</v>
      </c>
      <c r="H3566" s="4">
        <v>500</v>
      </c>
    </row>
    <row r="3567" spans="1:8">
      <c r="A3567" s="244" t="s">
        <v>4006</v>
      </c>
      <c r="B3567" s="244" t="s">
        <v>4263</v>
      </c>
      <c r="C3567" s="247">
        <v>4</v>
      </c>
      <c r="D3567" s="244" t="s">
        <v>7147</v>
      </c>
      <c r="E3567" s="244" t="s">
        <v>46</v>
      </c>
      <c r="F3567" s="244" t="s">
        <v>46</v>
      </c>
      <c r="G3567" s="244" t="s">
        <v>4225</v>
      </c>
      <c r="H3567" s="4">
        <v>500</v>
      </c>
    </row>
    <row r="3568" spans="1:8">
      <c r="A3568" s="244" t="s">
        <v>4007</v>
      </c>
      <c r="B3568" s="244" t="s">
        <v>4263</v>
      </c>
      <c r="C3568" s="247">
        <v>4</v>
      </c>
      <c r="D3568" s="244" t="s">
        <v>7148</v>
      </c>
      <c r="E3568" s="244" t="s">
        <v>46</v>
      </c>
      <c r="F3568" s="244" t="s">
        <v>46</v>
      </c>
      <c r="G3568" s="244" t="s">
        <v>4225</v>
      </c>
      <c r="H3568" s="4">
        <v>500</v>
      </c>
    </row>
    <row r="3569" spans="1:8">
      <c r="A3569" s="244" t="s">
        <v>4008</v>
      </c>
      <c r="B3569" s="244" t="s">
        <v>4263</v>
      </c>
      <c r="C3569" s="247">
        <v>4</v>
      </c>
      <c r="D3569" s="244" t="s">
        <v>7149</v>
      </c>
      <c r="E3569" s="244" t="s">
        <v>46</v>
      </c>
      <c r="F3569" s="244" t="s">
        <v>46</v>
      </c>
      <c r="G3569" s="244" t="s">
        <v>4225</v>
      </c>
      <c r="H3569" s="4">
        <v>500</v>
      </c>
    </row>
    <row r="3570" spans="1:8">
      <c r="A3570" s="244" t="s">
        <v>4009</v>
      </c>
      <c r="B3570" s="244" t="s">
        <v>4263</v>
      </c>
      <c r="C3570" s="247">
        <v>4</v>
      </c>
      <c r="D3570" s="244" t="s">
        <v>7150</v>
      </c>
      <c r="E3570" s="244" t="s">
        <v>46</v>
      </c>
      <c r="F3570" s="244" t="s">
        <v>46</v>
      </c>
      <c r="G3570" s="244" t="s">
        <v>4225</v>
      </c>
      <c r="H3570" s="4">
        <v>500</v>
      </c>
    </row>
    <row r="3571" spans="1:8">
      <c r="A3571" s="244" t="s">
        <v>4010</v>
      </c>
      <c r="B3571" s="244" t="s">
        <v>4263</v>
      </c>
      <c r="C3571" s="247">
        <v>4</v>
      </c>
      <c r="D3571" s="244" t="s">
        <v>7151</v>
      </c>
      <c r="E3571" s="244" t="s">
        <v>46</v>
      </c>
      <c r="F3571" s="244" t="s">
        <v>46</v>
      </c>
      <c r="G3571" s="244" t="s">
        <v>4225</v>
      </c>
      <c r="H3571" s="4">
        <v>500</v>
      </c>
    </row>
    <row r="3572" spans="1:8">
      <c r="A3572" s="244" t="s">
        <v>4011</v>
      </c>
      <c r="B3572" s="244" t="s">
        <v>4263</v>
      </c>
      <c r="C3572" s="247">
        <v>4</v>
      </c>
      <c r="D3572" s="244" t="s">
        <v>7152</v>
      </c>
      <c r="E3572" s="244" t="s">
        <v>46</v>
      </c>
      <c r="F3572" s="244" t="s">
        <v>46</v>
      </c>
      <c r="G3572" s="244" t="s">
        <v>4225</v>
      </c>
      <c r="H3572" s="4">
        <v>500</v>
      </c>
    </row>
    <row r="3573" spans="1:8">
      <c r="A3573" s="244" t="s">
        <v>4012</v>
      </c>
      <c r="B3573" s="244" t="s">
        <v>4263</v>
      </c>
      <c r="C3573" s="247">
        <v>4</v>
      </c>
      <c r="D3573" s="244" t="s">
        <v>7153</v>
      </c>
      <c r="E3573" s="244" t="s">
        <v>46</v>
      </c>
      <c r="F3573" s="244" t="s">
        <v>46</v>
      </c>
      <c r="G3573" s="244" t="s">
        <v>4225</v>
      </c>
      <c r="H3573" s="4">
        <v>500</v>
      </c>
    </row>
    <row r="3574" spans="1:8">
      <c r="A3574" s="244" t="s">
        <v>4013</v>
      </c>
      <c r="B3574" s="244" t="s">
        <v>4263</v>
      </c>
      <c r="C3574" s="247">
        <v>4</v>
      </c>
      <c r="D3574" s="244" t="s">
        <v>7154</v>
      </c>
      <c r="E3574" s="244" t="s">
        <v>46</v>
      </c>
      <c r="F3574" s="244" t="s">
        <v>46</v>
      </c>
      <c r="G3574" s="244" t="s">
        <v>4225</v>
      </c>
      <c r="H3574" s="4">
        <v>500</v>
      </c>
    </row>
    <row r="3575" spans="1:8">
      <c r="A3575" s="244" t="s">
        <v>4014</v>
      </c>
      <c r="B3575" s="244" t="s">
        <v>4263</v>
      </c>
      <c r="C3575" s="247">
        <v>6</v>
      </c>
      <c r="D3575" s="244" t="s">
        <v>7155</v>
      </c>
      <c r="E3575" s="244" t="s">
        <v>46</v>
      </c>
      <c r="F3575" s="244" t="s">
        <v>46</v>
      </c>
      <c r="G3575" s="244" t="s">
        <v>4225</v>
      </c>
      <c r="H3575" s="4">
        <v>500</v>
      </c>
    </row>
    <row r="3576" spans="1:8">
      <c r="A3576" s="244" t="s">
        <v>4015</v>
      </c>
      <c r="B3576" s="244" t="s">
        <v>4263</v>
      </c>
      <c r="C3576" s="247">
        <v>4</v>
      </c>
      <c r="D3576" s="244" t="s">
        <v>7156</v>
      </c>
      <c r="E3576" s="244" t="s">
        <v>46</v>
      </c>
      <c r="F3576" s="244" t="s">
        <v>46</v>
      </c>
      <c r="G3576" s="244" t="s">
        <v>4225</v>
      </c>
      <c r="H3576" s="4">
        <v>500</v>
      </c>
    </row>
    <row r="3577" spans="1:8">
      <c r="A3577" s="244" t="s">
        <v>4016</v>
      </c>
      <c r="B3577" s="244" t="s">
        <v>4263</v>
      </c>
      <c r="C3577" s="247">
        <v>4</v>
      </c>
      <c r="D3577" s="244" t="s">
        <v>7157</v>
      </c>
      <c r="E3577" s="244" t="s">
        <v>46</v>
      </c>
      <c r="F3577" s="244" t="s">
        <v>46</v>
      </c>
      <c r="G3577" s="244" t="s">
        <v>4225</v>
      </c>
      <c r="H3577" s="4">
        <v>500</v>
      </c>
    </row>
    <row r="3578" spans="1:8">
      <c r="A3578" s="244" t="s">
        <v>4017</v>
      </c>
      <c r="B3578" s="244" t="s">
        <v>4263</v>
      </c>
      <c r="C3578" s="247">
        <v>4</v>
      </c>
      <c r="D3578" s="244" t="s">
        <v>7158</v>
      </c>
      <c r="E3578" s="244" t="s">
        <v>46</v>
      </c>
      <c r="F3578" s="244" t="s">
        <v>46</v>
      </c>
      <c r="G3578" s="244" t="s">
        <v>4225</v>
      </c>
      <c r="H3578" s="4">
        <v>500</v>
      </c>
    </row>
    <row r="3579" spans="1:8">
      <c r="A3579" s="244" t="s">
        <v>4018</v>
      </c>
      <c r="B3579" s="244" t="s">
        <v>4263</v>
      </c>
      <c r="C3579" s="247">
        <v>4</v>
      </c>
      <c r="D3579" s="244" t="s">
        <v>7159</v>
      </c>
      <c r="E3579" s="244" t="s">
        <v>46</v>
      </c>
      <c r="F3579" s="244" t="s">
        <v>46</v>
      </c>
      <c r="G3579" s="244" t="s">
        <v>4225</v>
      </c>
      <c r="H3579" s="4">
        <v>500</v>
      </c>
    </row>
    <row r="3580" spans="1:8">
      <c r="A3580" s="244" t="s">
        <v>4019</v>
      </c>
      <c r="B3580" s="244" t="s">
        <v>4263</v>
      </c>
      <c r="C3580" s="247">
        <v>4</v>
      </c>
      <c r="D3580" s="244" t="s">
        <v>7160</v>
      </c>
      <c r="E3580" s="244" t="s">
        <v>46</v>
      </c>
      <c r="F3580" s="244" t="s">
        <v>46</v>
      </c>
      <c r="G3580" s="244" t="s">
        <v>4225</v>
      </c>
      <c r="H3580" s="4">
        <v>500</v>
      </c>
    </row>
    <row r="3581" spans="1:8">
      <c r="A3581" s="244" t="s">
        <v>4020</v>
      </c>
      <c r="B3581" s="244" t="s">
        <v>4263</v>
      </c>
      <c r="C3581" s="247">
        <v>4</v>
      </c>
      <c r="D3581" s="244" t="s">
        <v>7161</v>
      </c>
      <c r="E3581" s="244" t="s">
        <v>46</v>
      </c>
      <c r="F3581" s="244" t="s">
        <v>46</v>
      </c>
      <c r="G3581" s="244" t="s">
        <v>4225</v>
      </c>
      <c r="H3581" s="4">
        <v>500</v>
      </c>
    </row>
    <row r="3582" spans="1:8">
      <c r="A3582" s="244" t="s">
        <v>4021</v>
      </c>
      <c r="B3582" s="244" t="s">
        <v>4222</v>
      </c>
      <c r="C3582" s="247">
        <v>20</v>
      </c>
      <c r="D3582" s="244" t="s">
        <v>7162</v>
      </c>
      <c r="E3582" s="244" t="s">
        <v>46</v>
      </c>
      <c r="F3582" s="244" t="s">
        <v>46</v>
      </c>
      <c r="G3582" s="244" t="s">
        <v>4225</v>
      </c>
      <c r="H3582" s="4">
        <v>500</v>
      </c>
    </row>
    <row r="3583" spans="1:8">
      <c r="A3583" s="244" t="s">
        <v>4022</v>
      </c>
      <c r="B3583" s="244" t="s">
        <v>4263</v>
      </c>
      <c r="C3583" s="247">
        <v>4</v>
      </c>
      <c r="D3583" s="244" t="s">
        <v>7163</v>
      </c>
      <c r="E3583" s="244" t="s">
        <v>46</v>
      </c>
      <c r="F3583" s="244" t="s">
        <v>46</v>
      </c>
      <c r="G3583" s="244" t="s">
        <v>4225</v>
      </c>
      <c r="H3583" s="4">
        <v>500</v>
      </c>
    </row>
    <row r="3584" spans="1:8">
      <c r="A3584" s="244" t="s">
        <v>4023</v>
      </c>
      <c r="B3584" s="244" t="s">
        <v>4263</v>
      </c>
      <c r="C3584" s="247">
        <v>4</v>
      </c>
      <c r="D3584" s="244" t="s">
        <v>7164</v>
      </c>
      <c r="E3584" s="244" t="s">
        <v>46</v>
      </c>
      <c r="F3584" s="244" t="s">
        <v>46</v>
      </c>
      <c r="G3584" s="244" t="s">
        <v>4225</v>
      </c>
      <c r="H3584" s="4">
        <v>500</v>
      </c>
    </row>
    <row r="3585" spans="1:8">
      <c r="A3585" s="244" t="s">
        <v>4024</v>
      </c>
      <c r="B3585" s="244" t="s">
        <v>379</v>
      </c>
      <c r="C3585" s="247" t="s">
        <v>379</v>
      </c>
      <c r="D3585" s="244" t="s">
        <v>379</v>
      </c>
      <c r="E3585" s="238" t="s">
        <v>4266</v>
      </c>
      <c r="F3585" s="238" t="s">
        <v>4266</v>
      </c>
      <c r="G3585" s="244" t="s">
        <v>4225</v>
      </c>
      <c r="H3585" s="222">
        <v>0</v>
      </c>
    </row>
    <row r="3586" spans="1:8">
      <c r="A3586" s="244" t="s">
        <v>4025</v>
      </c>
      <c r="B3586" s="244" t="s">
        <v>4263</v>
      </c>
      <c r="C3586" s="247">
        <v>4</v>
      </c>
      <c r="D3586" s="244" t="s">
        <v>7165</v>
      </c>
      <c r="E3586" s="244" t="s">
        <v>46</v>
      </c>
      <c r="F3586" s="244" t="s">
        <v>46</v>
      </c>
      <c r="G3586" s="244" t="s">
        <v>4225</v>
      </c>
      <c r="H3586" s="4">
        <v>500</v>
      </c>
    </row>
    <row r="3587" spans="1:8">
      <c r="A3587" s="244" t="s">
        <v>4026</v>
      </c>
      <c r="B3587" s="244" t="s">
        <v>4263</v>
      </c>
      <c r="C3587" s="247">
        <v>6</v>
      </c>
      <c r="D3587" s="244" t="s">
        <v>7166</v>
      </c>
      <c r="E3587" s="244" t="s">
        <v>46</v>
      </c>
      <c r="F3587" s="244" t="s">
        <v>46</v>
      </c>
      <c r="G3587" s="244" t="s">
        <v>4225</v>
      </c>
      <c r="H3587" s="4">
        <v>500</v>
      </c>
    </row>
    <row r="3588" spans="1:8">
      <c r="A3588" s="244" t="s">
        <v>4027</v>
      </c>
      <c r="B3588" s="244" t="s">
        <v>4263</v>
      </c>
      <c r="C3588" s="247">
        <v>4</v>
      </c>
      <c r="D3588" s="244" t="s">
        <v>7167</v>
      </c>
      <c r="E3588" s="244" t="s">
        <v>46</v>
      </c>
      <c r="F3588" s="244" t="s">
        <v>46</v>
      </c>
      <c r="G3588" s="244" t="s">
        <v>4225</v>
      </c>
      <c r="H3588" s="4">
        <v>500</v>
      </c>
    </row>
    <row r="3589" spans="1:8">
      <c r="A3589" s="244" t="s">
        <v>4028</v>
      </c>
      <c r="B3589" s="244" t="s">
        <v>4263</v>
      </c>
      <c r="C3589" s="247">
        <v>4</v>
      </c>
      <c r="D3589" s="244" t="s">
        <v>7168</v>
      </c>
      <c r="E3589" s="244" t="s">
        <v>46</v>
      </c>
      <c r="F3589" s="244" t="s">
        <v>46</v>
      </c>
      <c r="G3589" s="244" t="s">
        <v>4225</v>
      </c>
      <c r="H3589" s="4">
        <v>500</v>
      </c>
    </row>
    <row r="3590" spans="1:8">
      <c r="A3590" s="244" t="s">
        <v>4029</v>
      </c>
      <c r="B3590" s="244" t="s">
        <v>4263</v>
      </c>
      <c r="C3590" s="247">
        <v>4</v>
      </c>
      <c r="D3590" s="244" t="s">
        <v>7169</v>
      </c>
      <c r="E3590" s="244" t="s">
        <v>46</v>
      </c>
      <c r="F3590" s="244" t="s">
        <v>46</v>
      </c>
      <c r="G3590" s="244" t="s">
        <v>4225</v>
      </c>
      <c r="H3590" s="4">
        <v>500</v>
      </c>
    </row>
    <row r="3591" spans="1:8">
      <c r="A3591" s="244" t="s">
        <v>4030</v>
      </c>
      <c r="B3591" s="244" t="s">
        <v>4222</v>
      </c>
      <c r="C3591" s="247">
        <v>35</v>
      </c>
      <c r="D3591" s="244" t="s">
        <v>7170</v>
      </c>
      <c r="E3591" s="244" t="s">
        <v>46</v>
      </c>
      <c r="F3591" s="244" t="s">
        <v>46</v>
      </c>
      <c r="G3591" s="244" t="s">
        <v>4225</v>
      </c>
      <c r="H3591" s="4">
        <v>500</v>
      </c>
    </row>
    <row r="3592" spans="1:8">
      <c r="A3592" s="244" t="s">
        <v>4031</v>
      </c>
      <c r="B3592" s="244" t="s">
        <v>4263</v>
      </c>
      <c r="C3592" s="247">
        <v>4</v>
      </c>
      <c r="D3592" s="244" t="s">
        <v>7171</v>
      </c>
      <c r="E3592" s="244" t="s">
        <v>46</v>
      </c>
      <c r="F3592" s="244" t="s">
        <v>46</v>
      </c>
      <c r="G3592" s="244" t="s">
        <v>4225</v>
      </c>
      <c r="H3592" s="4">
        <v>500</v>
      </c>
    </row>
    <row r="3593" spans="1:8">
      <c r="A3593" s="244" t="s">
        <v>4032</v>
      </c>
      <c r="B3593" s="244" t="s">
        <v>4263</v>
      </c>
      <c r="C3593" s="247">
        <v>4</v>
      </c>
      <c r="D3593" s="244" t="s">
        <v>7172</v>
      </c>
      <c r="E3593" s="244" t="s">
        <v>46</v>
      </c>
      <c r="F3593" s="244" t="s">
        <v>46</v>
      </c>
      <c r="G3593" s="244" t="s">
        <v>4225</v>
      </c>
      <c r="H3593" s="4">
        <v>500</v>
      </c>
    </row>
    <row r="3594" spans="1:8">
      <c r="A3594" s="244" t="s">
        <v>4033</v>
      </c>
      <c r="B3594" s="244" t="s">
        <v>4263</v>
      </c>
      <c r="C3594" s="247">
        <v>4</v>
      </c>
      <c r="D3594" s="244" t="s">
        <v>7173</v>
      </c>
      <c r="E3594" s="244" t="s">
        <v>46</v>
      </c>
      <c r="F3594" s="244" t="s">
        <v>46</v>
      </c>
      <c r="G3594" s="244" t="s">
        <v>4225</v>
      </c>
      <c r="H3594" s="4">
        <v>500</v>
      </c>
    </row>
    <row r="3595" spans="1:8">
      <c r="A3595" s="244" t="s">
        <v>4034</v>
      </c>
      <c r="B3595" s="244" t="s">
        <v>4263</v>
      </c>
      <c r="C3595" s="247">
        <v>4</v>
      </c>
      <c r="D3595" s="244" t="s">
        <v>7174</v>
      </c>
      <c r="E3595" s="244" t="s">
        <v>46</v>
      </c>
      <c r="F3595" s="244" t="s">
        <v>46</v>
      </c>
      <c r="G3595" s="244" t="s">
        <v>4225</v>
      </c>
      <c r="H3595" s="4">
        <v>500</v>
      </c>
    </row>
    <row r="3596" spans="1:8">
      <c r="A3596" s="244" t="s">
        <v>4035</v>
      </c>
      <c r="B3596" s="244" t="s">
        <v>4263</v>
      </c>
      <c r="C3596" s="247">
        <v>4</v>
      </c>
      <c r="D3596" s="244" t="s">
        <v>7175</v>
      </c>
      <c r="E3596" s="244" t="s">
        <v>46</v>
      </c>
      <c r="F3596" s="244" t="s">
        <v>46</v>
      </c>
      <c r="G3596" s="244" t="s">
        <v>4225</v>
      </c>
      <c r="H3596" s="4">
        <v>500</v>
      </c>
    </row>
    <row r="3597" spans="1:8">
      <c r="A3597" s="244" t="s">
        <v>4036</v>
      </c>
      <c r="B3597" s="244" t="s">
        <v>4263</v>
      </c>
      <c r="C3597" s="247">
        <v>4</v>
      </c>
      <c r="D3597" s="244" t="s">
        <v>7176</v>
      </c>
      <c r="E3597" s="244" t="s">
        <v>46</v>
      </c>
      <c r="F3597" s="244" t="s">
        <v>46</v>
      </c>
      <c r="G3597" s="244" t="s">
        <v>4225</v>
      </c>
      <c r="H3597" s="4">
        <v>500</v>
      </c>
    </row>
    <row r="3598" spans="1:8">
      <c r="A3598" s="244" t="s">
        <v>4037</v>
      </c>
      <c r="B3598" s="244" t="s">
        <v>4263</v>
      </c>
      <c r="C3598" s="247">
        <v>4</v>
      </c>
      <c r="D3598" s="244" t="s">
        <v>7177</v>
      </c>
      <c r="E3598" s="244" t="s">
        <v>46</v>
      </c>
      <c r="F3598" s="244" t="s">
        <v>46</v>
      </c>
      <c r="G3598" s="244" t="s">
        <v>4225</v>
      </c>
      <c r="H3598" s="4">
        <v>500</v>
      </c>
    </row>
    <row r="3599" spans="1:8">
      <c r="A3599" s="244" t="s">
        <v>4038</v>
      </c>
      <c r="B3599" s="244" t="s">
        <v>4263</v>
      </c>
      <c r="C3599" s="247">
        <v>4</v>
      </c>
      <c r="D3599" s="244" t="s">
        <v>7178</v>
      </c>
      <c r="E3599" s="244" t="s">
        <v>46</v>
      </c>
      <c r="F3599" s="244" t="s">
        <v>46</v>
      </c>
      <c r="G3599" s="244" t="s">
        <v>4225</v>
      </c>
      <c r="H3599" s="4">
        <v>500</v>
      </c>
    </row>
    <row r="3600" spans="1:8">
      <c r="A3600" s="244" t="s">
        <v>4039</v>
      </c>
      <c r="B3600" s="244" t="s">
        <v>4263</v>
      </c>
      <c r="C3600" s="247">
        <v>4</v>
      </c>
      <c r="D3600" s="244" t="s">
        <v>7179</v>
      </c>
      <c r="E3600" s="244" t="s">
        <v>46</v>
      </c>
      <c r="F3600" s="244" t="s">
        <v>46</v>
      </c>
      <c r="G3600" s="244" t="s">
        <v>4225</v>
      </c>
      <c r="H3600" s="4">
        <v>500</v>
      </c>
    </row>
    <row r="3601" spans="1:8">
      <c r="A3601" s="244" t="s">
        <v>4040</v>
      </c>
      <c r="B3601" s="244" t="s">
        <v>4263</v>
      </c>
      <c r="C3601" s="247">
        <v>4</v>
      </c>
      <c r="D3601" s="244" t="s">
        <v>7180</v>
      </c>
      <c r="E3601" s="244" t="s">
        <v>46</v>
      </c>
      <c r="F3601" s="244" t="s">
        <v>46</v>
      </c>
      <c r="G3601" s="244" t="s">
        <v>4225</v>
      </c>
      <c r="H3601" s="4">
        <v>500</v>
      </c>
    </row>
    <row r="3602" spans="1:8">
      <c r="A3602" s="244" t="s">
        <v>4040</v>
      </c>
      <c r="B3602" s="244" t="s">
        <v>379</v>
      </c>
      <c r="C3602" s="247" t="s">
        <v>379</v>
      </c>
      <c r="D3602" s="238" t="s">
        <v>4266</v>
      </c>
      <c r="E3602" s="244" t="s">
        <v>4236</v>
      </c>
      <c r="F3602" s="244" t="s">
        <v>4236</v>
      </c>
      <c r="G3602" s="244" t="s">
        <v>4225</v>
      </c>
      <c r="H3602" s="222">
        <v>0</v>
      </c>
    </row>
    <row r="3603" spans="1:8">
      <c r="A3603" s="244" t="s">
        <v>4041</v>
      </c>
      <c r="B3603" s="244" t="s">
        <v>4263</v>
      </c>
      <c r="C3603" s="247">
        <v>5</v>
      </c>
      <c r="D3603" s="244" t="s">
        <v>7181</v>
      </c>
      <c r="E3603" s="244" t="s">
        <v>46</v>
      </c>
      <c r="F3603" s="244" t="s">
        <v>46</v>
      </c>
      <c r="G3603" s="244" t="s">
        <v>4225</v>
      </c>
      <c r="H3603" s="4">
        <v>500</v>
      </c>
    </row>
    <row r="3604" spans="1:8">
      <c r="A3604" s="244" t="s">
        <v>4041</v>
      </c>
      <c r="B3604" s="244" t="s">
        <v>4263</v>
      </c>
      <c r="C3604" s="247">
        <v>5</v>
      </c>
      <c r="D3604" s="244" t="s">
        <v>7182</v>
      </c>
      <c r="E3604" s="244" t="s">
        <v>46</v>
      </c>
      <c r="F3604" s="244" t="s">
        <v>46</v>
      </c>
      <c r="G3604" s="244" t="s">
        <v>4225</v>
      </c>
      <c r="H3604" s="4">
        <v>500</v>
      </c>
    </row>
    <row r="3605" spans="1:8">
      <c r="A3605" s="244" t="s">
        <v>4041</v>
      </c>
      <c r="B3605" s="244" t="s">
        <v>379</v>
      </c>
      <c r="C3605" s="247" t="s">
        <v>379</v>
      </c>
      <c r="D3605" s="238" t="s">
        <v>4266</v>
      </c>
      <c r="E3605" s="238" t="s">
        <v>4266</v>
      </c>
      <c r="F3605" s="238" t="s">
        <v>4266</v>
      </c>
      <c r="G3605" s="244" t="s">
        <v>4225</v>
      </c>
      <c r="H3605" s="222">
        <v>0</v>
      </c>
    </row>
    <row r="3606" spans="1:8">
      <c r="A3606" s="244" t="s">
        <v>4041</v>
      </c>
      <c r="B3606" s="244" t="s">
        <v>379</v>
      </c>
      <c r="C3606" s="247" t="s">
        <v>379</v>
      </c>
      <c r="D3606" s="238" t="s">
        <v>4266</v>
      </c>
      <c r="E3606" s="238" t="s">
        <v>4266</v>
      </c>
      <c r="F3606" s="238" t="s">
        <v>4266</v>
      </c>
      <c r="G3606" s="244" t="s">
        <v>4225</v>
      </c>
      <c r="H3606" s="222">
        <v>0</v>
      </c>
    </row>
    <row r="3607" spans="1:8">
      <c r="A3607" s="244" t="s">
        <v>4041</v>
      </c>
      <c r="B3607" s="244" t="s">
        <v>379</v>
      </c>
      <c r="C3607" s="247" t="s">
        <v>379</v>
      </c>
      <c r="D3607" s="238" t="s">
        <v>4266</v>
      </c>
      <c r="E3607" s="238" t="s">
        <v>4266</v>
      </c>
      <c r="F3607" s="238" t="s">
        <v>4266</v>
      </c>
      <c r="G3607" s="244" t="s">
        <v>4225</v>
      </c>
      <c r="H3607" s="222">
        <v>0</v>
      </c>
    </row>
    <row r="3608" spans="1:8">
      <c r="A3608" s="244" t="s">
        <v>4041</v>
      </c>
      <c r="B3608" s="244" t="s">
        <v>5899</v>
      </c>
      <c r="C3608" s="247">
        <v>6</v>
      </c>
      <c r="D3608" s="244" t="s">
        <v>7183</v>
      </c>
      <c r="E3608" s="244" t="s">
        <v>46</v>
      </c>
      <c r="F3608" s="244" t="s">
        <v>46</v>
      </c>
      <c r="G3608" s="244" t="s">
        <v>4225</v>
      </c>
      <c r="H3608" s="4">
        <v>500</v>
      </c>
    </row>
    <row r="3609" spans="1:8">
      <c r="A3609" s="244" t="s">
        <v>4042</v>
      </c>
      <c r="B3609" s="244" t="s">
        <v>379</v>
      </c>
      <c r="C3609" s="247" t="s">
        <v>379</v>
      </c>
      <c r="D3609" s="244" t="s">
        <v>379</v>
      </c>
      <c r="E3609" s="238" t="s">
        <v>4266</v>
      </c>
      <c r="F3609" s="238" t="s">
        <v>4266</v>
      </c>
      <c r="G3609" s="244" t="s">
        <v>4225</v>
      </c>
      <c r="H3609" s="222">
        <v>0</v>
      </c>
    </row>
    <row r="3610" spans="1:8">
      <c r="A3610" s="244" t="s">
        <v>4043</v>
      </c>
      <c r="B3610" s="244" t="s">
        <v>4263</v>
      </c>
      <c r="C3610" s="247">
        <v>4</v>
      </c>
      <c r="D3610" s="244" t="s">
        <v>7184</v>
      </c>
      <c r="E3610" s="244" t="s">
        <v>46</v>
      </c>
      <c r="F3610" s="244" t="s">
        <v>46</v>
      </c>
      <c r="G3610" s="244" t="s">
        <v>4225</v>
      </c>
      <c r="H3610" s="4">
        <v>500</v>
      </c>
    </row>
    <row r="3611" spans="1:8">
      <c r="A3611" s="244" t="s">
        <v>4044</v>
      </c>
      <c r="B3611" s="244" t="s">
        <v>4222</v>
      </c>
      <c r="C3611" s="247">
        <v>35</v>
      </c>
      <c r="D3611" s="244" t="s">
        <v>379</v>
      </c>
      <c r="E3611" s="238" t="s">
        <v>4236</v>
      </c>
      <c r="F3611" s="238" t="s">
        <v>4236</v>
      </c>
      <c r="G3611" s="244" t="s">
        <v>4225</v>
      </c>
      <c r="H3611" s="222">
        <v>0</v>
      </c>
    </row>
    <row r="3612" spans="1:8">
      <c r="A3612" s="244" t="s">
        <v>4045</v>
      </c>
      <c r="B3612" s="244" t="s">
        <v>4263</v>
      </c>
      <c r="C3612" s="247">
        <v>5</v>
      </c>
      <c r="D3612" s="244" t="s">
        <v>7185</v>
      </c>
      <c r="E3612" s="244" t="s">
        <v>46</v>
      </c>
      <c r="F3612" s="244" t="s">
        <v>46</v>
      </c>
      <c r="G3612" s="244" t="s">
        <v>4225</v>
      </c>
      <c r="H3612" s="4">
        <v>500</v>
      </c>
    </row>
    <row r="3613" spans="1:8">
      <c r="A3613" s="244" t="s">
        <v>4046</v>
      </c>
      <c r="B3613" s="244" t="s">
        <v>4263</v>
      </c>
      <c r="C3613" s="247">
        <v>4</v>
      </c>
      <c r="D3613" s="244" t="s">
        <v>7186</v>
      </c>
      <c r="E3613" s="244" t="s">
        <v>46</v>
      </c>
      <c r="F3613" s="244" t="s">
        <v>46</v>
      </c>
      <c r="G3613" s="244" t="s">
        <v>4225</v>
      </c>
      <c r="H3613" s="4">
        <v>500</v>
      </c>
    </row>
    <row r="3614" spans="1:8">
      <c r="A3614" s="244" t="s">
        <v>4047</v>
      </c>
      <c r="B3614" s="244" t="s">
        <v>379</v>
      </c>
      <c r="C3614" s="247" t="s">
        <v>379</v>
      </c>
      <c r="D3614" s="244" t="s">
        <v>379</v>
      </c>
      <c r="E3614" s="238" t="s">
        <v>4266</v>
      </c>
      <c r="F3614" s="238" t="s">
        <v>4266</v>
      </c>
      <c r="G3614" s="244" t="s">
        <v>4225</v>
      </c>
      <c r="H3614" s="222">
        <v>0</v>
      </c>
    </row>
    <row r="3615" spans="1:8">
      <c r="A3615" s="244" t="s">
        <v>4048</v>
      </c>
      <c r="B3615" s="244" t="s">
        <v>379</v>
      </c>
      <c r="C3615" s="247" t="s">
        <v>379</v>
      </c>
      <c r="D3615" s="244" t="s">
        <v>379</v>
      </c>
      <c r="E3615" s="238" t="s">
        <v>4266</v>
      </c>
      <c r="F3615" s="238" t="s">
        <v>4266</v>
      </c>
      <c r="G3615" s="244" t="s">
        <v>4225</v>
      </c>
      <c r="H3615" s="222">
        <v>0</v>
      </c>
    </row>
    <row r="3616" spans="1:8">
      <c r="A3616" s="244" t="s">
        <v>4049</v>
      </c>
      <c r="B3616" s="244" t="s">
        <v>4263</v>
      </c>
      <c r="C3616" s="247">
        <v>10</v>
      </c>
      <c r="D3616" s="244" t="s">
        <v>7187</v>
      </c>
      <c r="E3616" s="244" t="s">
        <v>46</v>
      </c>
      <c r="F3616" s="244" t="s">
        <v>46</v>
      </c>
      <c r="G3616" s="244" t="s">
        <v>4225</v>
      </c>
      <c r="H3616" s="4">
        <v>500</v>
      </c>
    </row>
    <row r="3617" spans="1:8">
      <c r="A3617" s="244" t="s">
        <v>4050</v>
      </c>
      <c r="B3617" s="244" t="s">
        <v>4263</v>
      </c>
      <c r="C3617" s="247">
        <v>5</v>
      </c>
      <c r="D3617" s="244" t="s">
        <v>7188</v>
      </c>
      <c r="E3617" s="244" t="s">
        <v>46</v>
      </c>
      <c r="F3617" s="244" t="s">
        <v>46</v>
      </c>
      <c r="G3617" s="244" t="s">
        <v>4225</v>
      </c>
      <c r="H3617" s="4">
        <v>500</v>
      </c>
    </row>
    <row r="3618" spans="1:8">
      <c r="A3618" s="244" t="s">
        <v>4051</v>
      </c>
      <c r="B3618" s="244" t="s">
        <v>4222</v>
      </c>
      <c r="C3618" s="247">
        <v>35</v>
      </c>
      <c r="D3618" s="244" t="s">
        <v>7189</v>
      </c>
      <c r="E3618" s="244" t="s">
        <v>46</v>
      </c>
      <c r="F3618" s="244" t="s">
        <v>46</v>
      </c>
      <c r="G3618" s="244" t="s">
        <v>4225</v>
      </c>
      <c r="H3618" s="4">
        <v>500</v>
      </c>
    </row>
    <row r="3619" spans="1:8">
      <c r="A3619" s="244" t="s">
        <v>4052</v>
      </c>
      <c r="B3619" s="244" t="s">
        <v>4302</v>
      </c>
      <c r="C3619" s="247">
        <v>20</v>
      </c>
      <c r="D3619" s="244" t="s">
        <v>7190</v>
      </c>
      <c r="E3619" s="244" t="s">
        <v>46</v>
      </c>
      <c r="F3619" s="244" t="s">
        <v>46</v>
      </c>
      <c r="G3619" s="244" t="s">
        <v>4225</v>
      </c>
      <c r="H3619" s="4">
        <v>500</v>
      </c>
    </row>
    <row r="3620" spans="1:8">
      <c r="A3620" s="244" t="s">
        <v>4053</v>
      </c>
      <c r="B3620" s="244" t="s">
        <v>4302</v>
      </c>
      <c r="C3620" s="247">
        <v>20</v>
      </c>
      <c r="D3620" s="244" t="s">
        <v>7191</v>
      </c>
      <c r="E3620" s="244" t="s">
        <v>46</v>
      </c>
      <c r="F3620" s="244" t="s">
        <v>46</v>
      </c>
      <c r="G3620" s="244" t="s">
        <v>4225</v>
      </c>
      <c r="H3620" s="4">
        <v>500</v>
      </c>
    </row>
    <row r="3621" spans="1:8">
      <c r="A3621" s="244" t="s">
        <v>4054</v>
      </c>
      <c r="B3621" s="244" t="s">
        <v>4222</v>
      </c>
      <c r="C3621" s="247">
        <v>20</v>
      </c>
      <c r="D3621" s="244" t="s">
        <v>7192</v>
      </c>
      <c r="E3621" s="244" t="s">
        <v>46</v>
      </c>
      <c r="F3621" s="244" t="s">
        <v>46</v>
      </c>
      <c r="G3621" s="244" t="s">
        <v>4225</v>
      </c>
      <c r="H3621" s="4">
        <v>500</v>
      </c>
    </row>
    <row r="3622" spans="1:8">
      <c r="A3622" s="244" t="s">
        <v>4055</v>
      </c>
      <c r="B3622" s="244" t="s">
        <v>4222</v>
      </c>
      <c r="C3622" s="247">
        <v>35</v>
      </c>
      <c r="D3622" s="244" t="s">
        <v>7193</v>
      </c>
      <c r="E3622" s="244" t="s">
        <v>46</v>
      </c>
      <c r="F3622" s="244" t="s">
        <v>46</v>
      </c>
      <c r="G3622" s="244" t="s">
        <v>4225</v>
      </c>
      <c r="H3622" s="4">
        <v>500</v>
      </c>
    </row>
    <row r="3623" spans="1:8">
      <c r="A3623" s="244" t="s">
        <v>4056</v>
      </c>
      <c r="B3623" s="244" t="s">
        <v>4234</v>
      </c>
      <c r="C3623" s="247">
        <v>30</v>
      </c>
      <c r="D3623" s="244" t="s">
        <v>7194</v>
      </c>
      <c r="E3623" s="238" t="s">
        <v>52</v>
      </c>
      <c r="F3623" s="238" t="s">
        <v>4236</v>
      </c>
      <c r="G3623" s="244" t="s">
        <v>4225</v>
      </c>
      <c r="H3623" s="158" t="s">
        <v>7323</v>
      </c>
    </row>
    <row r="3624" spans="1:8">
      <c r="A3624" s="244" t="s">
        <v>4057</v>
      </c>
      <c r="B3624" s="244" t="s">
        <v>4302</v>
      </c>
      <c r="C3624" s="247">
        <v>20</v>
      </c>
      <c r="D3624" s="244" t="s">
        <v>7195</v>
      </c>
      <c r="E3624" s="244" t="s">
        <v>46</v>
      </c>
      <c r="F3624" s="244" t="s">
        <v>46</v>
      </c>
      <c r="G3624" s="244" t="s">
        <v>4225</v>
      </c>
      <c r="H3624" s="4">
        <v>500</v>
      </c>
    </row>
    <row r="3625" spans="1:8">
      <c r="A3625" s="244" t="s">
        <v>4058</v>
      </c>
      <c r="B3625" s="244" t="s">
        <v>4222</v>
      </c>
      <c r="C3625" s="247">
        <v>35</v>
      </c>
      <c r="D3625" s="244" t="s">
        <v>7196</v>
      </c>
      <c r="E3625" s="244" t="s">
        <v>46</v>
      </c>
      <c r="F3625" s="244" t="s">
        <v>46</v>
      </c>
      <c r="G3625" s="244" t="s">
        <v>4225</v>
      </c>
      <c r="H3625" s="4">
        <v>500</v>
      </c>
    </row>
    <row r="3626" spans="1:8">
      <c r="A3626" s="244" t="s">
        <v>4059</v>
      </c>
      <c r="B3626" s="244" t="s">
        <v>4302</v>
      </c>
      <c r="C3626" s="247">
        <v>20</v>
      </c>
      <c r="D3626" s="244" t="s">
        <v>7197</v>
      </c>
      <c r="E3626" s="244" t="s">
        <v>46</v>
      </c>
      <c r="F3626" s="244" t="s">
        <v>46</v>
      </c>
      <c r="G3626" s="244" t="s">
        <v>4225</v>
      </c>
      <c r="H3626" s="4">
        <v>500</v>
      </c>
    </row>
    <row r="3627" spans="1:8">
      <c r="A3627" s="244" t="s">
        <v>4060</v>
      </c>
      <c r="B3627" s="244" t="s">
        <v>4263</v>
      </c>
      <c r="C3627" s="247">
        <v>5</v>
      </c>
      <c r="D3627" s="244" t="s">
        <v>7198</v>
      </c>
      <c r="E3627" s="244" t="s">
        <v>46</v>
      </c>
      <c r="F3627" s="244" t="s">
        <v>4229</v>
      </c>
      <c r="G3627" s="244" t="s">
        <v>4230</v>
      </c>
      <c r="H3627" s="4">
        <v>500</v>
      </c>
    </row>
    <row r="3628" spans="1:8">
      <c r="A3628" s="244" t="s">
        <v>4061</v>
      </c>
      <c r="B3628" s="244" t="s">
        <v>4263</v>
      </c>
      <c r="C3628" s="247">
        <v>6</v>
      </c>
      <c r="D3628" s="244" t="s">
        <v>7199</v>
      </c>
      <c r="E3628" s="244" t="s">
        <v>46</v>
      </c>
      <c r="F3628" s="244" t="s">
        <v>46</v>
      </c>
      <c r="G3628" s="244" t="s">
        <v>4225</v>
      </c>
      <c r="H3628" s="4">
        <v>500</v>
      </c>
    </row>
    <row r="3629" spans="1:8">
      <c r="A3629" s="244" t="s">
        <v>4062</v>
      </c>
      <c r="B3629" s="244" t="s">
        <v>4222</v>
      </c>
      <c r="C3629" s="247">
        <v>35</v>
      </c>
      <c r="D3629" s="244" t="s">
        <v>7200</v>
      </c>
      <c r="E3629" s="244" t="s">
        <v>46</v>
      </c>
      <c r="F3629" s="244" t="s">
        <v>46</v>
      </c>
      <c r="G3629" s="244" t="s">
        <v>4225</v>
      </c>
      <c r="H3629" s="4">
        <v>500</v>
      </c>
    </row>
    <row r="3630" spans="1:8">
      <c r="A3630" s="244" t="s">
        <v>4063</v>
      </c>
      <c r="B3630" s="244" t="s">
        <v>4222</v>
      </c>
      <c r="C3630" s="247">
        <v>35</v>
      </c>
      <c r="D3630" s="244" t="s">
        <v>7201</v>
      </c>
      <c r="E3630" s="244" t="s">
        <v>46</v>
      </c>
      <c r="F3630" s="244" t="s">
        <v>46</v>
      </c>
      <c r="G3630" s="244" t="s">
        <v>4225</v>
      </c>
      <c r="H3630" s="4">
        <v>500</v>
      </c>
    </row>
    <row r="3631" spans="1:8">
      <c r="A3631" s="244" t="s">
        <v>4064</v>
      </c>
      <c r="B3631" s="244" t="s">
        <v>4302</v>
      </c>
      <c r="C3631" s="247">
        <v>35</v>
      </c>
      <c r="D3631" s="244" t="s">
        <v>7202</v>
      </c>
      <c r="E3631" s="244" t="s">
        <v>46</v>
      </c>
      <c r="F3631" s="244" t="s">
        <v>46</v>
      </c>
      <c r="G3631" s="244" t="s">
        <v>4225</v>
      </c>
      <c r="H3631" s="4">
        <v>500</v>
      </c>
    </row>
    <row r="3632" spans="1:8">
      <c r="A3632" s="244" t="s">
        <v>4065</v>
      </c>
      <c r="B3632" s="244" t="s">
        <v>4222</v>
      </c>
      <c r="C3632" s="247">
        <v>40</v>
      </c>
      <c r="D3632" s="244" t="s">
        <v>7203</v>
      </c>
      <c r="E3632" s="244" t="s">
        <v>46</v>
      </c>
      <c r="F3632" s="244" t="s">
        <v>46</v>
      </c>
      <c r="G3632" s="244" t="s">
        <v>4225</v>
      </c>
      <c r="H3632" s="4">
        <v>500</v>
      </c>
    </row>
    <row r="3633" spans="1:8">
      <c r="A3633" s="244" t="s">
        <v>4066</v>
      </c>
      <c r="B3633" s="244" t="s">
        <v>4222</v>
      </c>
      <c r="C3633" s="247">
        <v>35</v>
      </c>
      <c r="D3633" s="244" t="s">
        <v>7204</v>
      </c>
      <c r="E3633" s="244" t="s">
        <v>46</v>
      </c>
      <c r="F3633" s="244" t="s">
        <v>46</v>
      </c>
      <c r="G3633" s="244" t="s">
        <v>4225</v>
      </c>
      <c r="H3633" s="4">
        <v>500</v>
      </c>
    </row>
    <row r="3634" spans="1:8">
      <c r="A3634" s="244" t="s">
        <v>4067</v>
      </c>
      <c r="B3634" s="244" t="s">
        <v>4263</v>
      </c>
      <c r="C3634" s="247" t="s">
        <v>379</v>
      </c>
      <c r="D3634" s="244" t="s">
        <v>379</v>
      </c>
      <c r="E3634" s="238" t="s">
        <v>4266</v>
      </c>
      <c r="F3634" s="238" t="s">
        <v>4266</v>
      </c>
      <c r="G3634" s="244" t="s">
        <v>4225</v>
      </c>
      <c r="H3634" s="222">
        <v>0</v>
      </c>
    </row>
    <row r="3635" spans="1:8">
      <c r="A3635" s="244" t="s">
        <v>4068</v>
      </c>
      <c r="B3635" s="244" t="s">
        <v>379</v>
      </c>
      <c r="C3635" s="247" t="s">
        <v>379</v>
      </c>
      <c r="D3635" s="244" t="s">
        <v>379</v>
      </c>
      <c r="E3635" s="238" t="s">
        <v>4266</v>
      </c>
      <c r="F3635" s="238" t="s">
        <v>4266</v>
      </c>
      <c r="G3635" s="244" t="s">
        <v>4225</v>
      </c>
      <c r="H3635" s="222">
        <v>0</v>
      </c>
    </row>
    <row r="3636" spans="1:8">
      <c r="A3636" s="244" t="s">
        <v>4069</v>
      </c>
      <c r="B3636" s="244" t="s">
        <v>4234</v>
      </c>
      <c r="C3636" s="247">
        <v>30</v>
      </c>
      <c r="D3636" s="244" t="s">
        <v>7205</v>
      </c>
      <c r="E3636" s="244" t="s">
        <v>46</v>
      </c>
      <c r="F3636" s="244" t="s">
        <v>46</v>
      </c>
      <c r="G3636" s="244" t="s">
        <v>4225</v>
      </c>
      <c r="H3636" s="4">
        <v>500</v>
      </c>
    </row>
    <row r="3637" spans="1:8">
      <c r="A3637" s="244" t="s">
        <v>4070</v>
      </c>
      <c r="B3637" s="244" t="s">
        <v>5899</v>
      </c>
      <c r="C3637" s="247">
        <v>12</v>
      </c>
      <c r="D3637" s="244" t="s">
        <v>7206</v>
      </c>
      <c r="E3637" s="244" t="s">
        <v>46</v>
      </c>
      <c r="F3637" s="244" t="s">
        <v>4229</v>
      </c>
      <c r="G3637" s="244" t="s">
        <v>4230</v>
      </c>
      <c r="H3637" s="4">
        <v>500</v>
      </c>
    </row>
    <row r="3638" spans="1:8">
      <c r="A3638" s="244" t="s">
        <v>4071</v>
      </c>
      <c r="B3638" s="244" t="s">
        <v>379</v>
      </c>
      <c r="C3638" s="247" t="s">
        <v>379</v>
      </c>
      <c r="D3638" s="244" t="s">
        <v>379</v>
      </c>
      <c r="E3638" s="238" t="s">
        <v>4266</v>
      </c>
      <c r="F3638" s="238" t="s">
        <v>4266</v>
      </c>
      <c r="G3638" s="244" t="s">
        <v>4225</v>
      </c>
      <c r="H3638" s="222">
        <v>0</v>
      </c>
    </row>
    <row r="3639" spans="1:8">
      <c r="A3639" s="244" t="s">
        <v>4072</v>
      </c>
      <c r="B3639" s="244" t="s">
        <v>379</v>
      </c>
      <c r="C3639" s="247" t="s">
        <v>7207</v>
      </c>
      <c r="D3639" s="244" t="s">
        <v>379</v>
      </c>
      <c r="E3639" s="238" t="s">
        <v>4266</v>
      </c>
      <c r="F3639" s="238" t="s">
        <v>4266</v>
      </c>
      <c r="G3639" s="244" t="s">
        <v>4225</v>
      </c>
      <c r="H3639" s="222">
        <v>0</v>
      </c>
    </row>
    <row r="3640" spans="1:8">
      <c r="A3640" s="244" t="s">
        <v>4073</v>
      </c>
      <c r="B3640" s="244" t="s">
        <v>4263</v>
      </c>
      <c r="C3640" s="247">
        <v>5</v>
      </c>
      <c r="D3640" s="244" t="s">
        <v>7208</v>
      </c>
      <c r="E3640" s="244" t="s">
        <v>46</v>
      </c>
      <c r="F3640" s="244" t="s">
        <v>46</v>
      </c>
      <c r="G3640" s="244" t="s">
        <v>4225</v>
      </c>
      <c r="H3640" s="4">
        <v>500</v>
      </c>
    </row>
    <row r="3641" spans="1:8">
      <c r="A3641" s="244" t="s">
        <v>4074</v>
      </c>
      <c r="B3641" s="253" t="s">
        <v>4222</v>
      </c>
      <c r="C3641" s="250">
        <v>40</v>
      </c>
      <c r="D3641" s="253"/>
      <c r="E3641" s="253" t="s">
        <v>52</v>
      </c>
      <c r="F3641" s="253" t="s">
        <v>4236</v>
      </c>
      <c r="G3641" s="253" t="s">
        <v>4230</v>
      </c>
      <c r="H3641" s="158" t="s">
        <v>7323</v>
      </c>
    </row>
    <row r="3642" spans="1:8">
      <c r="A3642" s="244" t="s">
        <v>4075</v>
      </c>
      <c r="B3642" s="253" t="s">
        <v>4222</v>
      </c>
      <c r="C3642" s="250">
        <v>40</v>
      </c>
      <c r="D3642" s="253" t="s">
        <v>7209</v>
      </c>
      <c r="E3642" s="253" t="s">
        <v>51</v>
      </c>
      <c r="F3642" s="253" t="s">
        <v>4236</v>
      </c>
      <c r="G3642" s="253" t="s">
        <v>4225</v>
      </c>
      <c r="H3642" s="158" t="s">
        <v>7321</v>
      </c>
    </row>
    <row r="3643" spans="1:8">
      <c r="A3643" s="17" t="s">
        <v>4076</v>
      </c>
      <c r="B3643" s="244" t="s">
        <v>4222</v>
      </c>
      <c r="C3643" s="247">
        <v>40</v>
      </c>
      <c r="D3643" s="244" t="s">
        <v>7210</v>
      </c>
      <c r="E3643" s="244" t="s">
        <v>51</v>
      </c>
      <c r="F3643" s="244" t="s">
        <v>4236</v>
      </c>
      <c r="G3643" s="244" t="s">
        <v>4230</v>
      </c>
      <c r="H3643" s="158" t="s">
        <v>7321</v>
      </c>
    </row>
    <row r="3644" spans="1:8">
      <c r="A3644" s="244" t="s">
        <v>4077</v>
      </c>
      <c r="B3644" s="238" t="s">
        <v>4222</v>
      </c>
      <c r="C3644" s="250">
        <v>35</v>
      </c>
      <c r="D3644" s="238" t="s">
        <v>7211</v>
      </c>
      <c r="E3644" s="238" t="s">
        <v>4266</v>
      </c>
      <c r="F3644" s="238" t="s">
        <v>4266</v>
      </c>
      <c r="G3644" s="238" t="s">
        <v>4225</v>
      </c>
      <c r="H3644" s="222">
        <v>0</v>
      </c>
    </row>
    <row r="3645" spans="1:8">
      <c r="A3645" s="244" t="s">
        <v>4078</v>
      </c>
      <c r="B3645" s="244" t="s">
        <v>4222</v>
      </c>
      <c r="C3645" s="247">
        <v>30</v>
      </c>
      <c r="D3645" s="244" t="s">
        <v>7212</v>
      </c>
      <c r="E3645" s="244" t="s">
        <v>46</v>
      </c>
      <c r="F3645" s="244" t="s">
        <v>4224</v>
      </c>
      <c r="G3645" s="244" t="s">
        <v>4225</v>
      </c>
      <c r="H3645" s="4">
        <v>500</v>
      </c>
    </row>
    <row r="3646" spans="1:8">
      <c r="A3646" s="244" t="s">
        <v>4079</v>
      </c>
      <c r="B3646" s="244" t="s">
        <v>4222</v>
      </c>
      <c r="C3646" s="247">
        <v>30</v>
      </c>
      <c r="D3646" s="244" t="s">
        <v>7213</v>
      </c>
      <c r="E3646" s="244" t="s">
        <v>46</v>
      </c>
      <c r="F3646" s="244" t="s">
        <v>46</v>
      </c>
      <c r="G3646" s="244" t="s">
        <v>4225</v>
      </c>
      <c r="H3646" s="4">
        <v>500</v>
      </c>
    </row>
    <row r="3647" spans="1:8">
      <c r="A3647" s="244" t="s">
        <v>4080</v>
      </c>
      <c r="B3647" s="244" t="s">
        <v>4263</v>
      </c>
      <c r="C3647" s="247">
        <v>8</v>
      </c>
      <c r="D3647" s="244" t="s">
        <v>7214</v>
      </c>
      <c r="E3647" s="244" t="s">
        <v>46</v>
      </c>
      <c r="F3647" s="244" t="s">
        <v>4229</v>
      </c>
      <c r="G3647" s="244" t="s">
        <v>4230</v>
      </c>
      <c r="H3647" s="4">
        <v>500</v>
      </c>
    </row>
    <row r="3648" spans="1:8">
      <c r="A3648" s="244" t="s">
        <v>4081</v>
      </c>
      <c r="B3648" s="244" t="s">
        <v>4222</v>
      </c>
      <c r="C3648" s="247">
        <v>30</v>
      </c>
      <c r="D3648" s="244" t="s">
        <v>7215</v>
      </c>
      <c r="E3648" s="244" t="s">
        <v>46</v>
      </c>
      <c r="F3648" s="244" t="s">
        <v>46</v>
      </c>
      <c r="G3648" s="244" t="s">
        <v>4225</v>
      </c>
      <c r="H3648" s="4">
        <v>500</v>
      </c>
    </row>
    <row r="3649" spans="1:8">
      <c r="A3649" s="244" t="s">
        <v>4082</v>
      </c>
      <c r="B3649" s="244" t="s">
        <v>4222</v>
      </c>
      <c r="C3649" s="247">
        <v>30</v>
      </c>
      <c r="D3649" s="244" t="s">
        <v>7216</v>
      </c>
      <c r="E3649" s="244" t="s">
        <v>46</v>
      </c>
      <c r="F3649" s="244" t="s">
        <v>46</v>
      </c>
      <c r="G3649" s="244" t="s">
        <v>4225</v>
      </c>
      <c r="H3649" s="4">
        <v>500</v>
      </c>
    </row>
    <row r="3650" spans="1:8">
      <c r="A3650" s="244" t="s">
        <v>4083</v>
      </c>
      <c r="B3650" s="244" t="s">
        <v>4263</v>
      </c>
      <c r="C3650" s="247">
        <v>5</v>
      </c>
      <c r="D3650" s="244" t="s">
        <v>7217</v>
      </c>
      <c r="E3650" s="244" t="s">
        <v>46</v>
      </c>
      <c r="F3650" s="244" t="s">
        <v>46</v>
      </c>
      <c r="G3650" s="244" t="s">
        <v>4225</v>
      </c>
      <c r="H3650" s="4">
        <v>500</v>
      </c>
    </row>
    <row r="3651" spans="1:8">
      <c r="A3651" s="244" t="s">
        <v>4084</v>
      </c>
      <c r="B3651" s="244" t="s">
        <v>4222</v>
      </c>
      <c r="C3651" s="247">
        <v>30</v>
      </c>
      <c r="D3651" s="244" t="s">
        <v>7218</v>
      </c>
      <c r="E3651" s="244" t="s">
        <v>46</v>
      </c>
      <c r="F3651" s="244" t="s">
        <v>46</v>
      </c>
      <c r="G3651" s="244" t="s">
        <v>4225</v>
      </c>
      <c r="H3651" s="4">
        <v>500</v>
      </c>
    </row>
    <row r="3652" spans="1:8">
      <c r="A3652" s="244" t="s">
        <v>4085</v>
      </c>
      <c r="B3652" s="244" t="s">
        <v>4222</v>
      </c>
      <c r="C3652" s="247">
        <v>30</v>
      </c>
      <c r="D3652" s="244" t="s">
        <v>7219</v>
      </c>
      <c r="E3652" s="244" t="s">
        <v>46</v>
      </c>
      <c r="F3652" s="244" t="s">
        <v>46</v>
      </c>
      <c r="G3652" s="244" t="s">
        <v>4225</v>
      </c>
      <c r="H3652" s="4">
        <v>500</v>
      </c>
    </row>
    <row r="3653" spans="1:8">
      <c r="A3653" s="244" t="s">
        <v>4086</v>
      </c>
      <c r="B3653" s="244" t="s">
        <v>4222</v>
      </c>
      <c r="C3653" s="247">
        <v>30</v>
      </c>
      <c r="D3653" s="244" t="s">
        <v>7220</v>
      </c>
      <c r="E3653" s="244" t="s">
        <v>46</v>
      </c>
      <c r="F3653" s="244" t="s">
        <v>46</v>
      </c>
      <c r="G3653" s="244" t="s">
        <v>4225</v>
      </c>
      <c r="H3653" s="4">
        <v>500</v>
      </c>
    </row>
    <row r="3654" spans="1:8">
      <c r="A3654" s="244" t="s">
        <v>4087</v>
      </c>
      <c r="B3654" s="244" t="s">
        <v>4222</v>
      </c>
      <c r="C3654" s="247">
        <v>30</v>
      </c>
      <c r="D3654" s="244" t="s">
        <v>7221</v>
      </c>
      <c r="E3654" s="244" t="s">
        <v>46</v>
      </c>
      <c r="F3654" s="244" t="s">
        <v>46</v>
      </c>
      <c r="G3654" s="244" t="s">
        <v>4225</v>
      </c>
      <c r="H3654" s="4">
        <v>500</v>
      </c>
    </row>
    <row r="3655" spans="1:8">
      <c r="A3655" s="244" t="s">
        <v>4088</v>
      </c>
      <c r="B3655" s="244" t="s">
        <v>4222</v>
      </c>
      <c r="C3655" s="247">
        <v>30</v>
      </c>
      <c r="D3655" s="244" t="s">
        <v>7222</v>
      </c>
      <c r="E3655" s="244" t="s">
        <v>46</v>
      </c>
      <c r="F3655" s="244" t="s">
        <v>46</v>
      </c>
      <c r="G3655" s="244" t="s">
        <v>4225</v>
      </c>
      <c r="H3655" s="4">
        <v>500</v>
      </c>
    </row>
    <row r="3656" spans="1:8">
      <c r="A3656" s="244" t="s">
        <v>4089</v>
      </c>
      <c r="B3656" s="244" t="s">
        <v>4222</v>
      </c>
      <c r="C3656" s="247">
        <v>30</v>
      </c>
      <c r="D3656" s="244" t="s">
        <v>7223</v>
      </c>
      <c r="E3656" s="238" t="s">
        <v>4266</v>
      </c>
      <c r="F3656" s="238" t="s">
        <v>4266</v>
      </c>
      <c r="G3656" s="244" t="s">
        <v>4225</v>
      </c>
      <c r="H3656" s="222">
        <v>0</v>
      </c>
    </row>
    <row r="3657" spans="1:8">
      <c r="A3657" s="244" t="s">
        <v>4090</v>
      </c>
      <c r="B3657" s="244" t="s">
        <v>4222</v>
      </c>
      <c r="C3657" s="247">
        <v>30</v>
      </c>
      <c r="D3657" s="244" t="s">
        <v>7224</v>
      </c>
      <c r="E3657" s="244" t="s">
        <v>46</v>
      </c>
      <c r="F3657" s="244" t="s">
        <v>46</v>
      </c>
      <c r="G3657" s="244" t="s">
        <v>4225</v>
      </c>
      <c r="H3657" s="4">
        <v>500</v>
      </c>
    </row>
    <row r="3658" spans="1:8">
      <c r="A3658" s="244" t="s">
        <v>4091</v>
      </c>
      <c r="B3658" s="244" t="s">
        <v>4222</v>
      </c>
      <c r="C3658" s="247">
        <v>25</v>
      </c>
      <c r="D3658" s="244" t="s">
        <v>7225</v>
      </c>
      <c r="E3658" s="244" t="s">
        <v>46</v>
      </c>
      <c r="F3658" s="244" t="s">
        <v>46</v>
      </c>
      <c r="G3658" s="244" t="s">
        <v>4225</v>
      </c>
      <c r="H3658" s="4">
        <v>500</v>
      </c>
    </row>
    <row r="3659" spans="1:8">
      <c r="A3659" s="244" t="s">
        <v>4092</v>
      </c>
      <c r="B3659" s="244" t="s">
        <v>4222</v>
      </c>
      <c r="C3659" s="247">
        <v>30</v>
      </c>
      <c r="D3659" s="244" t="s">
        <v>7226</v>
      </c>
      <c r="E3659" s="244" t="s">
        <v>46</v>
      </c>
      <c r="F3659" s="244" t="s">
        <v>46</v>
      </c>
      <c r="G3659" s="244" t="s">
        <v>4225</v>
      </c>
      <c r="H3659" s="4">
        <v>500</v>
      </c>
    </row>
    <row r="3660" spans="1:8">
      <c r="A3660" s="244" t="s">
        <v>4093</v>
      </c>
      <c r="B3660" s="244" t="s">
        <v>4222</v>
      </c>
      <c r="C3660" s="247">
        <v>30</v>
      </c>
      <c r="D3660" s="244" t="s">
        <v>7227</v>
      </c>
      <c r="E3660" s="244" t="s">
        <v>46</v>
      </c>
      <c r="F3660" s="244" t="s">
        <v>46</v>
      </c>
      <c r="G3660" s="244" t="s">
        <v>4225</v>
      </c>
      <c r="H3660" s="4">
        <v>500</v>
      </c>
    </row>
    <row r="3661" spans="1:8">
      <c r="A3661" s="244" t="s">
        <v>4094</v>
      </c>
      <c r="B3661" s="244" t="s">
        <v>4222</v>
      </c>
      <c r="C3661" s="247">
        <v>30</v>
      </c>
      <c r="D3661" s="244" t="s">
        <v>7228</v>
      </c>
      <c r="E3661" s="244" t="s">
        <v>46</v>
      </c>
      <c r="F3661" s="244" t="s">
        <v>46</v>
      </c>
      <c r="G3661" s="244" t="s">
        <v>4225</v>
      </c>
      <c r="H3661" s="4">
        <v>500</v>
      </c>
    </row>
    <row r="3662" spans="1:8">
      <c r="A3662" s="244" t="s">
        <v>4095</v>
      </c>
      <c r="B3662" s="244" t="s">
        <v>4222</v>
      </c>
      <c r="C3662" s="247">
        <v>30</v>
      </c>
      <c r="D3662" s="244" t="s">
        <v>7229</v>
      </c>
      <c r="E3662" s="238" t="s">
        <v>4266</v>
      </c>
      <c r="F3662" s="238" t="s">
        <v>4266</v>
      </c>
      <c r="G3662" s="244" t="s">
        <v>4225</v>
      </c>
      <c r="H3662" s="222">
        <v>0</v>
      </c>
    </row>
    <row r="3663" spans="1:8">
      <c r="A3663" s="244" t="s">
        <v>4096</v>
      </c>
      <c r="B3663" s="244" t="s">
        <v>4222</v>
      </c>
      <c r="C3663" s="247">
        <v>30</v>
      </c>
      <c r="D3663" s="244" t="s">
        <v>7230</v>
      </c>
      <c r="E3663" s="244" t="s">
        <v>46</v>
      </c>
      <c r="F3663" s="244" t="s">
        <v>46</v>
      </c>
      <c r="G3663" s="244" t="s">
        <v>4225</v>
      </c>
      <c r="H3663" s="4">
        <v>500</v>
      </c>
    </row>
    <row r="3664" spans="1:8">
      <c r="A3664" s="244" t="s">
        <v>4097</v>
      </c>
      <c r="B3664" s="244" t="s">
        <v>4222</v>
      </c>
      <c r="C3664" s="247">
        <v>15</v>
      </c>
      <c r="D3664" s="244" t="s">
        <v>7231</v>
      </c>
      <c r="E3664" s="244" t="s">
        <v>46</v>
      </c>
      <c r="F3664" s="244" t="s">
        <v>46</v>
      </c>
      <c r="G3664" s="244" t="s">
        <v>4225</v>
      </c>
      <c r="H3664" s="4">
        <v>500</v>
      </c>
    </row>
    <row r="3665" spans="1:8">
      <c r="A3665" s="244" t="s">
        <v>4098</v>
      </c>
      <c r="B3665" s="244" t="s">
        <v>4222</v>
      </c>
      <c r="C3665" s="247">
        <v>30</v>
      </c>
      <c r="D3665" s="244" t="s">
        <v>7232</v>
      </c>
      <c r="E3665" s="244" t="s">
        <v>46</v>
      </c>
      <c r="F3665" s="244" t="s">
        <v>46</v>
      </c>
      <c r="G3665" s="244" t="s">
        <v>4225</v>
      </c>
      <c r="H3665" s="4">
        <v>500</v>
      </c>
    </row>
    <row r="3666" spans="1:8">
      <c r="A3666" s="244" t="s">
        <v>4099</v>
      </c>
      <c r="B3666" s="244" t="s">
        <v>4222</v>
      </c>
      <c r="C3666" s="247">
        <v>20</v>
      </c>
      <c r="D3666" s="244" t="s">
        <v>7233</v>
      </c>
      <c r="E3666" s="244" t="s">
        <v>46</v>
      </c>
      <c r="F3666" s="244" t="s">
        <v>46</v>
      </c>
      <c r="G3666" s="244" t="s">
        <v>4225</v>
      </c>
      <c r="H3666" s="4">
        <v>500</v>
      </c>
    </row>
    <row r="3667" spans="1:8">
      <c r="A3667" s="244" t="s">
        <v>4100</v>
      </c>
      <c r="B3667" s="244" t="s">
        <v>379</v>
      </c>
      <c r="C3667" s="247" t="s">
        <v>379</v>
      </c>
      <c r="D3667" s="244" t="s">
        <v>379</v>
      </c>
      <c r="E3667" s="238" t="s">
        <v>4266</v>
      </c>
      <c r="F3667" s="238" t="s">
        <v>4266</v>
      </c>
      <c r="G3667" s="244" t="s">
        <v>4225</v>
      </c>
      <c r="H3667" s="222">
        <v>0</v>
      </c>
    </row>
    <row r="3668" spans="1:8">
      <c r="A3668" s="244" t="s">
        <v>4101</v>
      </c>
      <c r="B3668" s="244" t="s">
        <v>4332</v>
      </c>
      <c r="C3668" s="247">
        <v>15</v>
      </c>
      <c r="D3668" s="244" t="s">
        <v>7234</v>
      </c>
      <c r="E3668" s="244" t="s">
        <v>46</v>
      </c>
      <c r="F3668" s="244" t="s">
        <v>46</v>
      </c>
      <c r="G3668" s="244" t="s">
        <v>4225</v>
      </c>
      <c r="H3668" s="4">
        <v>500</v>
      </c>
    </row>
    <row r="3669" spans="1:8">
      <c r="A3669" s="244" t="s">
        <v>4102</v>
      </c>
      <c r="B3669" s="244" t="s">
        <v>4222</v>
      </c>
      <c r="C3669" s="247">
        <v>30</v>
      </c>
      <c r="D3669" s="244" t="s">
        <v>7235</v>
      </c>
      <c r="E3669" s="244" t="s">
        <v>46</v>
      </c>
      <c r="F3669" s="244" t="s">
        <v>46</v>
      </c>
      <c r="G3669" s="244" t="s">
        <v>4225</v>
      </c>
      <c r="H3669" s="4">
        <v>500</v>
      </c>
    </row>
    <row r="3670" spans="1:8">
      <c r="A3670" s="244" t="s">
        <v>4103</v>
      </c>
      <c r="B3670" s="244" t="s">
        <v>4263</v>
      </c>
      <c r="C3670" s="247">
        <v>8</v>
      </c>
      <c r="D3670" s="244" t="s">
        <v>7236</v>
      </c>
      <c r="E3670" s="244" t="s">
        <v>46</v>
      </c>
      <c r="F3670" s="244" t="s">
        <v>46</v>
      </c>
      <c r="G3670" s="244" t="s">
        <v>4225</v>
      </c>
      <c r="H3670" s="4">
        <v>500</v>
      </c>
    </row>
    <row r="3671" spans="1:8">
      <c r="A3671" s="17" t="s">
        <v>4104</v>
      </c>
      <c r="B3671" s="244" t="s">
        <v>4222</v>
      </c>
      <c r="C3671" s="247">
        <v>30</v>
      </c>
      <c r="D3671" s="244" t="s">
        <v>7237</v>
      </c>
      <c r="E3671" s="244" t="s">
        <v>46</v>
      </c>
      <c r="F3671" s="244" t="s">
        <v>46</v>
      </c>
      <c r="G3671" s="244" t="s">
        <v>4225</v>
      </c>
      <c r="H3671" s="4">
        <v>500</v>
      </c>
    </row>
    <row r="3672" spans="1:8">
      <c r="A3672" s="244" t="s">
        <v>4105</v>
      </c>
      <c r="B3672" s="244" t="s">
        <v>4222</v>
      </c>
      <c r="C3672" s="247">
        <v>30</v>
      </c>
      <c r="D3672" s="244" t="s">
        <v>7238</v>
      </c>
      <c r="E3672" s="238" t="s">
        <v>4266</v>
      </c>
      <c r="F3672" s="238" t="s">
        <v>4266</v>
      </c>
      <c r="G3672" s="244" t="s">
        <v>4225</v>
      </c>
      <c r="H3672" s="222">
        <v>0</v>
      </c>
    </row>
    <row r="3673" spans="1:8">
      <c r="A3673" s="244" t="s">
        <v>4106</v>
      </c>
      <c r="B3673" s="244" t="s">
        <v>4263</v>
      </c>
      <c r="C3673" s="247">
        <v>5</v>
      </c>
      <c r="D3673" s="244" t="s">
        <v>7239</v>
      </c>
      <c r="E3673" s="244" t="s">
        <v>46</v>
      </c>
      <c r="F3673" s="244" t="s">
        <v>46</v>
      </c>
      <c r="G3673" s="244" t="s">
        <v>4225</v>
      </c>
      <c r="H3673" s="4">
        <v>500</v>
      </c>
    </row>
    <row r="3674" spans="1:8">
      <c r="A3674" s="244" t="s">
        <v>4107</v>
      </c>
      <c r="B3674" s="244" t="s">
        <v>4222</v>
      </c>
      <c r="C3674" s="247">
        <v>30</v>
      </c>
      <c r="D3674" s="244" t="s">
        <v>7240</v>
      </c>
      <c r="E3674" s="244" t="s">
        <v>46</v>
      </c>
      <c r="F3674" s="244" t="s">
        <v>46</v>
      </c>
      <c r="G3674" s="244" t="s">
        <v>4225</v>
      </c>
      <c r="H3674" s="4">
        <v>500</v>
      </c>
    </row>
    <row r="3675" spans="1:8">
      <c r="A3675" s="244" t="s">
        <v>4108</v>
      </c>
      <c r="B3675" s="244" t="s">
        <v>4263</v>
      </c>
      <c r="C3675" s="247">
        <v>5</v>
      </c>
      <c r="D3675" s="244" t="s">
        <v>7241</v>
      </c>
      <c r="E3675" s="244" t="s">
        <v>46</v>
      </c>
      <c r="F3675" s="244" t="s">
        <v>46</v>
      </c>
      <c r="G3675" s="244" t="s">
        <v>4225</v>
      </c>
      <c r="H3675" s="4">
        <v>500</v>
      </c>
    </row>
    <row r="3676" spans="1:8">
      <c r="A3676" s="244" t="s">
        <v>4109</v>
      </c>
      <c r="B3676" s="244" t="s">
        <v>4263</v>
      </c>
      <c r="C3676" s="247">
        <v>5</v>
      </c>
      <c r="D3676" s="244" t="s">
        <v>7242</v>
      </c>
      <c r="E3676" s="244" t="s">
        <v>46</v>
      </c>
      <c r="F3676" s="244" t="s">
        <v>46</v>
      </c>
      <c r="G3676" s="244" t="s">
        <v>4225</v>
      </c>
      <c r="H3676" s="4">
        <v>500</v>
      </c>
    </row>
    <row r="3677" spans="1:8">
      <c r="A3677" s="244" t="s">
        <v>4110</v>
      </c>
      <c r="B3677" s="244" t="s">
        <v>4222</v>
      </c>
      <c r="C3677" s="247">
        <v>28</v>
      </c>
      <c r="D3677" s="244" t="s">
        <v>7243</v>
      </c>
      <c r="E3677" s="244" t="s">
        <v>46</v>
      </c>
      <c r="F3677" s="244" t="s">
        <v>46</v>
      </c>
      <c r="G3677" s="244" t="s">
        <v>4225</v>
      </c>
      <c r="H3677" s="4">
        <v>500</v>
      </c>
    </row>
    <row r="3678" spans="1:8">
      <c r="A3678" s="244" t="s">
        <v>4111</v>
      </c>
      <c r="B3678" s="244" t="s">
        <v>4234</v>
      </c>
      <c r="C3678" s="247">
        <v>25</v>
      </c>
      <c r="D3678" s="244" t="s">
        <v>7244</v>
      </c>
      <c r="E3678" s="238" t="s">
        <v>52</v>
      </c>
      <c r="F3678" s="238" t="s">
        <v>4236</v>
      </c>
      <c r="G3678" s="244" t="s">
        <v>4225</v>
      </c>
      <c r="H3678" s="158" t="s">
        <v>7323</v>
      </c>
    </row>
    <row r="3679" spans="1:8">
      <c r="A3679" s="244" t="s">
        <v>4112</v>
      </c>
      <c r="B3679" s="244" t="s">
        <v>4222</v>
      </c>
      <c r="C3679" s="247">
        <v>30</v>
      </c>
      <c r="D3679" s="244" t="s">
        <v>7245</v>
      </c>
      <c r="E3679" s="244" t="s">
        <v>46</v>
      </c>
      <c r="F3679" s="244" t="s">
        <v>46</v>
      </c>
      <c r="G3679" s="244" t="s">
        <v>4225</v>
      </c>
      <c r="H3679" s="4">
        <v>500</v>
      </c>
    </row>
    <row r="3680" spans="1:8">
      <c r="A3680" s="244" t="s">
        <v>4113</v>
      </c>
      <c r="B3680" s="244" t="s">
        <v>4263</v>
      </c>
      <c r="C3680" s="247">
        <v>5</v>
      </c>
      <c r="D3680" s="244" t="s">
        <v>7246</v>
      </c>
      <c r="E3680" s="244" t="s">
        <v>46</v>
      </c>
      <c r="F3680" s="244" t="s">
        <v>46</v>
      </c>
      <c r="G3680" s="244" t="s">
        <v>4225</v>
      </c>
      <c r="H3680" s="4">
        <v>500</v>
      </c>
    </row>
    <row r="3681" spans="1:8">
      <c r="A3681" s="244" t="s">
        <v>4114</v>
      </c>
      <c r="B3681" s="244" t="s">
        <v>4263</v>
      </c>
      <c r="C3681" s="247">
        <v>5</v>
      </c>
      <c r="D3681" s="244" t="s">
        <v>7247</v>
      </c>
      <c r="E3681" s="244" t="s">
        <v>46</v>
      </c>
      <c r="F3681" s="244" t="s">
        <v>46</v>
      </c>
      <c r="G3681" s="244" t="s">
        <v>4225</v>
      </c>
      <c r="H3681" s="4">
        <v>500</v>
      </c>
    </row>
    <row r="3682" spans="1:8">
      <c r="A3682" s="244" t="s">
        <v>4115</v>
      </c>
      <c r="B3682" s="244" t="s">
        <v>4263</v>
      </c>
      <c r="C3682" s="247">
        <v>5</v>
      </c>
      <c r="D3682" s="244" t="s">
        <v>7248</v>
      </c>
      <c r="E3682" s="244" t="s">
        <v>46</v>
      </c>
      <c r="F3682" s="244" t="s">
        <v>46</v>
      </c>
      <c r="G3682" s="244" t="s">
        <v>4225</v>
      </c>
      <c r="H3682" s="4">
        <v>500</v>
      </c>
    </row>
    <row r="3683" spans="1:8">
      <c r="A3683" s="244" t="s">
        <v>4116</v>
      </c>
      <c r="B3683" s="244" t="s">
        <v>4307</v>
      </c>
      <c r="C3683" s="247">
        <v>10</v>
      </c>
      <c r="D3683" s="244" t="s">
        <v>7249</v>
      </c>
      <c r="E3683" s="244" t="s">
        <v>46</v>
      </c>
      <c r="F3683" s="244" t="s">
        <v>46</v>
      </c>
      <c r="G3683" s="244" t="s">
        <v>4225</v>
      </c>
      <c r="H3683" s="4">
        <v>500</v>
      </c>
    </row>
    <row r="3684" spans="1:8">
      <c r="A3684" s="244" t="s">
        <v>4117</v>
      </c>
      <c r="B3684" s="244" t="s">
        <v>4263</v>
      </c>
      <c r="C3684" s="247">
        <v>5</v>
      </c>
      <c r="D3684" s="244" t="s">
        <v>7250</v>
      </c>
      <c r="E3684" s="244" t="s">
        <v>46</v>
      </c>
      <c r="F3684" s="244" t="s">
        <v>46</v>
      </c>
      <c r="G3684" s="244" t="s">
        <v>4225</v>
      </c>
      <c r="H3684" s="4">
        <v>500</v>
      </c>
    </row>
    <row r="3685" spans="1:8">
      <c r="A3685" s="244" t="s">
        <v>4118</v>
      </c>
      <c r="B3685" s="244" t="s">
        <v>4238</v>
      </c>
      <c r="C3685" s="247">
        <v>30</v>
      </c>
      <c r="D3685" s="244" t="s">
        <v>7251</v>
      </c>
      <c r="E3685" s="244" t="s">
        <v>46</v>
      </c>
      <c r="F3685" s="244" t="s">
        <v>46</v>
      </c>
      <c r="G3685" s="244" t="s">
        <v>4225</v>
      </c>
      <c r="H3685" s="4">
        <v>500</v>
      </c>
    </row>
    <row r="3686" spans="1:8">
      <c r="A3686" s="244" t="s">
        <v>4119</v>
      </c>
      <c r="B3686" s="244" t="s">
        <v>4263</v>
      </c>
      <c r="C3686" s="247">
        <v>5</v>
      </c>
      <c r="D3686" s="244" t="s">
        <v>7252</v>
      </c>
      <c r="E3686" s="244" t="s">
        <v>46</v>
      </c>
      <c r="F3686" s="244" t="s">
        <v>46</v>
      </c>
      <c r="G3686" s="244" t="s">
        <v>4225</v>
      </c>
      <c r="H3686" s="4">
        <v>500</v>
      </c>
    </row>
    <row r="3687" spans="1:8">
      <c r="A3687" s="244" t="s">
        <v>4120</v>
      </c>
      <c r="B3687" s="244" t="s">
        <v>4263</v>
      </c>
      <c r="C3687" s="247">
        <v>5</v>
      </c>
      <c r="D3687" s="244" t="s">
        <v>7253</v>
      </c>
      <c r="E3687" s="244" t="s">
        <v>46</v>
      </c>
      <c r="F3687" s="244" t="s">
        <v>46</v>
      </c>
      <c r="G3687" s="244" t="s">
        <v>4225</v>
      </c>
      <c r="H3687" s="4">
        <v>500</v>
      </c>
    </row>
    <row r="3688" spans="1:8">
      <c r="A3688" s="244" t="s">
        <v>4121</v>
      </c>
      <c r="B3688" s="244" t="s">
        <v>4263</v>
      </c>
      <c r="C3688" s="247">
        <v>5</v>
      </c>
      <c r="D3688" s="244" t="s">
        <v>7254</v>
      </c>
      <c r="E3688" s="244" t="s">
        <v>46</v>
      </c>
      <c r="F3688" s="244" t="s">
        <v>46</v>
      </c>
      <c r="G3688" s="244" t="s">
        <v>4225</v>
      </c>
      <c r="H3688" s="4">
        <v>500</v>
      </c>
    </row>
    <row r="3689" spans="1:8">
      <c r="A3689" s="244" t="s">
        <v>4122</v>
      </c>
      <c r="B3689" s="244" t="s">
        <v>4307</v>
      </c>
      <c r="C3689" s="247">
        <v>8</v>
      </c>
      <c r="D3689" s="244" t="s">
        <v>7255</v>
      </c>
      <c r="E3689" s="244" t="s">
        <v>46</v>
      </c>
      <c r="F3689" s="244" t="s">
        <v>46</v>
      </c>
      <c r="G3689" s="244" t="s">
        <v>4225</v>
      </c>
      <c r="H3689" s="4">
        <v>500</v>
      </c>
    </row>
    <row r="3690" spans="1:8">
      <c r="A3690" s="244" t="s">
        <v>4123</v>
      </c>
      <c r="B3690" s="244" t="s">
        <v>4263</v>
      </c>
      <c r="C3690" s="247">
        <v>5</v>
      </c>
      <c r="D3690" s="244" t="s">
        <v>7256</v>
      </c>
      <c r="E3690" s="244" t="s">
        <v>46</v>
      </c>
      <c r="F3690" s="244" t="s">
        <v>46</v>
      </c>
      <c r="G3690" s="244" t="s">
        <v>4225</v>
      </c>
      <c r="H3690" s="4">
        <v>500</v>
      </c>
    </row>
    <row r="3691" spans="1:8">
      <c r="A3691" s="244" t="s">
        <v>4124</v>
      </c>
      <c r="B3691" s="244" t="s">
        <v>4263</v>
      </c>
      <c r="C3691" s="247">
        <v>5</v>
      </c>
      <c r="D3691" s="244" t="s">
        <v>7257</v>
      </c>
      <c r="E3691" s="244" t="s">
        <v>46</v>
      </c>
      <c r="F3691" s="244" t="s">
        <v>46</v>
      </c>
      <c r="G3691" s="244" t="s">
        <v>4225</v>
      </c>
      <c r="H3691" s="4">
        <v>500</v>
      </c>
    </row>
    <row r="3692" spans="1:8">
      <c r="A3692" s="244" t="s">
        <v>4125</v>
      </c>
      <c r="B3692" s="244" t="s">
        <v>4332</v>
      </c>
      <c r="C3692" s="247">
        <v>15</v>
      </c>
      <c r="D3692" s="244" t="s">
        <v>7258</v>
      </c>
      <c r="E3692" s="244" t="s">
        <v>46</v>
      </c>
      <c r="F3692" s="244" t="s">
        <v>46</v>
      </c>
      <c r="G3692" s="244" t="s">
        <v>4225</v>
      </c>
      <c r="H3692" s="4">
        <v>500</v>
      </c>
    </row>
    <row r="3693" spans="1:8">
      <c r="A3693" s="244" t="s">
        <v>4126</v>
      </c>
      <c r="B3693" s="244" t="s">
        <v>4263</v>
      </c>
      <c r="C3693" s="247">
        <v>5</v>
      </c>
      <c r="D3693" s="244" t="s">
        <v>7259</v>
      </c>
      <c r="E3693" s="244" t="s">
        <v>46</v>
      </c>
      <c r="F3693" s="244" t="s">
        <v>46</v>
      </c>
      <c r="G3693" s="244" t="s">
        <v>4225</v>
      </c>
      <c r="H3693" s="4">
        <v>500</v>
      </c>
    </row>
    <row r="3694" spans="1:8">
      <c r="A3694" s="244" t="s">
        <v>4127</v>
      </c>
      <c r="B3694" s="244" t="s">
        <v>4238</v>
      </c>
      <c r="C3694" s="247">
        <v>30</v>
      </c>
      <c r="D3694" s="244" t="s">
        <v>7260</v>
      </c>
      <c r="E3694" s="244" t="s">
        <v>46</v>
      </c>
      <c r="F3694" s="244" t="s">
        <v>46</v>
      </c>
      <c r="G3694" s="244" t="s">
        <v>4225</v>
      </c>
      <c r="H3694" s="4">
        <v>500</v>
      </c>
    </row>
    <row r="3695" spans="1:8">
      <c r="A3695" s="17" t="s">
        <v>4128</v>
      </c>
      <c r="B3695" s="244" t="s">
        <v>4263</v>
      </c>
      <c r="C3695" s="247">
        <v>5</v>
      </c>
      <c r="D3695" s="244" t="s">
        <v>7261</v>
      </c>
      <c r="E3695" s="244" t="s">
        <v>46</v>
      </c>
      <c r="F3695" s="244" t="s">
        <v>46</v>
      </c>
      <c r="G3695" s="244" t="s">
        <v>4225</v>
      </c>
      <c r="H3695" s="4">
        <v>500</v>
      </c>
    </row>
    <row r="3696" spans="1:8">
      <c r="A3696" s="244" t="s">
        <v>4129</v>
      </c>
      <c r="B3696" s="244" t="s">
        <v>4263</v>
      </c>
      <c r="C3696" s="247">
        <v>5</v>
      </c>
      <c r="D3696" s="244" t="s">
        <v>7262</v>
      </c>
      <c r="E3696" s="244" t="s">
        <v>46</v>
      </c>
      <c r="F3696" s="244" t="s">
        <v>46</v>
      </c>
      <c r="G3696" s="244" t="s">
        <v>4225</v>
      </c>
      <c r="H3696" s="4">
        <v>500</v>
      </c>
    </row>
    <row r="3697" spans="1:8">
      <c r="A3697" s="244" t="s">
        <v>4130</v>
      </c>
      <c r="B3697" s="244" t="s">
        <v>4263</v>
      </c>
      <c r="C3697" s="247">
        <v>5</v>
      </c>
      <c r="D3697" s="244" t="s">
        <v>7263</v>
      </c>
      <c r="E3697" s="244" t="s">
        <v>46</v>
      </c>
      <c r="F3697" s="244" t="s">
        <v>46</v>
      </c>
      <c r="G3697" s="244" t="s">
        <v>4225</v>
      </c>
      <c r="H3697" s="4">
        <v>500</v>
      </c>
    </row>
    <row r="3698" spans="1:8">
      <c r="A3698" s="244" t="s">
        <v>4131</v>
      </c>
      <c r="B3698" s="244" t="s">
        <v>4263</v>
      </c>
      <c r="C3698" s="247">
        <v>5</v>
      </c>
      <c r="D3698" s="244" t="s">
        <v>7264</v>
      </c>
      <c r="E3698" s="244" t="s">
        <v>46</v>
      </c>
      <c r="F3698" s="244" t="s">
        <v>46</v>
      </c>
      <c r="G3698" s="244" t="s">
        <v>4225</v>
      </c>
      <c r="H3698" s="4">
        <v>500</v>
      </c>
    </row>
    <row r="3699" spans="1:8">
      <c r="A3699" s="244" t="s">
        <v>4132</v>
      </c>
      <c r="B3699" s="244" t="s">
        <v>4222</v>
      </c>
      <c r="C3699" s="247">
        <v>30</v>
      </c>
      <c r="D3699" s="244" t="s">
        <v>7265</v>
      </c>
      <c r="E3699" s="244" t="s">
        <v>46</v>
      </c>
      <c r="F3699" s="244" t="s">
        <v>46</v>
      </c>
      <c r="G3699" s="244" t="s">
        <v>4225</v>
      </c>
      <c r="H3699" s="4">
        <v>500</v>
      </c>
    </row>
    <row r="3700" spans="1:8">
      <c r="A3700" s="244" t="s">
        <v>4133</v>
      </c>
      <c r="B3700" s="244" t="s">
        <v>4332</v>
      </c>
      <c r="C3700" s="247">
        <v>15</v>
      </c>
      <c r="D3700" s="244" t="s">
        <v>7266</v>
      </c>
      <c r="E3700" s="244" t="s">
        <v>46</v>
      </c>
      <c r="F3700" s="244" t="s">
        <v>46</v>
      </c>
      <c r="G3700" s="244" t="s">
        <v>4225</v>
      </c>
      <c r="H3700" s="4">
        <v>500</v>
      </c>
    </row>
    <row r="3701" spans="1:8">
      <c r="A3701" s="244" t="s">
        <v>4134</v>
      </c>
      <c r="B3701" s="244" t="s">
        <v>4222</v>
      </c>
      <c r="C3701" s="247">
        <v>30</v>
      </c>
      <c r="D3701" s="244" t="s">
        <v>7267</v>
      </c>
      <c r="E3701" s="244" t="s">
        <v>46</v>
      </c>
      <c r="F3701" s="244" t="s">
        <v>46</v>
      </c>
      <c r="G3701" s="244" t="s">
        <v>4225</v>
      </c>
      <c r="H3701" s="4">
        <v>500</v>
      </c>
    </row>
    <row r="3702" spans="1:8">
      <c r="A3702" s="244" t="s">
        <v>4135</v>
      </c>
      <c r="B3702" s="244" t="s">
        <v>4263</v>
      </c>
      <c r="C3702" s="247">
        <v>5</v>
      </c>
      <c r="D3702" s="244" t="s">
        <v>7268</v>
      </c>
      <c r="E3702" s="244" t="s">
        <v>46</v>
      </c>
      <c r="F3702" s="244" t="s">
        <v>46</v>
      </c>
      <c r="G3702" s="244" t="s">
        <v>4225</v>
      </c>
      <c r="H3702" s="4">
        <v>500</v>
      </c>
    </row>
    <row r="3703" spans="1:8">
      <c r="A3703" s="244" t="s">
        <v>4136</v>
      </c>
      <c r="B3703" s="244" t="s">
        <v>4263</v>
      </c>
      <c r="C3703" s="247">
        <v>5</v>
      </c>
      <c r="D3703" s="244" t="s">
        <v>7269</v>
      </c>
      <c r="E3703" s="244" t="s">
        <v>46</v>
      </c>
      <c r="F3703" s="244" t="s">
        <v>46</v>
      </c>
      <c r="G3703" s="244" t="s">
        <v>4225</v>
      </c>
      <c r="H3703" s="4">
        <v>500</v>
      </c>
    </row>
    <row r="3704" spans="1:8">
      <c r="A3704" s="244" t="s">
        <v>4137</v>
      </c>
      <c r="B3704" s="244" t="s">
        <v>4234</v>
      </c>
      <c r="C3704" s="247">
        <v>20</v>
      </c>
      <c r="D3704" s="244" t="s">
        <v>7270</v>
      </c>
      <c r="E3704" s="238" t="s">
        <v>52</v>
      </c>
      <c r="F3704" s="238" t="s">
        <v>4236</v>
      </c>
      <c r="G3704" s="244" t="s">
        <v>4225</v>
      </c>
      <c r="H3704" s="158" t="s">
        <v>7323</v>
      </c>
    </row>
    <row r="3705" spans="1:8">
      <c r="A3705" s="244" t="s">
        <v>4138</v>
      </c>
      <c r="B3705" s="244" t="s">
        <v>4263</v>
      </c>
      <c r="C3705" s="247">
        <v>5</v>
      </c>
      <c r="D3705" s="244" t="s">
        <v>7271</v>
      </c>
      <c r="E3705" s="244" t="s">
        <v>46</v>
      </c>
      <c r="F3705" s="244" t="s">
        <v>46</v>
      </c>
      <c r="G3705" s="244" t="s">
        <v>4225</v>
      </c>
      <c r="H3705" s="4">
        <v>500</v>
      </c>
    </row>
    <row r="3706" spans="1:8">
      <c r="A3706" s="244" t="s">
        <v>4139</v>
      </c>
      <c r="B3706" s="244" t="s">
        <v>4332</v>
      </c>
      <c r="C3706" s="247">
        <v>18</v>
      </c>
      <c r="D3706" s="244" t="s">
        <v>7272</v>
      </c>
      <c r="E3706" s="244" t="s">
        <v>46</v>
      </c>
      <c r="F3706" s="244" t="s">
        <v>46</v>
      </c>
      <c r="G3706" s="244" t="s">
        <v>4225</v>
      </c>
      <c r="H3706" s="4">
        <v>500</v>
      </c>
    </row>
    <row r="3707" spans="1:8">
      <c r="A3707" s="244" t="s">
        <v>4140</v>
      </c>
      <c r="B3707" s="244" t="s">
        <v>4263</v>
      </c>
      <c r="C3707" s="247">
        <v>5</v>
      </c>
      <c r="D3707" s="244" t="s">
        <v>7273</v>
      </c>
      <c r="E3707" s="244" t="s">
        <v>46</v>
      </c>
      <c r="F3707" s="244" t="s">
        <v>46</v>
      </c>
      <c r="G3707" s="244" t="s">
        <v>4225</v>
      </c>
      <c r="H3707" s="4">
        <v>500</v>
      </c>
    </row>
    <row r="3708" spans="1:8">
      <c r="A3708" s="244" t="s">
        <v>4141</v>
      </c>
      <c r="B3708" s="244" t="s">
        <v>4263</v>
      </c>
      <c r="C3708" s="247">
        <v>2</v>
      </c>
      <c r="D3708" s="244" t="s">
        <v>7274</v>
      </c>
      <c r="E3708" s="244" t="s">
        <v>46</v>
      </c>
      <c r="F3708" s="244" t="s">
        <v>46</v>
      </c>
      <c r="G3708" s="244" t="s">
        <v>4225</v>
      </c>
      <c r="H3708" s="4">
        <v>500</v>
      </c>
    </row>
    <row r="3709" spans="1:8">
      <c r="A3709" s="244" t="s">
        <v>4142</v>
      </c>
      <c r="B3709" s="244" t="s">
        <v>4222</v>
      </c>
      <c r="C3709" s="247">
        <v>12</v>
      </c>
      <c r="D3709" s="244" t="s">
        <v>7275</v>
      </c>
      <c r="E3709" s="244" t="s">
        <v>46</v>
      </c>
      <c r="F3709" s="244" t="s">
        <v>46</v>
      </c>
      <c r="G3709" s="244" t="s">
        <v>4225</v>
      </c>
      <c r="H3709" s="4">
        <v>500</v>
      </c>
    </row>
    <row r="3710" spans="1:8">
      <c r="A3710" s="244" t="s">
        <v>4143</v>
      </c>
      <c r="B3710" s="244" t="s">
        <v>4222</v>
      </c>
      <c r="C3710" s="247">
        <v>15</v>
      </c>
      <c r="D3710" s="244" t="s">
        <v>7276</v>
      </c>
      <c r="E3710" s="244" t="s">
        <v>46</v>
      </c>
      <c r="F3710" s="244" t="s">
        <v>46</v>
      </c>
      <c r="G3710" s="244" t="s">
        <v>4225</v>
      </c>
      <c r="H3710" s="4">
        <v>500</v>
      </c>
    </row>
    <row r="3711" spans="1:8">
      <c r="A3711" s="244" t="s">
        <v>4144</v>
      </c>
      <c r="B3711" s="244" t="s">
        <v>4222</v>
      </c>
      <c r="C3711" s="247">
        <v>20</v>
      </c>
      <c r="D3711" s="244" t="s">
        <v>7277</v>
      </c>
      <c r="E3711" s="244" t="s">
        <v>46</v>
      </c>
      <c r="F3711" s="244" t="s">
        <v>46</v>
      </c>
      <c r="G3711" s="244" t="s">
        <v>4225</v>
      </c>
      <c r="H3711" s="4">
        <v>500</v>
      </c>
    </row>
    <row r="3712" spans="1:8">
      <c r="A3712" s="244" t="s">
        <v>4145</v>
      </c>
      <c r="B3712" s="244" t="s">
        <v>4222</v>
      </c>
      <c r="C3712" s="247">
        <v>15</v>
      </c>
      <c r="D3712" s="244" t="s">
        <v>7278</v>
      </c>
      <c r="E3712" s="238" t="s">
        <v>4266</v>
      </c>
      <c r="F3712" s="238" t="s">
        <v>4266</v>
      </c>
      <c r="G3712" s="244" t="s">
        <v>4225</v>
      </c>
      <c r="H3712" s="222">
        <v>0</v>
      </c>
    </row>
    <row r="3713" spans="1:8">
      <c r="A3713" s="244" t="s">
        <v>4146</v>
      </c>
      <c r="B3713" s="244" t="s">
        <v>4222</v>
      </c>
      <c r="C3713" s="247">
        <v>30</v>
      </c>
      <c r="D3713" s="244" t="s">
        <v>7279</v>
      </c>
      <c r="E3713" s="244" t="s">
        <v>46</v>
      </c>
      <c r="F3713" s="244" t="s">
        <v>46</v>
      </c>
      <c r="G3713" s="244" t="s">
        <v>4225</v>
      </c>
      <c r="H3713" s="4">
        <v>500</v>
      </c>
    </row>
    <row r="3714" spans="1:8">
      <c r="A3714" s="244" t="s">
        <v>4147</v>
      </c>
      <c r="B3714" s="244" t="s">
        <v>4263</v>
      </c>
      <c r="C3714" s="247">
        <v>5</v>
      </c>
      <c r="D3714" s="244" t="s">
        <v>7280</v>
      </c>
      <c r="E3714" s="244" t="s">
        <v>46</v>
      </c>
      <c r="F3714" s="244" t="s">
        <v>46</v>
      </c>
      <c r="G3714" s="244" t="s">
        <v>4225</v>
      </c>
      <c r="H3714" s="4">
        <v>500</v>
      </c>
    </row>
    <row r="3715" spans="1:8">
      <c r="A3715" s="244" t="s">
        <v>4148</v>
      </c>
      <c r="B3715" s="244" t="s">
        <v>4263</v>
      </c>
      <c r="C3715" s="247">
        <v>5</v>
      </c>
      <c r="D3715" s="244" t="s">
        <v>7281</v>
      </c>
      <c r="E3715" s="244" t="s">
        <v>46</v>
      </c>
      <c r="F3715" s="244" t="s">
        <v>46</v>
      </c>
      <c r="G3715" s="244" t="s">
        <v>4225</v>
      </c>
      <c r="H3715" s="4">
        <v>500</v>
      </c>
    </row>
    <row r="3716" spans="1:8">
      <c r="A3716" s="244" t="s">
        <v>4149</v>
      </c>
      <c r="B3716" s="244" t="s">
        <v>4265</v>
      </c>
      <c r="C3716" s="247" t="s">
        <v>379</v>
      </c>
      <c r="D3716" s="244" t="s">
        <v>379</v>
      </c>
      <c r="E3716" s="238" t="s">
        <v>4266</v>
      </c>
      <c r="F3716" s="238" t="s">
        <v>4266</v>
      </c>
      <c r="G3716" s="244" t="s">
        <v>4225</v>
      </c>
      <c r="H3716" s="222">
        <v>0</v>
      </c>
    </row>
    <row r="3717" spans="1:8">
      <c r="A3717" s="244" t="s">
        <v>4150</v>
      </c>
      <c r="B3717" s="244" t="s">
        <v>4263</v>
      </c>
      <c r="C3717" s="247">
        <v>5</v>
      </c>
      <c r="D3717" s="244" t="s">
        <v>7282</v>
      </c>
      <c r="E3717" s="244" t="s">
        <v>46</v>
      </c>
      <c r="F3717" s="244" t="s">
        <v>46</v>
      </c>
      <c r="G3717" s="244" t="s">
        <v>4225</v>
      </c>
      <c r="H3717" s="4">
        <v>500</v>
      </c>
    </row>
    <row r="3718" spans="1:8">
      <c r="A3718" s="244" t="s">
        <v>4151</v>
      </c>
      <c r="B3718" s="244" t="s">
        <v>4222</v>
      </c>
      <c r="C3718" s="247">
        <v>30</v>
      </c>
      <c r="D3718" s="244" t="s">
        <v>7283</v>
      </c>
      <c r="E3718" s="244" t="s">
        <v>46</v>
      </c>
      <c r="F3718" s="244" t="s">
        <v>46</v>
      </c>
      <c r="G3718" s="244" t="s">
        <v>4225</v>
      </c>
      <c r="H3718" s="4">
        <v>500</v>
      </c>
    </row>
    <row r="3719" spans="1:8">
      <c r="A3719" s="244" t="s">
        <v>4152</v>
      </c>
      <c r="B3719" s="244" t="s">
        <v>4307</v>
      </c>
      <c r="C3719" s="247">
        <v>10</v>
      </c>
      <c r="D3719" s="244" t="s">
        <v>7284</v>
      </c>
      <c r="E3719" s="244" t="s">
        <v>46</v>
      </c>
      <c r="F3719" s="244" t="s">
        <v>46</v>
      </c>
      <c r="G3719" s="244" t="s">
        <v>4225</v>
      </c>
      <c r="H3719" s="4">
        <v>500</v>
      </c>
    </row>
    <row r="3720" spans="1:8">
      <c r="A3720" s="244" t="s">
        <v>4153</v>
      </c>
      <c r="B3720" s="244" t="s">
        <v>379</v>
      </c>
      <c r="C3720" s="247" t="s">
        <v>379</v>
      </c>
      <c r="D3720" s="244" t="s">
        <v>379</v>
      </c>
      <c r="E3720" s="238" t="s">
        <v>4266</v>
      </c>
      <c r="F3720" s="238" t="s">
        <v>4266</v>
      </c>
      <c r="G3720" s="244" t="s">
        <v>4225</v>
      </c>
      <c r="H3720" s="222">
        <v>0</v>
      </c>
    </row>
    <row r="3721" spans="1:8">
      <c r="A3721" s="244" t="s">
        <v>4154</v>
      </c>
      <c r="B3721" s="244" t="s">
        <v>4222</v>
      </c>
      <c r="C3721" s="247">
        <v>30</v>
      </c>
      <c r="D3721" s="244" t="s">
        <v>7285</v>
      </c>
      <c r="E3721" s="244" t="s">
        <v>46</v>
      </c>
      <c r="F3721" s="244" t="s">
        <v>46</v>
      </c>
      <c r="G3721" s="244" t="s">
        <v>4225</v>
      </c>
      <c r="H3721" s="4">
        <v>500</v>
      </c>
    </row>
    <row r="3722" spans="1:8">
      <c r="A3722" s="244" t="s">
        <v>4155</v>
      </c>
      <c r="B3722" s="244" t="s">
        <v>4222</v>
      </c>
      <c r="C3722" s="247">
        <v>40</v>
      </c>
      <c r="D3722" s="244" t="s">
        <v>379</v>
      </c>
      <c r="E3722" s="238" t="s">
        <v>4236</v>
      </c>
      <c r="F3722" s="238" t="s">
        <v>4236</v>
      </c>
      <c r="G3722" s="244" t="s">
        <v>4225</v>
      </c>
      <c r="H3722" s="222">
        <v>0</v>
      </c>
    </row>
    <row r="3723" spans="1:8">
      <c r="A3723" s="244" t="s">
        <v>4156</v>
      </c>
      <c r="B3723" s="244" t="s">
        <v>4222</v>
      </c>
      <c r="C3723" s="247">
        <v>30</v>
      </c>
      <c r="D3723" s="244" t="s">
        <v>7286</v>
      </c>
      <c r="E3723" s="244" t="s">
        <v>46</v>
      </c>
      <c r="F3723" s="244" t="s">
        <v>46</v>
      </c>
      <c r="G3723" s="244" t="s">
        <v>4225</v>
      </c>
      <c r="H3723" s="4">
        <v>500</v>
      </c>
    </row>
    <row r="3724" spans="1:8">
      <c r="A3724" s="244" t="s">
        <v>4157</v>
      </c>
      <c r="B3724" s="244" t="s">
        <v>4222</v>
      </c>
      <c r="C3724" s="247">
        <v>20</v>
      </c>
      <c r="D3724" s="244" t="s">
        <v>7287</v>
      </c>
      <c r="E3724" s="244" t="s">
        <v>46</v>
      </c>
      <c r="F3724" s="244" t="s">
        <v>46</v>
      </c>
      <c r="G3724" s="244" t="s">
        <v>4225</v>
      </c>
      <c r="H3724" s="4">
        <v>500</v>
      </c>
    </row>
    <row r="3725" spans="1:8">
      <c r="A3725" s="244" t="s">
        <v>4158</v>
      </c>
      <c r="B3725" s="244" t="s">
        <v>4234</v>
      </c>
      <c r="C3725" s="247">
        <v>30</v>
      </c>
      <c r="D3725" s="244" t="s">
        <v>7288</v>
      </c>
      <c r="E3725" s="244" t="s">
        <v>46</v>
      </c>
      <c r="F3725" s="244" t="s">
        <v>4229</v>
      </c>
      <c r="G3725" s="244" t="s">
        <v>4230</v>
      </c>
      <c r="H3725" s="4">
        <v>500</v>
      </c>
    </row>
    <row r="3726" spans="1:8">
      <c r="A3726" s="244" t="s">
        <v>4159</v>
      </c>
      <c r="B3726" s="244" t="s">
        <v>4234</v>
      </c>
      <c r="C3726" s="247">
        <v>30</v>
      </c>
      <c r="D3726" s="244" t="s">
        <v>7289</v>
      </c>
      <c r="E3726" s="244" t="s">
        <v>46</v>
      </c>
      <c r="F3726" s="244" t="s">
        <v>4229</v>
      </c>
      <c r="G3726" s="244" t="s">
        <v>4230</v>
      </c>
      <c r="H3726" s="4">
        <v>500</v>
      </c>
    </row>
    <row r="3727" spans="1:8">
      <c r="A3727" s="244" t="s">
        <v>4160</v>
      </c>
      <c r="B3727" s="244" t="s">
        <v>4234</v>
      </c>
      <c r="C3727" s="247">
        <v>30</v>
      </c>
      <c r="D3727" s="244" t="s">
        <v>7290</v>
      </c>
      <c r="E3727" s="244" t="s">
        <v>46</v>
      </c>
      <c r="F3727" s="244" t="s">
        <v>46</v>
      </c>
      <c r="G3727" s="244" t="s">
        <v>4225</v>
      </c>
      <c r="H3727" s="4">
        <v>500</v>
      </c>
    </row>
    <row r="3728" spans="1:8">
      <c r="A3728" s="244" t="s">
        <v>4161</v>
      </c>
      <c r="B3728" s="244" t="s">
        <v>4234</v>
      </c>
      <c r="C3728" s="247">
        <v>30</v>
      </c>
      <c r="D3728" s="244" t="s">
        <v>7291</v>
      </c>
      <c r="E3728" s="244" t="s">
        <v>46</v>
      </c>
      <c r="F3728" s="244" t="s">
        <v>46</v>
      </c>
      <c r="G3728" s="244" t="s">
        <v>4225</v>
      </c>
      <c r="H3728" s="4">
        <v>500</v>
      </c>
    </row>
    <row r="3729" spans="1:8">
      <c r="A3729" s="244" t="s">
        <v>4162</v>
      </c>
      <c r="B3729" s="244" t="s">
        <v>4234</v>
      </c>
      <c r="C3729" s="247">
        <v>40</v>
      </c>
      <c r="D3729" s="244" t="s">
        <v>379</v>
      </c>
      <c r="E3729" s="238" t="s">
        <v>4236</v>
      </c>
      <c r="F3729" s="238" t="s">
        <v>4236</v>
      </c>
      <c r="G3729" s="244" t="s">
        <v>4230</v>
      </c>
      <c r="H3729" s="222">
        <v>0</v>
      </c>
    </row>
    <row r="3730" spans="1:8">
      <c r="A3730" s="244" t="s">
        <v>4163</v>
      </c>
      <c r="B3730" s="244" t="s">
        <v>4234</v>
      </c>
      <c r="C3730" s="247">
        <v>40</v>
      </c>
      <c r="D3730" s="244" t="s">
        <v>379</v>
      </c>
      <c r="E3730" s="238" t="s">
        <v>4236</v>
      </c>
      <c r="F3730" s="238" t="s">
        <v>4236</v>
      </c>
      <c r="G3730" s="244" t="s">
        <v>4230</v>
      </c>
      <c r="H3730" s="222">
        <v>0</v>
      </c>
    </row>
    <row r="3731" spans="1:8">
      <c r="A3731" s="244" t="s">
        <v>4164</v>
      </c>
      <c r="B3731" s="244" t="s">
        <v>4309</v>
      </c>
      <c r="C3731" s="247">
        <v>5</v>
      </c>
      <c r="D3731" s="244" t="s">
        <v>7292</v>
      </c>
      <c r="E3731" s="244" t="s">
        <v>46</v>
      </c>
      <c r="F3731" s="244" t="s">
        <v>46</v>
      </c>
      <c r="G3731" s="244" t="s">
        <v>4225</v>
      </c>
      <c r="H3731" s="4">
        <v>500</v>
      </c>
    </row>
    <row r="3732" spans="1:8">
      <c r="A3732" s="244" t="s">
        <v>4165</v>
      </c>
      <c r="B3732" s="244" t="s">
        <v>4234</v>
      </c>
      <c r="C3732" s="247">
        <v>40</v>
      </c>
      <c r="D3732" s="244" t="s">
        <v>379</v>
      </c>
      <c r="E3732" s="238" t="s">
        <v>4236</v>
      </c>
      <c r="F3732" s="238" t="s">
        <v>4236</v>
      </c>
      <c r="G3732" s="244" t="s">
        <v>4230</v>
      </c>
      <c r="H3732" s="222">
        <v>0</v>
      </c>
    </row>
    <row r="3733" spans="1:8">
      <c r="A3733" s="244" t="s">
        <v>4166</v>
      </c>
      <c r="B3733" s="244" t="s">
        <v>4332</v>
      </c>
      <c r="C3733" s="247">
        <v>20</v>
      </c>
      <c r="D3733" s="244" t="s">
        <v>7293</v>
      </c>
      <c r="E3733" s="244" t="s">
        <v>46</v>
      </c>
      <c r="F3733" s="244" t="s">
        <v>46</v>
      </c>
      <c r="G3733" s="244" t="s">
        <v>4225</v>
      </c>
      <c r="H3733" s="4">
        <v>500</v>
      </c>
    </row>
    <row r="3734" spans="1:8">
      <c r="A3734" s="244" t="s">
        <v>4167</v>
      </c>
      <c r="B3734" s="253" t="s">
        <v>4234</v>
      </c>
      <c r="C3734" s="250">
        <v>30</v>
      </c>
      <c r="D3734" s="253" t="s">
        <v>379</v>
      </c>
      <c r="E3734" s="253" t="s">
        <v>51</v>
      </c>
      <c r="F3734" s="253" t="s">
        <v>4236</v>
      </c>
      <c r="G3734" s="253" t="s">
        <v>4230</v>
      </c>
      <c r="H3734" s="158" t="s">
        <v>7320</v>
      </c>
    </row>
    <row r="3735" spans="1:8">
      <c r="A3735" s="244" t="s">
        <v>4168</v>
      </c>
      <c r="B3735" s="253" t="s">
        <v>4238</v>
      </c>
      <c r="C3735" s="250">
        <v>30</v>
      </c>
      <c r="D3735" s="253" t="s">
        <v>379</v>
      </c>
      <c r="E3735" s="253" t="s">
        <v>51</v>
      </c>
      <c r="F3735" s="253" t="s">
        <v>4236</v>
      </c>
      <c r="G3735" s="253" t="s">
        <v>4230</v>
      </c>
      <c r="H3735" s="158" t="s">
        <v>7320</v>
      </c>
    </row>
    <row r="3736" spans="1:8">
      <c r="A3736" s="244" t="s">
        <v>4169</v>
      </c>
      <c r="B3736" s="238" t="s">
        <v>4234</v>
      </c>
      <c r="C3736" s="250">
        <v>30</v>
      </c>
      <c r="D3736" s="238" t="s">
        <v>7294</v>
      </c>
      <c r="E3736" s="238" t="s">
        <v>52</v>
      </c>
      <c r="F3736" s="238" t="s">
        <v>4236</v>
      </c>
      <c r="G3736" s="238" t="s">
        <v>4230</v>
      </c>
      <c r="H3736" s="158" t="s">
        <v>7323</v>
      </c>
    </row>
    <row r="3737" spans="1:8">
      <c r="A3737" s="244" t="s">
        <v>4170</v>
      </c>
      <c r="B3737" s="238" t="s">
        <v>4307</v>
      </c>
      <c r="C3737" s="250">
        <v>12</v>
      </c>
      <c r="D3737" s="238" t="s">
        <v>379</v>
      </c>
      <c r="E3737" s="238" t="s">
        <v>4236</v>
      </c>
      <c r="F3737" s="238" t="s">
        <v>4236</v>
      </c>
      <c r="G3737" s="238" t="s">
        <v>4230</v>
      </c>
      <c r="H3737" s="222">
        <v>0</v>
      </c>
    </row>
    <row r="3738" spans="1:8">
      <c r="A3738" s="244" t="s">
        <v>4171</v>
      </c>
      <c r="B3738" s="244" t="s">
        <v>4222</v>
      </c>
      <c r="C3738" s="247">
        <v>30</v>
      </c>
      <c r="D3738" s="244" t="s">
        <v>379</v>
      </c>
      <c r="E3738" s="244" t="s">
        <v>7295</v>
      </c>
      <c r="F3738" s="244" t="s">
        <v>4236</v>
      </c>
      <c r="G3738" s="244" t="s">
        <v>4225</v>
      </c>
      <c r="H3738" s="222">
        <v>0</v>
      </c>
    </row>
    <row r="3739" spans="1:8">
      <c r="A3739" s="244" t="s">
        <v>4172</v>
      </c>
      <c r="B3739" s="244" t="s">
        <v>4263</v>
      </c>
      <c r="C3739" s="247">
        <v>5</v>
      </c>
      <c r="D3739" s="244" t="s">
        <v>379</v>
      </c>
      <c r="E3739" s="244" t="s">
        <v>4236</v>
      </c>
      <c r="F3739" s="244" t="s">
        <v>4236</v>
      </c>
      <c r="G3739" s="244" t="s">
        <v>4225</v>
      </c>
      <c r="H3739" s="222">
        <v>0</v>
      </c>
    </row>
    <row r="3740" spans="1:8">
      <c r="A3740" s="244" t="s">
        <v>4173</v>
      </c>
      <c r="B3740" s="253" t="s">
        <v>4222</v>
      </c>
      <c r="C3740" s="250">
        <v>40</v>
      </c>
      <c r="D3740" s="253" t="s">
        <v>379</v>
      </c>
      <c r="E3740" s="253" t="s">
        <v>51</v>
      </c>
      <c r="F3740" s="253" t="s">
        <v>51</v>
      </c>
      <c r="G3740" s="253" t="s">
        <v>4230</v>
      </c>
      <c r="H3740" s="158" t="s">
        <v>7321</v>
      </c>
    </row>
    <row r="3741" spans="1:8">
      <c r="A3741" s="244" t="s">
        <v>4174</v>
      </c>
      <c r="B3741" s="238" t="s">
        <v>4332</v>
      </c>
      <c r="C3741" s="250">
        <v>20</v>
      </c>
      <c r="D3741" s="238" t="s">
        <v>379</v>
      </c>
      <c r="E3741" s="238" t="s">
        <v>4236</v>
      </c>
      <c r="F3741" s="238" t="s">
        <v>4236</v>
      </c>
      <c r="G3741" s="238" t="s">
        <v>4225</v>
      </c>
      <c r="H3741" s="222">
        <v>0</v>
      </c>
    </row>
    <row r="3742" spans="1:8">
      <c r="A3742" s="251" t="s">
        <v>4175</v>
      </c>
      <c r="B3742" s="256" t="s">
        <v>4266</v>
      </c>
      <c r="C3742" s="257" t="s">
        <v>4266</v>
      </c>
      <c r="D3742" s="256" t="s">
        <v>4266</v>
      </c>
      <c r="E3742" s="256" t="s">
        <v>4266</v>
      </c>
      <c r="F3742" s="256" t="s">
        <v>4266</v>
      </c>
      <c r="G3742" s="256" t="s">
        <v>4266</v>
      </c>
      <c r="H3742" s="222">
        <v>0</v>
      </c>
    </row>
    <row r="3743" spans="1:8">
      <c r="A3743" s="251" t="s">
        <v>4176</v>
      </c>
      <c r="B3743" s="256" t="s">
        <v>4266</v>
      </c>
      <c r="C3743" s="257" t="s">
        <v>4266</v>
      </c>
      <c r="D3743" s="256" t="s">
        <v>4266</v>
      </c>
      <c r="E3743" s="256" t="s">
        <v>4266</v>
      </c>
      <c r="F3743" s="256" t="s">
        <v>4266</v>
      </c>
      <c r="G3743" s="256" t="s">
        <v>4266</v>
      </c>
      <c r="H3743" s="222">
        <v>0</v>
      </c>
    </row>
    <row r="3744" spans="1:8">
      <c r="A3744" s="251" t="s">
        <v>4177</v>
      </c>
      <c r="B3744" s="256" t="s">
        <v>4266</v>
      </c>
      <c r="C3744" s="257" t="s">
        <v>4266</v>
      </c>
      <c r="D3744" s="256" t="s">
        <v>4266</v>
      </c>
      <c r="E3744" s="256" t="s">
        <v>4266</v>
      </c>
      <c r="F3744" s="256" t="s">
        <v>4266</v>
      </c>
      <c r="G3744" s="256" t="s">
        <v>4266</v>
      </c>
      <c r="H3744" s="222">
        <v>0</v>
      </c>
    </row>
    <row r="3745" spans="1:8">
      <c r="A3745" s="251" t="s">
        <v>4178</v>
      </c>
      <c r="B3745" s="256" t="s">
        <v>4266</v>
      </c>
      <c r="C3745" s="257" t="s">
        <v>4266</v>
      </c>
      <c r="D3745" s="256" t="s">
        <v>4266</v>
      </c>
      <c r="E3745" s="256" t="s">
        <v>4266</v>
      </c>
      <c r="F3745" s="256" t="s">
        <v>4266</v>
      </c>
      <c r="G3745" s="256" t="s">
        <v>4266</v>
      </c>
      <c r="H3745" s="222">
        <v>0</v>
      </c>
    </row>
    <row r="3746" spans="1:8">
      <c r="A3746" s="251" t="s">
        <v>4179</v>
      </c>
      <c r="B3746" s="256" t="s">
        <v>4266</v>
      </c>
      <c r="C3746" s="257" t="s">
        <v>4266</v>
      </c>
      <c r="D3746" s="256" t="s">
        <v>4266</v>
      </c>
      <c r="E3746" s="256" t="s">
        <v>4266</v>
      </c>
      <c r="F3746" s="256" t="s">
        <v>4266</v>
      </c>
      <c r="G3746" s="256" t="s">
        <v>4266</v>
      </c>
      <c r="H3746" s="222">
        <v>0</v>
      </c>
    </row>
    <row r="3747" spans="1:8">
      <c r="A3747" s="251" t="s">
        <v>4180</v>
      </c>
      <c r="B3747" s="256" t="s">
        <v>4266</v>
      </c>
      <c r="C3747" s="257" t="s">
        <v>4266</v>
      </c>
      <c r="D3747" s="256" t="s">
        <v>4266</v>
      </c>
      <c r="E3747" s="256" t="s">
        <v>4266</v>
      </c>
      <c r="F3747" s="256" t="s">
        <v>4266</v>
      </c>
      <c r="G3747" s="256" t="s">
        <v>4266</v>
      </c>
      <c r="H3747" s="222">
        <v>0</v>
      </c>
    </row>
    <row r="3748" spans="1:8">
      <c r="A3748" s="251" t="s">
        <v>4181</v>
      </c>
      <c r="B3748" s="256" t="s">
        <v>4266</v>
      </c>
      <c r="C3748" s="257" t="s">
        <v>4266</v>
      </c>
      <c r="D3748" s="256" t="s">
        <v>4266</v>
      </c>
      <c r="E3748" s="256" t="s">
        <v>4266</v>
      </c>
      <c r="F3748" s="256" t="s">
        <v>4266</v>
      </c>
      <c r="G3748" s="256" t="s">
        <v>4266</v>
      </c>
      <c r="H3748" s="222">
        <v>0</v>
      </c>
    </row>
    <row r="3749" spans="1:8">
      <c r="A3749" s="251" t="s">
        <v>4182</v>
      </c>
      <c r="B3749" s="256" t="s">
        <v>4266</v>
      </c>
      <c r="C3749" s="257" t="s">
        <v>4266</v>
      </c>
      <c r="D3749" s="256" t="s">
        <v>4266</v>
      </c>
      <c r="E3749" s="256" t="s">
        <v>4266</v>
      </c>
      <c r="F3749" s="256" t="s">
        <v>4266</v>
      </c>
      <c r="G3749" s="256" t="s">
        <v>4266</v>
      </c>
      <c r="H3749" s="222">
        <v>0</v>
      </c>
    </row>
    <row r="3750" spans="1:8">
      <c r="A3750" s="251" t="s">
        <v>4183</v>
      </c>
      <c r="B3750" s="258" t="s">
        <v>4266</v>
      </c>
      <c r="C3750" s="257" t="s">
        <v>4266</v>
      </c>
      <c r="D3750" s="258" t="s">
        <v>4266</v>
      </c>
      <c r="E3750" s="258" t="s">
        <v>4266</v>
      </c>
      <c r="F3750" s="258" t="s">
        <v>4266</v>
      </c>
      <c r="G3750" s="258" t="s">
        <v>4266</v>
      </c>
      <c r="H3750" s="222">
        <v>0</v>
      </c>
    </row>
    <row r="3751" spans="1:8">
      <c r="A3751" s="251" t="s">
        <v>4184</v>
      </c>
      <c r="B3751" s="256" t="s">
        <v>4266</v>
      </c>
      <c r="C3751" s="257" t="s">
        <v>4266</v>
      </c>
      <c r="D3751" s="256" t="s">
        <v>4266</v>
      </c>
      <c r="E3751" s="256" t="s">
        <v>4266</v>
      </c>
      <c r="F3751" s="256" t="s">
        <v>4266</v>
      </c>
      <c r="G3751" s="256" t="s">
        <v>4266</v>
      </c>
      <c r="H3751" s="222">
        <v>0</v>
      </c>
    </row>
    <row r="3752" spans="1:8">
      <c r="A3752" s="251" t="s">
        <v>4185</v>
      </c>
      <c r="B3752" s="256" t="s">
        <v>4266</v>
      </c>
      <c r="C3752" s="257" t="s">
        <v>4266</v>
      </c>
      <c r="D3752" s="256" t="s">
        <v>4266</v>
      </c>
      <c r="E3752" s="256" t="s">
        <v>4266</v>
      </c>
      <c r="F3752" s="256" t="s">
        <v>4266</v>
      </c>
      <c r="G3752" s="256" t="s">
        <v>4266</v>
      </c>
      <c r="H3752" s="222">
        <v>0</v>
      </c>
    </row>
    <row r="3753" spans="1:8">
      <c r="A3753" s="251" t="s">
        <v>4186</v>
      </c>
      <c r="B3753" s="256" t="s">
        <v>4234</v>
      </c>
      <c r="C3753" s="257">
        <v>60</v>
      </c>
      <c r="D3753" s="256" t="s">
        <v>379</v>
      </c>
      <c r="E3753" s="256" t="s">
        <v>46</v>
      </c>
      <c r="F3753" s="256" t="s">
        <v>46</v>
      </c>
      <c r="G3753" s="256" t="s">
        <v>4225</v>
      </c>
      <c r="H3753" s="4">
        <v>500</v>
      </c>
    </row>
    <row r="3754" spans="1:8">
      <c r="A3754" s="251" t="s">
        <v>4187</v>
      </c>
      <c r="B3754" s="256" t="s">
        <v>4266</v>
      </c>
      <c r="C3754" s="257" t="s">
        <v>4266</v>
      </c>
      <c r="D3754" s="256" t="s">
        <v>4266</v>
      </c>
      <c r="E3754" s="256" t="s">
        <v>4266</v>
      </c>
      <c r="F3754" s="256" t="s">
        <v>4266</v>
      </c>
      <c r="G3754" s="256" t="s">
        <v>4266</v>
      </c>
      <c r="H3754" s="222">
        <v>0</v>
      </c>
    </row>
    <row r="3755" spans="1:8">
      <c r="A3755" s="251" t="s">
        <v>4188</v>
      </c>
      <c r="B3755" s="256" t="s">
        <v>4266</v>
      </c>
      <c r="C3755" s="257" t="s">
        <v>4266</v>
      </c>
      <c r="D3755" s="256" t="s">
        <v>4266</v>
      </c>
      <c r="E3755" s="256" t="s">
        <v>4266</v>
      </c>
      <c r="F3755" s="256" t="s">
        <v>4266</v>
      </c>
      <c r="G3755" s="256" t="s">
        <v>4266</v>
      </c>
      <c r="H3755" s="222">
        <v>0</v>
      </c>
    </row>
    <row r="3756" spans="1:8">
      <c r="A3756" s="251" t="s">
        <v>4189</v>
      </c>
      <c r="B3756" s="256" t="s">
        <v>4266</v>
      </c>
      <c r="C3756" s="257" t="s">
        <v>4266</v>
      </c>
      <c r="D3756" s="256" t="s">
        <v>4266</v>
      </c>
      <c r="E3756" s="256" t="s">
        <v>4266</v>
      </c>
      <c r="F3756" s="256" t="s">
        <v>4266</v>
      </c>
      <c r="G3756" s="256" t="s">
        <v>4266</v>
      </c>
      <c r="H3756" s="222">
        <v>0</v>
      </c>
    </row>
    <row r="3757" spans="1:8">
      <c r="A3757" s="251" t="s">
        <v>4190</v>
      </c>
      <c r="B3757" s="256" t="s">
        <v>4266</v>
      </c>
      <c r="C3757" s="257" t="s">
        <v>4266</v>
      </c>
      <c r="D3757" s="256" t="s">
        <v>4266</v>
      </c>
      <c r="E3757" s="256" t="s">
        <v>4266</v>
      </c>
      <c r="F3757" s="256" t="s">
        <v>4266</v>
      </c>
      <c r="G3757" s="256" t="s">
        <v>4266</v>
      </c>
      <c r="H3757" s="222">
        <v>0</v>
      </c>
    </row>
    <row r="3758" spans="1:8">
      <c r="A3758" s="251" t="s">
        <v>4191</v>
      </c>
      <c r="B3758" s="256" t="s">
        <v>4266</v>
      </c>
      <c r="C3758" s="257" t="s">
        <v>4266</v>
      </c>
      <c r="D3758" s="256" t="s">
        <v>4266</v>
      </c>
      <c r="E3758" s="256" t="s">
        <v>4266</v>
      </c>
      <c r="F3758" s="256" t="s">
        <v>4266</v>
      </c>
      <c r="G3758" s="256" t="s">
        <v>4266</v>
      </c>
      <c r="H3758" s="222">
        <v>0</v>
      </c>
    </row>
    <row r="3759" spans="1:8">
      <c r="A3759" s="251" t="s">
        <v>4192</v>
      </c>
      <c r="B3759" s="256" t="s">
        <v>4266</v>
      </c>
      <c r="C3759" s="257" t="s">
        <v>4266</v>
      </c>
      <c r="D3759" s="256" t="s">
        <v>4266</v>
      </c>
      <c r="E3759" s="256" t="s">
        <v>4266</v>
      </c>
      <c r="F3759" s="256" t="s">
        <v>4266</v>
      </c>
      <c r="G3759" s="256" t="s">
        <v>4266</v>
      </c>
      <c r="H3759" s="222">
        <v>0</v>
      </c>
    </row>
    <row r="3760" spans="1:8">
      <c r="A3760" s="251" t="s">
        <v>4193</v>
      </c>
      <c r="B3760" s="256" t="s">
        <v>4266</v>
      </c>
      <c r="C3760" s="257" t="s">
        <v>4266</v>
      </c>
      <c r="D3760" s="256" t="s">
        <v>4266</v>
      </c>
      <c r="E3760" s="256" t="s">
        <v>4266</v>
      </c>
      <c r="F3760" s="256" t="s">
        <v>4266</v>
      </c>
      <c r="G3760" s="256" t="s">
        <v>4266</v>
      </c>
      <c r="H3760" s="222">
        <v>0</v>
      </c>
    </row>
    <row r="3761" spans="1:8">
      <c r="A3761" s="251" t="s">
        <v>4194</v>
      </c>
      <c r="B3761" s="256" t="s">
        <v>4266</v>
      </c>
      <c r="C3761" s="257" t="s">
        <v>4266</v>
      </c>
      <c r="D3761" s="256" t="s">
        <v>4266</v>
      </c>
      <c r="E3761" s="256" t="s">
        <v>4266</v>
      </c>
      <c r="F3761" s="256" t="s">
        <v>4266</v>
      </c>
      <c r="G3761" s="256" t="s">
        <v>4266</v>
      </c>
      <c r="H3761" s="222">
        <v>0</v>
      </c>
    </row>
    <row r="3762" spans="1:8">
      <c r="A3762" s="251" t="s">
        <v>4195</v>
      </c>
      <c r="B3762" s="256" t="s">
        <v>4266</v>
      </c>
      <c r="C3762" s="257" t="s">
        <v>4266</v>
      </c>
      <c r="D3762" s="256" t="s">
        <v>4266</v>
      </c>
      <c r="E3762" s="256" t="s">
        <v>4266</v>
      </c>
      <c r="F3762" s="256" t="s">
        <v>4266</v>
      </c>
      <c r="G3762" s="256" t="s">
        <v>4266</v>
      </c>
      <c r="H3762" s="222">
        <v>0</v>
      </c>
    </row>
    <row r="3763" spans="1:8">
      <c r="A3763" s="251" t="s">
        <v>4196</v>
      </c>
      <c r="B3763" s="256" t="s">
        <v>4266</v>
      </c>
      <c r="C3763" s="257" t="s">
        <v>4266</v>
      </c>
      <c r="D3763" s="256" t="s">
        <v>4266</v>
      </c>
      <c r="E3763" s="256" t="s">
        <v>4266</v>
      </c>
      <c r="F3763" s="256" t="s">
        <v>4266</v>
      </c>
      <c r="G3763" s="256" t="s">
        <v>4266</v>
      </c>
      <c r="H3763" s="222">
        <v>0</v>
      </c>
    </row>
    <row r="3764" spans="1:8">
      <c r="A3764" s="251" t="s">
        <v>4197</v>
      </c>
      <c r="B3764" s="256" t="s">
        <v>4266</v>
      </c>
      <c r="C3764" s="257" t="s">
        <v>4266</v>
      </c>
      <c r="D3764" s="256" t="s">
        <v>4266</v>
      </c>
      <c r="E3764" s="256" t="s">
        <v>4266</v>
      </c>
      <c r="F3764" s="256" t="s">
        <v>4266</v>
      </c>
      <c r="G3764" s="256" t="s">
        <v>4266</v>
      </c>
      <c r="H3764" s="222">
        <v>0</v>
      </c>
    </row>
    <row r="3765" spans="1:8">
      <c r="A3765" s="251" t="s">
        <v>4198</v>
      </c>
      <c r="B3765" s="256" t="s">
        <v>4266</v>
      </c>
      <c r="C3765" s="257" t="s">
        <v>4266</v>
      </c>
      <c r="D3765" s="256" t="s">
        <v>4266</v>
      </c>
      <c r="E3765" s="256" t="s">
        <v>4266</v>
      </c>
      <c r="F3765" s="256" t="s">
        <v>4266</v>
      </c>
      <c r="G3765" s="256" t="s">
        <v>4266</v>
      </c>
      <c r="H3765" s="222">
        <v>0</v>
      </c>
    </row>
    <row r="3766" spans="1:8">
      <c r="A3766" s="251" t="s">
        <v>4199</v>
      </c>
      <c r="B3766" s="256" t="s">
        <v>4266</v>
      </c>
      <c r="C3766" s="257" t="s">
        <v>4266</v>
      </c>
      <c r="D3766" s="256" t="s">
        <v>4266</v>
      </c>
      <c r="E3766" s="256" t="s">
        <v>4266</v>
      </c>
      <c r="F3766" s="256" t="s">
        <v>4266</v>
      </c>
      <c r="G3766" s="256" t="s">
        <v>4266</v>
      </c>
      <c r="H3766" s="222">
        <v>0</v>
      </c>
    </row>
    <row r="3767" spans="1:8">
      <c r="A3767" s="251" t="s">
        <v>4200</v>
      </c>
      <c r="B3767" s="256" t="s">
        <v>4266</v>
      </c>
      <c r="C3767" s="257" t="s">
        <v>4266</v>
      </c>
      <c r="D3767" s="256" t="s">
        <v>4266</v>
      </c>
      <c r="E3767" s="256" t="s">
        <v>4266</v>
      </c>
      <c r="F3767" s="256" t="s">
        <v>4266</v>
      </c>
      <c r="G3767" s="256" t="s">
        <v>4266</v>
      </c>
      <c r="H3767" s="222">
        <v>0</v>
      </c>
    </row>
    <row r="3768" spans="1:8">
      <c r="A3768" s="240" t="s">
        <v>4201</v>
      </c>
      <c r="B3768" s="240" t="s">
        <v>4254</v>
      </c>
      <c r="C3768" s="259">
        <v>35</v>
      </c>
      <c r="D3768" s="240" t="s">
        <v>379</v>
      </c>
      <c r="E3768" s="240" t="s">
        <v>51</v>
      </c>
      <c r="F3768" s="240" t="s">
        <v>51</v>
      </c>
      <c r="G3768" s="240" t="s">
        <v>4230</v>
      </c>
      <c r="H3768" s="158" t="s">
        <v>7320</v>
      </c>
    </row>
    <row r="3769" spans="1:8">
      <c r="A3769" s="240" t="s">
        <v>4202</v>
      </c>
      <c r="B3769" s="240" t="s">
        <v>4234</v>
      </c>
      <c r="C3769" s="259">
        <v>30</v>
      </c>
      <c r="D3769" s="240" t="s">
        <v>7296</v>
      </c>
      <c r="E3769" s="240" t="s">
        <v>52</v>
      </c>
      <c r="F3769" s="240" t="s">
        <v>4236</v>
      </c>
      <c r="G3769" s="240" t="s">
        <v>4230</v>
      </c>
      <c r="H3769" s="158" t="s">
        <v>7323</v>
      </c>
    </row>
    <row r="3770" spans="1:8">
      <c r="A3770" s="240" t="s">
        <v>4203</v>
      </c>
      <c r="B3770" s="240" t="s">
        <v>4263</v>
      </c>
      <c r="C3770" s="259">
        <v>6</v>
      </c>
      <c r="D3770" s="240" t="s">
        <v>379</v>
      </c>
      <c r="E3770" s="240" t="s">
        <v>4266</v>
      </c>
      <c r="F3770" s="240" t="s">
        <v>4266</v>
      </c>
      <c r="G3770" s="240" t="s">
        <v>4230</v>
      </c>
      <c r="H3770" s="222">
        <v>0</v>
      </c>
    </row>
    <row r="3771" spans="1:8">
      <c r="A3771" s="246" t="s">
        <v>4204</v>
      </c>
      <c r="B3771" s="246" t="s">
        <v>4263</v>
      </c>
      <c r="C3771" s="260">
        <v>6</v>
      </c>
      <c r="D3771" s="246" t="s">
        <v>7297</v>
      </c>
      <c r="E3771" s="246" t="s">
        <v>46</v>
      </c>
      <c r="F3771" s="246" t="s">
        <v>4229</v>
      </c>
      <c r="G3771" s="246" t="s">
        <v>4230</v>
      </c>
      <c r="H3771" s="4">
        <v>500</v>
      </c>
    </row>
    <row r="3772" spans="1:8">
      <c r="A3772" s="246" t="s">
        <v>4205</v>
      </c>
      <c r="B3772" s="246" t="s">
        <v>4806</v>
      </c>
      <c r="C3772" s="260">
        <v>10</v>
      </c>
      <c r="D3772" s="246" t="s">
        <v>379</v>
      </c>
      <c r="E3772" s="261" t="s">
        <v>4236</v>
      </c>
      <c r="F3772" s="261" t="s">
        <v>4236</v>
      </c>
      <c r="G3772" s="246" t="s">
        <v>4225</v>
      </c>
      <c r="H3772" s="222">
        <v>0</v>
      </c>
    </row>
    <row r="3773" spans="1:8">
      <c r="A3773" s="246" t="s">
        <v>4206</v>
      </c>
      <c r="B3773" s="246" t="s">
        <v>4263</v>
      </c>
      <c r="C3773" s="260">
        <v>6</v>
      </c>
      <c r="D3773" s="246" t="s">
        <v>379</v>
      </c>
      <c r="E3773" s="261" t="s">
        <v>4236</v>
      </c>
      <c r="F3773" s="261" t="s">
        <v>4236</v>
      </c>
      <c r="G3773" s="246" t="s">
        <v>4225</v>
      </c>
      <c r="H3773" s="222">
        <v>0</v>
      </c>
    </row>
    <row r="3774" spans="1:8">
      <c r="A3774" s="246" t="s">
        <v>4207</v>
      </c>
      <c r="B3774" s="246" t="s">
        <v>4302</v>
      </c>
      <c r="C3774" s="260">
        <v>15</v>
      </c>
      <c r="D3774" s="246" t="s">
        <v>379</v>
      </c>
      <c r="E3774" s="261" t="s">
        <v>4236</v>
      </c>
      <c r="F3774" s="261" t="s">
        <v>4236</v>
      </c>
      <c r="G3774" s="246" t="s">
        <v>4225</v>
      </c>
      <c r="H3774" s="222">
        <v>0</v>
      </c>
    </row>
    <row r="3775" spans="1:8">
      <c r="A3775" s="246" t="s">
        <v>4208</v>
      </c>
      <c r="B3775" s="246" t="s">
        <v>379</v>
      </c>
      <c r="C3775" s="260" t="s">
        <v>379</v>
      </c>
      <c r="D3775" s="246" t="s">
        <v>379</v>
      </c>
      <c r="E3775" s="261" t="s">
        <v>4266</v>
      </c>
      <c r="F3775" s="261" t="s">
        <v>4266</v>
      </c>
      <c r="G3775" s="246" t="s">
        <v>4225</v>
      </c>
      <c r="H3775" s="222">
        <v>0</v>
      </c>
    </row>
    <row r="3776" spans="1:8">
      <c r="A3776" s="246" t="s">
        <v>4209</v>
      </c>
      <c r="B3776" s="246" t="s">
        <v>4265</v>
      </c>
      <c r="C3776" s="260" t="s">
        <v>379</v>
      </c>
      <c r="D3776" s="246" t="s">
        <v>379</v>
      </c>
      <c r="E3776" s="261" t="s">
        <v>4236</v>
      </c>
      <c r="F3776" s="261" t="s">
        <v>4236</v>
      </c>
      <c r="G3776" s="246" t="s">
        <v>4230</v>
      </c>
      <c r="H3776" s="222">
        <v>0</v>
      </c>
    </row>
    <row r="3777" spans="1:8">
      <c r="A3777" s="246" t="s">
        <v>4210</v>
      </c>
      <c r="B3777" s="246" t="s">
        <v>379</v>
      </c>
      <c r="C3777" s="260" t="s">
        <v>379</v>
      </c>
      <c r="D3777" s="246" t="s">
        <v>379</v>
      </c>
      <c r="E3777" s="261" t="s">
        <v>4266</v>
      </c>
      <c r="F3777" s="261" t="s">
        <v>4266</v>
      </c>
      <c r="G3777" s="246" t="s">
        <v>4225</v>
      </c>
      <c r="H3777" s="222">
        <v>0</v>
      </c>
    </row>
    <row r="3778" spans="1:8">
      <c r="A3778" s="246" t="s">
        <v>3567</v>
      </c>
      <c r="B3778" s="246" t="s">
        <v>4222</v>
      </c>
      <c r="C3778" s="260">
        <v>52</v>
      </c>
      <c r="D3778" s="246" t="s">
        <v>6796</v>
      </c>
      <c r="E3778" s="246" t="s">
        <v>46</v>
      </c>
      <c r="F3778" s="246" t="s">
        <v>4224</v>
      </c>
      <c r="G3778" s="246" t="s">
        <v>4225</v>
      </c>
      <c r="H3778" s="4">
        <v>500</v>
      </c>
    </row>
    <row r="3779" spans="1:8">
      <c r="A3779" s="246" t="s">
        <v>4211</v>
      </c>
      <c r="B3779" s="246" t="s">
        <v>4263</v>
      </c>
      <c r="C3779" s="260">
        <v>6</v>
      </c>
      <c r="D3779" s="246" t="s">
        <v>379</v>
      </c>
      <c r="E3779" s="261" t="s">
        <v>4236</v>
      </c>
      <c r="F3779" s="261" t="s">
        <v>4236</v>
      </c>
      <c r="G3779" s="246" t="s">
        <v>4225</v>
      </c>
      <c r="H3779" s="222">
        <v>0</v>
      </c>
    </row>
    <row r="3780" spans="1:8">
      <c r="A3780" s="246" t="s">
        <v>4212</v>
      </c>
      <c r="B3780" s="246" t="s">
        <v>4263</v>
      </c>
      <c r="C3780" s="260">
        <v>6</v>
      </c>
      <c r="D3780" s="246" t="s">
        <v>379</v>
      </c>
      <c r="E3780" s="261" t="s">
        <v>4236</v>
      </c>
      <c r="F3780" s="261" t="s">
        <v>4236</v>
      </c>
      <c r="G3780" s="246" t="s">
        <v>4225</v>
      </c>
      <c r="H3780" s="222">
        <v>0</v>
      </c>
    </row>
    <row r="3781" spans="1:8">
      <c r="A3781" s="246" t="s">
        <v>4213</v>
      </c>
      <c r="B3781" s="246" t="s">
        <v>4263</v>
      </c>
      <c r="C3781" s="260">
        <v>6</v>
      </c>
      <c r="D3781" s="246" t="s">
        <v>379</v>
      </c>
      <c r="E3781" s="261" t="s">
        <v>4236</v>
      </c>
      <c r="F3781" s="261" t="s">
        <v>4236</v>
      </c>
      <c r="G3781" s="246" t="s">
        <v>4225</v>
      </c>
      <c r="H3781" s="222">
        <v>0</v>
      </c>
    </row>
    <row r="3782" spans="1:8">
      <c r="A3782" s="239" t="s">
        <v>3652</v>
      </c>
      <c r="B3782" s="261" t="s">
        <v>4263</v>
      </c>
      <c r="C3782" s="262">
        <v>6</v>
      </c>
      <c r="D3782" s="261" t="s">
        <v>379</v>
      </c>
      <c r="E3782" s="261" t="s">
        <v>4236</v>
      </c>
      <c r="F3782" s="261" t="s">
        <v>4236</v>
      </c>
      <c r="G3782" s="261" t="s">
        <v>4225</v>
      </c>
      <c r="H3782" s="222">
        <v>0</v>
      </c>
    </row>
    <row r="3783" spans="1:8">
      <c r="A3783" s="246" t="s">
        <v>4214</v>
      </c>
      <c r="B3783" s="246" t="s">
        <v>5899</v>
      </c>
      <c r="C3783" s="260">
        <v>10</v>
      </c>
      <c r="D3783" s="246" t="s">
        <v>7298</v>
      </c>
      <c r="E3783" s="246" t="s">
        <v>46</v>
      </c>
      <c r="F3783" s="246" t="s">
        <v>4229</v>
      </c>
      <c r="G3783" s="246" t="s">
        <v>4230</v>
      </c>
      <c r="H3783" s="4">
        <v>500</v>
      </c>
    </row>
    <row r="3784" spans="1:8">
      <c r="A3784" s="246" t="s">
        <v>4215</v>
      </c>
      <c r="B3784" s="246" t="s">
        <v>379</v>
      </c>
      <c r="C3784" s="260" t="s">
        <v>379</v>
      </c>
      <c r="D3784" s="246" t="s">
        <v>379</v>
      </c>
      <c r="E3784" s="261" t="s">
        <v>4266</v>
      </c>
      <c r="F3784" s="261" t="s">
        <v>4266</v>
      </c>
      <c r="G3784" s="246" t="s">
        <v>4225</v>
      </c>
      <c r="H3784" s="222">
        <v>0</v>
      </c>
    </row>
  </sheetData>
  <autoFilter ref="A1:H3784" xr:uid="{CC53D820-FB5C-43B5-A114-478B9D013DA6}"/>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6C996-0199-4DEE-9439-7ACBB8DB814F}">
  <sheetPr>
    <tabColor theme="6"/>
  </sheetPr>
  <dimension ref="B1:T78"/>
  <sheetViews>
    <sheetView zoomScale="78" zoomScaleNormal="78" workbookViewId="0">
      <selection activeCell="I9" sqref="I9:I11"/>
    </sheetView>
  </sheetViews>
  <sheetFormatPr defaultColWidth="9.140625" defaultRowHeight="18.75"/>
  <cols>
    <col min="1" max="1" width="7.28515625" style="39" customWidth="1"/>
    <col min="2" max="2" width="4.140625" style="39" customWidth="1"/>
    <col min="3" max="3" width="70" style="39" customWidth="1"/>
    <col min="4" max="4" width="23.7109375" style="39" bestFit="1" customWidth="1"/>
    <col min="5" max="5" width="25.140625" style="39" customWidth="1"/>
    <col min="6" max="6" width="20.140625" style="39" customWidth="1"/>
    <col min="7" max="7" width="29.5703125" style="39" customWidth="1"/>
    <col min="8" max="8" width="29.140625" style="39" customWidth="1"/>
    <col min="9" max="9" width="45.85546875" style="39" customWidth="1"/>
    <col min="10" max="10" width="28.7109375" style="39" customWidth="1"/>
    <col min="11" max="11" width="29" style="39" bestFit="1" customWidth="1"/>
    <col min="12" max="12" width="14.140625" style="39" customWidth="1"/>
    <col min="13" max="13" width="9.140625" style="39"/>
    <col min="14" max="14" width="9.5703125" style="39" customWidth="1"/>
    <col min="15" max="15" width="12.140625" style="39" customWidth="1"/>
    <col min="16" max="16" width="17.5703125" style="39" customWidth="1"/>
    <col min="17" max="17" width="5" style="39" customWidth="1"/>
    <col min="18" max="18" width="16.85546875" style="39" customWidth="1"/>
    <col min="19" max="19" width="74.42578125" style="39" customWidth="1"/>
    <col min="20" max="20" width="41.28515625" style="39" customWidth="1"/>
    <col min="21" max="21" width="25.5703125" style="39" bestFit="1" customWidth="1"/>
    <col min="22" max="22" width="13.140625" style="39" bestFit="1" customWidth="1"/>
    <col min="23" max="23" width="20.140625" style="39" bestFit="1" customWidth="1"/>
    <col min="24" max="24" width="27.5703125" style="39" customWidth="1"/>
    <col min="25" max="25" width="41.5703125" style="39" customWidth="1"/>
    <col min="26" max="26" width="39.42578125" style="39" customWidth="1"/>
    <col min="27" max="27" width="59.5703125" style="39" customWidth="1"/>
    <col min="28" max="28" width="9.85546875" style="39" customWidth="1"/>
    <col min="29" max="16384" width="9.140625" style="39"/>
  </cols>
  <sheetData>
    <row r="1" spans="2:16" ht="22.5" customHeight="1" thickBot="1">
      <c r="P1" s="40"/>
    </row>
    <row r="2" spans="2:16" ht="22.5" customHeight="1">
      <c r="B2" s="41"/>
      <c r="C2" s="42"/>
      <c r="D2" s="43"/>
      <c r="E2" s="42"/>
      <c r="F2" s="42"/>
      <c r="G2" s="42"/>
      <c r="H2" s="42"/>
      <c r="I2" s="42"/>
      <c r="J2" s="42"/>
      <c r="K2" s="42"/>
      <c r="L2" s="44"/>
      <c r="P2" s="7"/>
    </row>
    <row r="3" spans="2:16" ht="26.25">
      <c r="B3" s="45"/>
      <c r="C3" s="46" t="s">
        <v>99</v>
      </c>
      <c r="D3" s="47"/>
      <c r="E3" s="48" t="s">
        <v>100</v>
      </c>
      <c r="F3" s="372" t="s">
        <v>101</v>
      </c>
      <c r="G3" s="373"/>
      <c r="H3" s="49" t="e">
        <f>VLOOKUP($D$3,'[10]Tower Database - Part of Deal'!$D:$O,2,0)</f>
        <v>#N/A</v>
      </c>
      <c r="J3" s="372" t="s">
        <v>102</v>
      </c>
      <c r="K3" s="373"/>
      <c r="L3" s="50" t="s">
        <v>103</v>
      </c>
      <c r="P3" s="51"/>
    </row>
    <row r="4" spans="2:16" ht="7.5" customHeight="1">
      <c r="B4" s="45"/>
      <c r="C4" s="52"/>
      <c r="D4" s="53"/>
      <c r="H4" s="54"/>
      <c r="L4" s="55"/>
    </row>
    <row r="5" spans="2:16" ht="26.25">
      <c r="B5" s="45"/>
      <c r="C5" s="56" t="s">
        <v>104</v>
      </c>
      <c r="D5" s="49" t="e">
        <f>VLOOKUP($D$3,'[10]Tower Database - Part of Deal'!$D:$O,10,0)</f>
        <v>#N/A</v>
      </c>
      <c r="F5" s="374" t="s">
        <v>105</v>
      </c>
      <c r="G5" s="56" t="s">
        <v>106</v>
      </c>
      <c r="H5" s="49" t="e">
        <f>VLOOKUP($D$3,'[10]Tower Database - Part of Deal'!$D:$O,8,0)</f>
        <v>#N/A</v>
      </c>
      <c r="I5"/>
      <c r="J5" s="372" t="s">
        <v>107</v>
      </c>
      <c r="K5" s="373"/>
      <c r="L5" s="57" t="s">
        <v>108</v>
      </c>
    </row>
    <row r="6" spans="2:16" ht="29.25" customHeight="1">
      <c r="B6" s="45"/>
      <c r="C6" s="56" t="s">
        <v>109</v>
      </c>
      <c r="D6" s="49" t="e">
        <f>VLOOKUP($D$3,'[10]Tower Database - Part of Deal'!$D:$O,11,0)</f>
        <v>#N/A</v>
      </c>
      <c r="F6" s="375"/>
      <c r="G6" s="56" t="s">
        <v>110</v>
      </c>
      <c r="H6" s="49" t="e">
        <f>VLOOKUP($D$3,'[10]Tower Database - Part of Deal'!$D:$O,9,0)</f>
        <v>#N/A</v>
      </c>
      <c r="J6" s="370" t="s">
        <v>111</v>
      </c>
      <c r="K6" s="370"/>
      <c r="L6" s="40"/>
    </row>
    <row r="7" spans="2:16">
      <c r="B7" s="45"/>
      <c r="C7" s="56" t="s">
        <v>112</v>
      </c>
      <c r="D7" s="49" t="e">
        <f>VLOOKUP($D$3,'[10]Tower Database - Part of Deal'!$D:$O,12,0)</f>
        <v>#N/A</v>
      </c>
      <c r="J7" s="370" t="s">
        <v>113</v>
      </c>
      <c r="K7" s="370" t="s">
        <v>113</v>
      </c>
      <c r="L7" s="40"/>
    </row>
    <row r="8" spans="2:16">
      <c r="B8" s="45"/>
      <c r="C8" s="56" t="s">
        <v>114</v>
      </c>
      <c r="D8" s="58"/>
      <c r="F8" s="371" t="s">
        <v>115</v>
      </c>
      <c r="G8" s="371"/>
      <c r="H8" s="40"/>
      <c r="J8" s="370" t="s">
        <v>116</v>
      </c>
      <c r="K8" s="370" t="s">
        <v>116</v>
      </c>
      <c r="L8" s="40"/>
      <c r="P8" s="39" t="s">
        <v>117</v>
      </c>
    </row>
    <row r="9" spans="2:16" ht="23.25">
      <c r="B9" s="45"/>
      <c r="C9" s="56" t="s">
        <v>118</v>
      </c>
      <c r="D9" s="49" t="e">
        <f>VLOOKUP($D$3,'[10]Tower Database - Part of Deal'!$D:$O,3,0)</f>
        <v>#N/A</v>
      </c>
      <c r="F9" s="371" t="s">
        <v>119</v>
      </c>
      <c r="G9" s="371"/>
      <c r="H9" s="40"/>
      <c r="I9" s="281" t="s">
        <v>7355</v>
      </c>
      <c r="J9" s="370" t="s">
        <v>120</v>
      </c>
      <c r="K9" s="370" t="s">
        <v>120</v>
      </c>
      <c r="L9" s="40"/>
    </row>
    <row r="10" spans="2:16" ht="23.25">
      <c r="B10" s="45"/>
      <c r="C10" s="56" t="s">
        <v>121</v>
      </c>
      <c r="D10" s="49">
        <v>30</v>
      </c>
      <c r="F10" s="371" t="s">
        <v>122</v>
      </c>
      <c r="G10" s="371"/>
      <c r="H10" s="59"/>
      <c r="I10" s="281" t="s">
        <v>7356</v>
      </c>
      <c r="J10" s="370" t="s">
        <v>123</v>
      </c>
      <c r="K10" s="370" t="s">
        <v>123</v>
      </c>
      <c r="L10" s="40"/>
    </row>
    <row r="11" spans="2:16" ht="23.25">
      <c r="B11" s="45"/>
      <c r="C11" s="56" t="s">
        <v>124</v>
      </c>
      <c r="D11" s="60" t="s">
        <v>125</v>
      </c>
      <c r="F11" s="371" t="s">
        <v>126</v>
      </c>
      <c r="G11" s="371"/>
      <c r="H11" s="56"/>
      <c r="I11" s="281" t="s">
        <v>7357</v>
      </c>
      <c r="J11" s="370" t="s">
        <v>127</v>
      </c>
      <c r="K11" s="370" t="s">
        <v>127</v>
      </c>
      <c r="L11" s="40"/>
    </row>
    <row r="12" spans="2:16">
      <c r="B12" s="45"/>
      <c r="C12" s="56" t="s">
        <v>128</v>
      </c>
      <c r="D12" s="61"/>
      <c r="E12" s="48" t="s">
        <v>129</v>
      </c>
      <c r="F12" s="371" t="s">
        <v>130</v>
      </c>
      <c r="G12" s="371" t="s">
        <v>130</v>
      </c>
      <c r="H12" s="62"/>
      <c r="J12" s="370" t="s">
        <v>131</v>
      </c>
      <c r="K12" s="370" t="s">
        <v>131</v>
      </c>
      <c r="L12" s="40"/>
    </row>
    <row r="13" spans="2:16">
      <c r="B13" s="45"/>
      <c r="C13" s="56" t="s">
        <v>132</v>
      </c>
      <c r="D13" s="40"/>
      <c r="E13" s="48" t="s">
        <v>129</v>
      </c>
      <c r="J13" s="370" t="s">
        <v>133</v>
      </c>
      <c r="K13" s="370" t="s">
        <v>133</v>
      </c>
      <c r="L13" s="40"/>
    </row>
    <row r="14" spans="2:16" ht="21">
      <c r="B14" s="45"/>
      <c r="C14" s="63"/>
      <c r="J14" s="370" t="s">
        <v>134</v>
      </c>
      <c r="K14" s="370" t="s">
        <v>134</v>
      </c>
      <c r="L14" s="40"/>
    </row>
    <row r="15" spans="2:16" ht="21">
      <c r="B15" s="45"/>
      <c r="C15" s="63" t="s">
        <v>135</v>
      </c>
      <c r="J15" s="370" t="s">
        <v>136</v>
      </c>
      <c r="K15" s="370" t="s">
        <v>136</v>
      </c>
      <c r="L15" s="40"/>
    </row>
    <row r="16" spans="2:16">
      <c r="B16" s="45"/>
      <c r="C16" s="56" t="s">
        <v>137</v>
      </c>
      <c r="D16" s="61"/>
      <c r="F16" s="371" t="s">
        <v>138</v>
      </c>
      <c r="G16" s="371" t="s">
        <v>139</v>
      </c>
      <c r="H16" s="62"/>
      <c r="J16" s="370" t="s">
        <v>140</v>
      </c>
      <c r="K16" s="370" t="s">
        <v>140</v>
      </c>
      <c r="L16" s="40"/>
    </row>
    <row r="17" spans="2:20">
      <c r="B17" s="45"/>
      <c r="C17" s="56" t="s">
        <v>141</v>
      </c>
      <c r="D17" s="61"/>
      <c r="F17" s="371" t="s">
        <v>142</v>
      </c>
      <c r="G17" s="371" t="s">
        <v>142</v>
      </c>
      <c r="H17" s="62"/>
      <c r="J17" s="370" t="s">
        <v>143</v>
      </c>
      <c r="K17" s="370" t="s">
        <v>144</v>
      </c>
      <c r="L17" s="40"/>
    </row>
    <row r="18" spans="2:20">
      <c r="B18" s="45"/>
      <c r="C18" s="64"/>
      <c r="F18" s="371" t="s">
        <v>145</v>
      </c>
      <c r="G18" s="371"/>
      <c r="H18" s="62"/>
      <c r="J18" s="370" t="s">
        <v>146</v>
      </c>
      <c r="K18" s="370" t="s">
        <v>144</v>
      </c>
      <c r="L18" s="40"/>
    </row>
    <row r="19" spans="2:20">
      <c r="B19" s="45"/>
      <c r="C19" s="64"/>
      <c r="D19" s="65" t="s">
        <v>147</v>
      </c>
      <c r="E19" s="62" t="s">
        <v>148</v>
      </c>
      <c r="F19" s="62" t="s">
        <v>149</v>
      </c>
      <c r="J19" s="370" t="s">
        <v>150</v>
      </c>
      <c r="K19" s="370" t="s">
        <v>144</v>
      </c>
      <c r="L19" s="40"/>
    </row>
    <row r="20" spans="2:20">
      <c r="B20" s="45"/>
      <c r="C20" s="56" t="s">
        <v>151</v>
      </c>
      <c r="D20" s="61"/>
      <c r="E20" s="62"/>
      <c r="F20" s="62"/>
      <c r="J20" s="370" t="s">
        <v>152</v>
      </c>
      <c r="K20" s="370" t="s">
        <v>144</v>
      </c>
      <c r="L20" s="40"/>
    </row>
    <row r="21" spans="2:20">
      <c r="B21" s="45"/>
      <c r="C21" s="56" t="s">
        <v>153</v>
      </c>
      <c r="D21" s="61"/>
      <c r="E21" s="40"/>
      <c r="F21" s="40"/>
      <c r="J21" s="370" t="s">
        <v>154</v>
      </c>
      <c r="K21" s="370" t="s">
        <v>144</v>
      </c>
      <c r="L21" s="40"/>
    </row>
    <row r="22" spans="2:20">
      <c r="B22" s="45"/>
      <c r="C22" s="66"/>
      <c r="J22" s="40" t="s">
        <v>155</v>
      </c>
      <c r="K22" s="40"/>
      <c r="L22" s="40"/>
    </row>
    <row r="23" spans="2:20" ht="21">
      <c r="B23" s="45"/>
      <c r="C23" s="63" t="s">
        <v>156</v>
      </c>
    </row>
    <row r="24" spans="2:20" ht="7.5" customHeight="1">
      <c r="B24" s="45"/>
      <c r="C24" s="64"/>
    </row>
    <row r="25" spans="2:20">
      <c r="B25" s="45"/>
      <c r="C25" s="56" t="s">
        <v>157</v>
      </c>
      <c r="D25" s="61"/>
    </row>
    <row r="26" spans="2:20" ht="7.5" customHeight="1">
      <c r="B26" s="45"/>
      <c r="C26" s="67"/>
      <c r="D26" s="68"/>
      <c r="L26" s="55"/>
    </row>
    <row r="27" spans="2:20">
      <c r="B27" s="45"/>
      <c r="C27" s="64"/>
      <c r="D27" s="65" t="s">
        <v>147</v>
      </c>
      <c r="E27" s="62" t="s">
        <v>148</v>
      </c>
      <c r="F27" s="62" t="s">
        <v>149</v>
      </c>
      <c r="G27" s="40" t="s">
        <v>158</v>
      </c>
      <c r="H27" s="62" t="s">
        <v>159</v>
      </c>
      <c r="I27" s="62" t="s">
        <v>160</v>
      </c>
      <c r="J27" s="40" t="s">
        <v>161</v>
      </c>
      <c r="K27" s="40" t="s">
        <v>75</v>
      </c>
      <c r="L27" s="55"/>
      <c r="T27" s="39" t="s">
        <v>117</v>
      </c>
    </row>
    <row r="28" spans="2:20">
      <c r="B28" s="45"/>
      <c r="C28" s="69" t="s">
        <v>162</v>
      </c>
      <c r="D28" s="61"/>
      <c r="E28" s="62"/>
      <c r="F28" s="70"/>
      <c r="G28" s="40"/>
      <c r="H28" s="62"/>
      <c r="I28" s="40"/>
      <c r="J28" s="40"/>
      <c r="K28" s="40"/>
      <c r="L28" s="55"/>
    </row>
    <row r="29" spans="2:20">
      <c r="B29" s="45"/>
      <c r="C29" s="69" t="s">
        <v>163</v>
      </c>
      <c r="D29" s="61"/>
      <c r="E29" s="62"/>
      <c r="F29" s="70"/>
      <c r="G29" s="59"/>
      <c r="H29" s="71"/>
      <c r="I29" s="40"/>
      <c r="J29" s="40"/>
      <c r="K29" s="40"/>
      <c r="L29" s="55"/>
    </row>
    <row r="30" spans="2:20">
      <c r="B30" s="45"/>
      <c r="C30" s="69" t="s">
        <v>164</v>
      </c>
      <c r="D30" s="61"/>
      <c r="E30" s="62"/>
      <c r="F30" s="70"/>
      <c r="G30" s="59"/>
      <c r="H30" s="71"/>
      <c r="I30" s="40"/>
      <c r="J30" s="40"/>
      <c r="K30" s="40"/>
      <c r="L30" s="55"/>
    </row>
    <row r="31" spans="2:20">
      <c r="B31" s="45"/>
      <c r="C31" s="69" t="s">
        <v>165</v>
      </c>
      <c r="D31" s="61"/>
      <c r="E31" s="62"/>
      <c r="F31" s="70"/>
      <c r="G31" s="59"/>
      <c r="H31" s="71"/>
      <c r="I31" s="40"/>
      <c r="J31" s="40"/>
      <c r="K31" s="40"/>
      <c r="L31" s="55"/>
    </row>
    <row r="32" spans="2:20">
      <c r="B32" s="45"/>
      <c r="C32" s="69" t="s">
        <v>166</v>
      </c>
      <c r="D32" s="61"/>
      <c r="E32" s="62"/>
      <c r="F32" s="70"/>
      <c r="G32" s="59"/>
      <c r="H32" s="71"/>
      <c r="I32" s="40"/>
      <c r="J32" s="40"/>
      <c r="K32" s="40"/>
      <c r="L32" s="55"/>
    </row>
    <row r="33" spans="2:12">
      <c r="B33" s="45"/>
      <c r="C33" s="69" t="s">
        <v>167</v>
      </c>
      <c r="D33" s="61"/>
      <c r="E33" s="62"/>
      <c r="F33" s="70"/>
      <c r="G33" s="59"/>
      <c r="H33" s="71"/>
      <c r="I33" s="40"/>
      <c r="J33" s="40"/>
      <c r="K33" s="40"/>
      <c r="L33" s="55"/>
    </row>
    <row r="34" spans="2:12">
      <c r="B34" s="45"/>
      <c r="C34" s="69" t="s">
        <v>168</v>
      </c>
      <c r="D34" s="61"/>
      <c r="E34" s="62"/>
      <c r="F34" s="70"/>
      <c r="G34" s="59"/>
      <c r="H34" s="71"/>
      <c r="I34" s="40"/>
      <c r="J34" s="40"/>
      <c r="K34" s="40"/>
      <c r="L34" s="55"/>
    </row>
    <row r="35" spans="2:12">
      <c r="B35" s="45"/>
      <c r="C35" s="69" t="s">
        <v>169</v>
      </c>
      <c r="D35" s="61"/>
      <c r="E35" s="62"/>
      <c r="F35" s="70"/>
      <c r="G35" s="59"/>
      <c r="H35" s="71"/>
      <c r="I35" s="40"/>
      <c r="J35" s="40"/>
      <c r="K35" s="40"/>
      <c r="L35" s="55"/>
    </row>
    <row r="36" spans="2:12">
      <c r="B36" s="45"/>
      <c r="C36" s="69" t="s">
        <v>170</v>
      </c>
      <c r="D36" s="61"/>
      <c r="E36" s="62"/>
      <c r="F36" s="70"/>
      <c r="G36" s="59"/>
      <c r="H36" s="71"/>
      <c r="I36" s="40"/>
      <c r="J36" s="40"/>
      <c r="K36" s="40"/>
      <c r="L36" s="55"/>
    </row>
    <row r="37" spans="2:12">
      <c r="B37" s="45"/>
      <c r="C37" s="67"/>
      <c r="D37" s="54"/>
      <c r="E37" s="68"/>
      <c r="F37" s="54"/>
      <c r="G37" s="72"/>
      <c r="H37" s="73"/>
      <c r="L37" s="55"/>
    </row>
    <row r="38" spans="2:12">
      <c r="B38" s="45"/>
      <c r="C38" s="67"/>
      <c r="D38" s="54"/>
      <c r="E38" s="68"/>
      <c r="F38" s="54"/>
      <c r="G38" s="72"/>
      <c r="H38" s="73"/>
      <c r="L38" s="55"/>
    </row>
    <row r="39" spans="2:12">
      <c r="B39" s="45"/>
      <c r="C39" s="66" t="s">
        <v>171</v>
      </c>
      <c r="L39" s="55"/>
    </row>
    <row r="40" spans="2:12" ht="7.5" customHeight="1">
      <c r="B40" s="45"/>
      <c r="C40" s="66"/>
      <c r="L40" s="55"/>
    </row>
    <row r="41" spans="2:12" ht="21">
      <c r="B41" s="45"/>
      <c r="C41" s="63" t="s">
        <v>172</v>
      </c>
      <c r="L41" s="55"/>
    </row>
    <row r="42" spans="2:12">
      <c r="B42" s="45"/>
      <c r="C42" s="56" t="s">
        <v>173</v>
      </c>
      <c r="D42" s="51"/>
      <c r="L42" s="55"/>
    </row>
    <row r="43" spans="2:12" ht="7.5" customHeight="1">
      <c r="B43" s="45"/>
      <c r="C43" s="66"/>
      <c r="L43" s="55"/>
    </row>
    <row r="44" spans="2:12">
      <c r="B44" s="45"/>
      <c r="C44" s="64"/>
      <c r="D44" s="65" t="s">
        <v>174</v>
      </c>
      <c r="E44" s="62" t="s">
        <v>175</v>
      </c>
      <c r="F44" s="62" t="s">
        <v>176</v>
      </c>
      <c r="G44" s="40" t="s">
        <v>177</v>
      </c>
      <c r="H44" s="40" t="s">
        <v>161</v>
      </c>
      <c r="I44" s="40" t="s">
        <v>178</v>
      </c>
      <c r="L44" s="55"/>
    </row>
    <row r="45" spans="2:12">
      <c r="B45" s="45"/>
      <c r="C45" s="69" t="s">
        <v>179</v>
      </c>
      <c r="D45" s="59"/>
      <c r="E45" s="59"/>
      <c r="F45" s="59"/>
      <c r="G45" s="40"/>
      <c r="H45" s="40"/>
      <c r="I45" s="40"/>
      <c r="L45" s="55"/>
    </row>
    <row r="46" spans="2:12">
      <c r="B46" s="45"/>
      <c r="C46" s="69" t="s">
        <v>180</v>
      </c>
      <c r="D46" s="51"/>
      <c r="E46" s="59"/>
      <c r="F46" s="59"/>
      <c r="G46" s="40"/>
      <c r="H46" s="40"/>
      <c r="I46" s="40"/>
      <c r="L46" s="55"/>
    </row>
    <row r="47" spans="2:12">
      <c r="B47" s="45"/>
      <c r="C47" s="69" t="s">
        <v>181</v>
      </c>
      <c r="D47" s="51"/>
      <c r="E47" s="59"/>
      <c r="F47" s="59"/>
      <c r="G47" s="40"/>
      <c r="H47" s="40"/>
      <c r="I47" s="40"/>
      <c r="L47" s="55"/>
    </row>
    <row r="48" spans="2:12">
      <c r="B48" s="45"/>
      <c r="C48" s="69" t="s">
        <v>182</v>
      </c>
      <c r="D48" s="51"/>
      <c r="E48" s="59"/>
      <c r="F48" s="59"/>
      <c r="G48" s="40"/>
      <c r="H48" s="40"/>
      <c r="I48" s="40"/>
      <c r="L48" s="55"/>
    </row>
    <row r="49" spans="2:12">
      <c r="B49" s="45"/>
      <c r="C49" s="69" t="s">
        <v>183</v>
      </c>
      <c r="D49" s="51"/>
      <c r="E49" s="59"/>
      <c r="F49" s="59"/>
      <c r="G49" s="40"/>
      <c r="H49" s="40"/>
      <c r="I49" s="40"/>
      <c r="L49" s="55"/>
    </row>
    <row r="50" spans="2:12">
      <c r="B50" s="45"/>
      <c r="C50" s="69" t="s">
        <v>184</v>
      </c>
      <c r="D50" s="51"/>
      <c r="E50" s="59"/>
      <c r="F50" s="59"/>
      <c r="G50" s="40"/>
      <c r="H50" s="40"/>
      <c r="I50" s="40"/>
      <c r="L50" s="55"/>
    </row>
    <row r="51" spans="2:12">
      <c r="B51" s="45"/>
      <c r="C51" s="66" t="s">
        <v>171</v>
      </c>
      <c r="L51" s="55"/>
    </row>
    <row r="52" spans="2:12" ht="7.5" customHeight="1">
      <c r="B52" s="45"/>
      <c r="C52" s="66"/>
      <c r="L52" s="55"/>
    </row>
    <row r="53" spans="2:12" ht="21">
      <c r="B53" s="45"/>
      <c r="C53" s="63" t="s">
        <v>185</v>
      </c>
      <c r="L53" s="55"/>
    </row>
    <row r="54" spans="2:12">
      <c r="B54" s="45"/>
      <c r="C54" s="56" t="s">
        <v>186</v>
      </c>
      <c r="D54" s="51"/>
      <c r="L54" s="55"/>
    </row>
    <row r="55" spans="2:12" ht="7.5" customHeight="1">
      <c r="B55" s="45"/>
      <c r="C55" s="66"/>
      <c r="L55" s="55"/>
    </row>
    <row r="56" spans="2:12">
      <c r="B56" s="45"/>
      <c r="C56" s="64"/>
      <c r="D56" s="65" t="s">
        <v>187</v>
      </c>
      <c r="E56" s="62" t="s">
        <v>148</v>
      </c>
      <c r="F56" s="62" t="s">
        <v>149</v>
      </c>
      <c r="G56" s="65" t="s">
        <v>174</v>
      </c>
      <c r="H56" s="40" t="s">
        <v>188</v>
      </c>
      <c r="I56" s="40" t="s">
        <v>189</v>
      </c>
      <c r="J56" s="40" t="s">
        <v>161</v>
      </c>
      <c r="K56" s="40" t="s">
        <v>178</v>
      </c>
      <c r="L56" s="55"/>
    </row>
    <row r="57" spans="2:12">
      <c r="B57" s="45"/>
      <c r="C57" s="69" t="s">
        <v>190</v>
      </c>
      <c r="D57" s="61"/>
      <c r="E57" s="70"/>
      <c r="F57" s="70"/>
      <c r="G57" s="40"/>
      <c r="H57" s="40"/>
      <c r="I57" s="40"/>
      <c r="J57" s="40"/>
      <c r="K57" s="40"/>
      <c r="L57" s="55"/>
    </row>
    <row r="58" spans="2:12">
      <c r="B58" s="45"/>
      <c r="C58" s="69" t="s">
        <v>191</v>
      </c>
      <c r="D58" s="61"/>
      <c r="E58" s="59"/>
      <c r="F58" s="59"/>
      <c r="G58" s="40"/>
      <c r="H58" s="40"/>
      <c r="I58" s="40"/>
      <c r="J58" s="40"/>
      <c r="K58" s="40"/>
      <c r="L58" s="55"/>
    </row>
    <row r="59" spans="2:12">
      <c r="B59" s="45"/>
      <c r="C59" s="69" t="s">
        <v>192</v>
      </c>
      <c r="D59" s="61"/>
      <c r="E59" s="70"/>
      <c r="F59" s="70"/>
      <c r="G59" s="40"/>
      <c r="H59" s="40"/>
      <c r="I59" s="40"/>
      <c r="J59" s="40"/>
      <c r="K59" s="40"/>
      <c r="L59" s="55"/>
    </row>
    <row r="60" spans="2:12">
      <c r="B60" s="45"/>
      <c r="C60" s="69" t="s">
        <v>193</v>
      </c>
      <c r="D60" s="61"/>
      <c r="E60" s="40"/>
      <c r="F60" s="40"/>
      <c r="G60" s="40"/>
      <c r="H60" s="40"/>
      <c r="I60" s="40"/>
      <c r="J60" s="40"/>
      <c r="K60" s="40"/>
      <c r="L60" s="55"/>
    </row>
    <row r="61" spans="2:12">
      <c r="B61" s="45"/>
      <c r="C61" s="69" t="s">
        <v>194</v>
      </c>
      <c r="D61" s="61"/>
      <c r="E61" s="40"/>
      <c r="F61" s="40"/>
      <c r="G61" s="40"/>
      <c r="H61" s="40"/>
      <c r="I61" s="40"/>
      <c r="J61" s="40"/>
      <c r="K61" s="40"/>
      <c r="L61" s="55"/>
    </row>
    <row r="62" spans="2:12">
      <c r="B62" s="45"/>
      <c r="C62" s="69" t="s">
        <v>195</v>
      </c>
      <c r="D62" s="61"/>
      <c r="E62" s="40"/>
      <c r="F62" s="40"/>
      <c r="G62" s="40"/>
      <c r="H62" s="40"/>
      <c r="I62" s="40"/>
      <c r="J62" s="40"/>
      <c r="K62" s="40"/>
      <c r="L62" s="55"/>
    </row>
    <row r="63" spans="2:12">
      <c r="B63" s="45"/>
      <c r="C63" s="69" t="s">
        <v>196</v>
      </c>
      <c r="D63" s="61"/>
      <c r="E63" s="40"/>
      <c r="F63" s="40"/>
      <c r="G63" s="40"/>
      <c r="H63" s="40"/>
      <c r="I63" s="40"/>
      <c r="J63" s="40"/>
      <c r="K63" s="40"/>
      <c r="L63" s="55"/>
    </row>
    <row r="64" spans="2:12">
      <c r="B64" s="45"/>
      <c r="C64" s="69" t="s">
        <v>197</v>
      </c>
      <c r="D64" s="61"/>
      <c r="E64" s="40"/>
      <c r="F64" s="40"/>
      <c r="G64" s="40"/>
      <c r="H64" s="40"/>
      <c r="I64" s="40"/>
      <c r="J64" s="40"/>
      <c r="K64" s="40"/>
      <c r="L64" s="55"/>
    </row>
    <row r="65" spans="2:12" ht="22.5" customHeight="1">
      <c r="B65" s="45"/>
      <c r="C65" s="69" t="s">
        <v>198</v>
      </c>
      <c r="D65" s="61"/>
      <c r="E65" s="40"/>
      <c r="F65" s="40"/>
      <c r="G65" s="40"/>
      <c r="H65" s="40"/>
      <c r="I65" s="40"/>
      <c r="J65" s="40"/>
      <c r="K65" s="40"/>
      <c r="L65" s="55"/>
    </row>
    <row r="66" spans="2:12" ht="22.5" customHeight="1">
      <c r="B66" s="45"/>
      <c r="C66" s="74"/>
      <c r="D66" s="54"/>
      <c r="L66" s="55"/>
    </row>
    <row r="67" spans="2:12" ht="22.5" customHeight="1">
      <c r="B67" s="45"/>
      <c r="C67" s="74"/>
      <c r="D67" s="54"/>
      <c r="L67" s="55"/>
    </row>
    <row r="68" spans="2:12" ht="22.5" customHeight="1">
      <c r="B68" s="45"/>
      <c r="C68" s="75" t="s">
        <v>199</v>
      </c>
      <c r="L68" s="55"/>
    </row>
    <row r="69" spans="2:12" ht="22.5" customHeight="1">
      <c r="B69" s="45"/>
      <c r="C69" s="76" t="s">
        <v>200</v>
      </c>
      <c r="D69" s="40"/>
      <c r="E69" s="77" t="s">
        <v>103</v>
      </c>
      <c r="I69" s="75" t="s">
        <v>201</v>
      </c>
      <c r="J69" s="78" t="s">
        <v>103</v>
      </c>
      <c r="L69" s="55"/>
    </row>
    <row r="70" spans="2:12" ht="22.5" customHeight="1">
      <c r="B70" s="45"/>
      <c r="C70" s="76" t="s">
        <v>202</v>
      </c>
      <c r="D70" s="40"/>
      <c r="E70" s="77" t="s">
        <v>103</v>
      </c>
      <c r="L70" s="55"/>
    </row>
    <row r="71" spans="2:12" ht="22.5" customHeight="1">
      <c r="B71" s="45"/>
      <c r="C71" s="76" t="s">
        <v>203</v>
      </c>
      <c r="D71" s="40"/>
      <c r="E71" s="77" t="s">
        <v>103</v>
      </c>
      <c r="I71" s="75" t="s">
        <v>204</v>
      </c>
      <c r="J71" s="40"/>
      <c r="L71" s="55"/>
    </row>
    <row r="72" spans="2:12" ht="22.5" customHeight="1">
      <c r="B72" s="45"/>
      <c r="C72" s="79"/>
      <c r="L72" s="55"/>
    </row>
    <row r="73" spans="2:12" ht="21">
      <c r="B73" s="45"/>
      <c r="C73" s="80" t="s">
        <v>205</v>
      </c>
      <c r="D73" s="81" t="s">
        <v>206</v>
      </c>
      <c r="E73" s="81" t="s">
        <v>207</v>
      </c>
      <c r="F73" s="81" t="s">
        <v>178</v>
      </c>
      <c r="L73" s="55"/>
    </row>
    <row r="74" spans="2:12">
      <c r="B74" s="45"/>
      <c r="C74" s="76" t="s">
        <v>208</v>
      </c>
      <c r="D74" s="40"/>
      <c r="E74" s="40"/>
      <c r="F74" s="40"/>
      <c r="G74" s="77" t="s">
        <v>103</v>
      </c>
      <c r="L74" s="55"/>
    </row>
    <row r="75" spans="2:12">
      <c r="B75" s="45"/>
      <c r="C75" s="76" t="s">
        <v>209</v>
      </c>
      <c r="D75" s="40"/>
      <c r="E75" s="40"/>
      <c r="F75" s="40"/>
      <c r="L75" s="55"/>
    </row>
    <row r="76" spans="2:12">
      <c r="B76" s="45"/>
      <c r="C76" s="76" t="s">
        <v>210</v>
      </c>
      <c r="D76" s="40"/>
      <c r="E76" s="40"/>
      <c r="F76" s="40"/>
      <c r="L76" s="55"/>
    </row>
    <row r="77" spans="2:12" ht="19.5" thickBot="1">
      <c r="B77" s="82"/>
      <c r="C77" s="76" t="s">
        <v>211</v>
      </c>
      <c r="D77" s="40"/>
      <c r="E77" s="40"/>
      <c r="F77" s="40"/>
      <c r="G77" s="83"/>
      <c r="H77" s="83"/>
      <c r="I77" s="83"/>
      <c r="J77" s="83"/>
      <c r="K77" s="83"/>
      <c r="L77" s="84"/>
    </row>
    <row r="78" spans="2:12" ht="48" customHeight="1">
      <c r="C78" s="85"/>
      <c r="D78" s="68"/>
    </row>
  </sheetData>
  <mergeCells count="28">
    <mergeCell ref="J7:K7"/>
    <mergeCell ref="F3:G3"/>
    <mergeCell ref="J3:K3"/>
    <mergeCell ref="F5:F6"/>
    <mergeCell ref="J5:K5"/>
    <mergeCell ref="J6:K6"/>
    <mergeCell ref="J14:K14"/>
    <mergeCell ref="F8:G8"/>
    <mergeCell ref="J8:K8"/>
    <mergeCell ref="F9:G9"/>
    <mergeCell ref="J9:K9"/>
    <mergeCell ref="F10:G10"/>
    <mergeCell ref="J10:K10"/>
    <mergeCell ref="F11:G11"/>
    <mergeCell ref="J11:K11"/>
    <mergeCell ref="F12:G12"/>
    <mergeCell ref="J12:K12"/>
    <mergeCell ref="J13:K13"/>
    <mergeCell ref="J19:K19"/>
    <mergeCell ref="J20:K20"/>
    <mergeCell ref="J21:K21"/>
    <mergeCell ref="J15:K15"/>
    <mergeCell ref="F16:G16"/>
    <mergeCell ref="J16:K16"/>
    <mergeCell ref="F17:G17"/>
    <mergeCell ref="J17:K17"/>
    <mergeCell ref="F18:G18"/>
    <mergeCell ref="J18:K18"/>
  </mergeCells>
  <dataValidations count="15">
    <dataValidation type="list" allowBlank="1" showInputMessage="1" showErrorMessage="1" sqref="P3" xr:uid="{DD9AE82D-D2B9-485D-8032-3443EC451EA5}">
      <formula1>" Roof Top, GF, GRD"</formula1>
    </dataValidation>
    <dataValidation type="list" allowBlank="1" showInputMessage="1" showErrorMessage="1" sqref="H12" xr:uid="{71F94639-6B32-4902-B67D-82ED0491BB42}">
      <formula1>$Q$3:$Q$4</formula1>
    </dataValidation>
    <dataValidation type="list" allowBlank="1" showInputMessage="1" showErrorMessage="1" sqref="H10" xr:uid="{5D13884B-ABDC-4B2A-B98D-AAD3FB9ED3D9}">
      <formula1>$R$3:$R$4</formula1>
    </dataValidation>
    <dataValidation type="list" allowBlank="1" showInputMessage="1" showErrorMessage="1" sqref="H12" xr:uid="{5E41155B-8A97-4772-B97E-D33E64333979}">
      <formula1>$S$3:$S$5</formula1>
    </dataValidation>
    <dataValidation type="list" allowBlank="1" showInputMessage="1" showErrorMessage="1" sqref="D42 D54 D26" xr:uid="{57A16D65-F559-43D5-A51B-470E511C21EE}">
      <formula1>$T$3:$T$10</formula1>
    </dataValidation>
    <dataValidation type="list" allowBlank="1" showInputMessage="1" showErrorMessage="1" sqref="G57:G67" xr:uid="{B617612D-720F-449D-A12C-74D2DB57B619}">
      <formula1>"RRU Behind Antenna,RRU inside shelter"</formula1>
    </dataValidation>
    <dataValidation type="list" allowBlank="1" showInputMessage="1" showErrorMessage="1" sqref="D78" xr:uid="{A3733000-7C09-4478-870A-C18CFB9C3DA0}">
      <formula1>$Y$3:$Y$5</formula1>
    </dataValidation>
    <dataValidation type="list" allowBlank="1" showInputMessage="1" showErrorMessage="1" sqref="G46:G50" xr:uid="{3E868D43-1251-4E1F-9969-DFCAFEF4C7DD}">
      <formula1>"Install,Dismantle"</formula1>
    </dataValidation>
    <dataValidation type="list" allowBlank="1" showInputMessage="1" showErrorMessage="1" sqref="H57:H67" xr:uid="{0FA11743-0707-4600-A31E-E714DBFA6E26}">
      <formula1>"Install,Dismantle ,Relocate "</formula1>
    </dataValidation>
    <dataValidation type="list" allowBlank="1" showInputMessage="1" showErrorMessage="1" sqref="I28" xr:uid="{ECA5BDE3-BD99-4BA8-BA00-7780CA3A93BB}">
      <formula1>"Install,Dismantle,Relocate"</formula1>
    </dataValidation>
    <dataValidation type="list" allowBlank="1" showInputMessage="1" showErrorMessage="1" sqref="P1" xr:uid="{FA117FA4-2126-45EA-8B77-C926BFA85E93}">
      <formula1>"Muscat, Musandam, Dhofar, Al-Buraimi, Al-Batinah North, Al-Batinah South, Ash Sharqiyah North, Ash-Sharqiyah South,  Al-Wusta, Ad-Dhahirah,  Ad-Dakhliyah"</formula1>
    </dataValidation>
    <dataValidation type="list" allowBlank="1" showInputMessage="1" showErrorMessage="1" sqref="D8 P2" xr:uid="{38988947-1EF6-4B65-B76A-03B50421F22D}">
      <formula1>"New, Existing"</formula1>
    </dataValidation>
    <dataValidation type="list" allowBlank="1" showInputMessage="1" showErrorMessage="1" sqref="D12" xr:uid="{3A37F72C-4F38-46B5-8A8A-7B20969AF8BF}">
      <formula1>"Commercial Power, DG Set "</formula1>
    </dataValidation>
    <dataValidation type="list" allowBlank="1" showInputMessage="1" showErrorMessage="1" sqref="D16" xr:uid="{5F172668-5E1E-413A-8390-E6939AF3CEF4}">
      <formula1>"Room, Shelter, Outdoor Cabinet"</formula1>
    </dataValidation>
    <dataValidation type="list" allowBlank="1" showInputMessage="1" showErrorMessage="1" sqref="L6:L21" xr:uid="{85112C86-82F7-47BB-A4D9-47743B6FDB08}">
      <formula1>"Yes"</formula1>
    </dataValidation>
  </dataValidations>
  <pageMargins left="0.7" right="0.7" top="0.75" bottom="0.75" header="0.3" footer="0.3"/>
  <pageSetup orientation="portrait" horizontalDpi="4294967293" verticalDpi="0" r:id="rId1"/>
  <headerFooter>
    <oddFooter>&amp;L_x000D_&amp;1#&amp;"Calibri"&amp;10&amp;K000000 Omantel - Concealed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4FC29-F420-43E6-BE4D-8C483C0B7B08}">
  <sheetPr>
    <tabColor theme="6"/>
  </sheetPr>
  <dimension ref="A1:AG52"/>
  <sheetViews>
    <sheetView workbookViewId="0">
      <selection activeCell="W35" sqref="W35"/>
    </sheetView>
  </sheetViews>
  <sheetFormatPr defaultColWidth="10.7109375" defaultRowHeight="12.75" outlineLevelCol="1"/>
  <cols>
    <col min="1" max="1" width="5.140625" style="86" customWidth="1"/>
    <col min="2" max="2" width="16" style="86" customWidth="1"/>
    <col min="3" max="3" width="6.7109375" style="86" bestFit="1" customWidth="1"/>
    <col min="4" max="4" width="9.140625" style="86" bestFit="1" customWidth="1"/>
    <col min="5" max="5" width="9.7109375" style="86" customWidth="1"/>
    <col min="6" max="6" width="8.5703125" style="86" customWidth="1"/>
    <col min="7" max="7" width="7.5703125" style="86" bestFit="1" customWidth="1"/>
    <col min="8" max="8" width="7.7109375" style="86" customWidth="1"/>
    <col min="9" max="9" width="8.42578125" style="86" hidden="1" customWidth="1" outlineLevel="1"/>
    <col min="10" max="10" width="7.7109375" style="86" hidden="1" customWidth="1" outlineLevel="1"/>
    <col min="11" max="11" width="8.42578125" style="86" hidden="1" customWidth="1" outlineLevel="1"/>
    <col min="12" max="12" width="7.42578125" style="86" hidden="1" customWidth="1" outlineLevel="1"/>
    <col min="13" max="13" width="8.42578125" style="86" hidden="1" customWidth="1" outlineLevel="1"/>
    <col min="14" max="14" width="10.140625" style="86" hidden="1" customWidth="1" outlineLevel="1"/>
    <col min="15" max="15" width="9.7109375" style="86" hidden="1" customWidth="1" outlineLevel="1"/>
    <col min="16" max="16" width="10.140625" style="86" hidden="1" customWidth="1" outlineLevel="1"/>
    <col min="17" max="17" width="11.140625" style="86" hidden="1" customWidth="1" outlineLevel="1"/>
    <col min="18" max="18" width="9.42578125" style="86" bestFit="1" customWidth="1" collapsed="1"/>
    <col min="19" max="19" width="6.7109375" style="86" customWidth="1"/>
    <col min="20" max="20" width="6.28515625" style="86" customWidth="1"/>
    <col min="21" max="23" width="10.7109375" style="86"/>
    <col min="24" max="24" width="14" style="86" bestFit="1" customWidth="1"/>
    <col min="25" max="25" width="20" style="86" bestFit="1" customWidth="1"/>
    <col min="26" max="26" width="13.7109375" style="86" bestFit="1" customWidth="1"/>
    <col min="27" max="16384" width="10.7109375" style="86"/>
  </cols>
  <sheetData>
    <row r="1" spans="1:33" ht="15.6" customHeight="1">
      <c r="A1" s="376" t="s">
        <v>212</v>
      </c>
      <c r="B1" s="376"/>
      <c r="C1" s="376"/>
      <c r="D1" s="376"/>
      <c r="E1" s="376"/>
      <c r="F1" s="376"/>
      <c r="G1" s="376"/>
      <c r="H1" s="376"/>
      <c r="I1" s="376"/>
      <c r="J1" s="376"/>
      <c r="K1" s="376"/>
      <c r="L1" s="376"/>
      <c r="M1" s="376"/>
      <c r="N1" s="376"/>
      <c r="O1" s="376"/>
      <c r="P1" s="376"/>
      <c r="Q1" s="376"/>
      <c r="R1" s="376"/>
      <c r="S1" s="376"/>
      <c r="T1" s="376"/>
    </row>
    <row r="2" spans="1:33">
      <c r="A2" s="87" t="s">
        <v>213</v>
      </c>
    </row>
    <row r="3" spans="1:33" ht="5.65" customHeight="1"/>
    <row r="4" spans="1:33">
      <c r="A4" s="88" t="s">
        <v>214</v>
      </c>
      <c r="B4" s="89"/>
      <c r="C4" s="89"/>
      <c r="D4" s="89"/>
      <c r="E4" s="89"/>
      <c r="F4" s="89"/>
      <c r="G4" s="89"/>
      <c r="H4" s="89"/>
      <c r="I4" s="89"/>
      <c r="J4" s="89"/>
      <c r="K4" s="89"/>
      <c r="L4" s="89"/>
      <c r="M4" s="89"/>
      <c r="N4" s="89"/>
      <c r="O4" s="89"/>
      <c r="P4" s="89"/>
      <c r="Q4" s="89"/>
      <c r="R4" s="89"/>
      <c r="S4" s="89"/>
      <c r="T4" s="89"/>
    </row>
    <row r="5" spans="1:33">
      <c r="B5" s="90" t="s">
        <v>215</v>
      </c>
      <c r="C5" s="90"/>
      <c r="D5" s="90"/>
      <c r="E5" s="90"/>
      <c r="F5" s="91"/>
      <c r="G5" s="91"/>
      <c r="H5" s="91"/>
      <c r="I5" s="91"/>
      <c r="J5" s="91"/>
      <c r="K5" s="91"/>
      <c r="L5" s="91"/>
      <c r="M5" s="91"/>
      <c r="N5" s="91"/>
      <c r="O5" s="91"/>
      <c r="P5" s="91"/>
      <c r="Q5" s="91"/>
      <c r="R5" s="91"/>
      <c r="S5" s="91"/>
      <c r="T5" s="91"/>
    </row>
    <row r="6" spans="1:33" s="95" customFormat="1" ht="38.25">
      <c r="A6" s="92" t="s">
        <v>216</v>
      </c>
      <c r="B6" s="92" t="s">
        <v>217</v>
      </c>
      <c r="C6" s="92" t="s">
        <v>158</v>
      </c>
      <c r="D6" s="92" t="s">
        <v>218</v>
      </c>
      <c r="E6" s="92" t="s">
        <v>219</v>
      </c>
      <c r="F6" s="92" t="s">
        <v>220</v>
      </c>
      <c r="G6" s="92" t="s">
        <v>221</v>
      </c>
      <c r="H6" s="92" t="s">
        <v>222</v>
      </c>
      <c r="I6" s="92" t="s">
        <v>223</v>
      </c>
      <c r="J6" s="92" t="s">
        <v>224</v>
      </c>
      <c r="K6" s="92" t="s">
        <v>225</v>
      </c>
      <c r="L6" s="92" t="s">
        <v>226</v>
      </c>
      <c r="M6" s="92" t="s">
        <v>227</v>
      </c>
      <c r="N6" s="92" t="s">
        <v>228</v>
      </c>
      <c r="O6" s="92" t="s">
        <v>229</v>
      </c>
      <c r="P6" s="92" t="s">
        <v>230</v>
      </c>
      <c r="Q6" s="92" t="s">
        <v>231</v>
      </c>
      <c r="R6" s="93" t="s">
        <v>232</v>
      </c>
      <c r="S6" s="94" t="s">
        <v>233</v>
      </c>
      <c r="T6" s="94" t="s">
        <v>234</v>
      </c>
      <c r="AA6" s="267" t="s">
        <v>7306</v>
      </c>
      <c r="AB6" s="267" t="s">
        <v>7305</v>
      </c>
      <c r="AC6" s="267" t="s">
        <v>7305</v>
      </c>
      <c r="AD6" s="267" t="s">
        <v>7305</v>
      </c>
      <c r="AE6" s="267" t="s">
        <v>7305</v>
      </c>
      <c r="AF6" s="267" t="s">
        <v>7305</v>
      </c>
    </row>
    <row r="7" spans="1:33" ht="15">
      <c r="A7" s="96">
        <v>1</v>
      </c>
      <c r="B7" s="97" t="s">
        <v>7308</v>
      </c>
      <c r="C7" s="98"/>
      <c r="D7" s="98">
        <v>34.25</v>
      </c>
      <c r="E7" s="97">
        <v>35</v>
      </c>
      <c r="F7" s="99">
        <v>1.5089999999999999</v>
      </c>
      <c r="G7" s="99">
        <v>0.46899999999999997</v>
      </c>
      <c r="H7" s="99">
        <v>0.20599999999999999</v>
      </c>
      <c r="I7" s="100">
        <f>F7/G7</f>
        <v>3.2174840085287846</v>
      </c>
      <c r="J7" s="100">
        <f>IF((I7&lt;=7),1.4,IF((I7&lt;25),((I7+35)/30),2))</f>
        <v>1.4</v>
      </c>
      <c r="K7" s="101">
        <f>F7*G7*J7</f>
        <v>0.99080939999999984</v>
      </c>
      <c r="L7" s="102">
        <f>F7/H7</f>
        <v>7.325242718446602</v>
      </c>
      <c r="M7" s="100">
        <f>IF((L7&lt;=7),1.4,IF((L7&lt;25),((L7+35)/30),2))</f>
        <v>1.4108414239482201</v>
      </c>
      <c r="N7" s="103">
        <f>F7*H7*M7</f>
        <v>0.43856569999999995</v>
      </c>
      <c r="O7" s="103">
        <f>(K7*COS(RADIANS(120))^2)+(N7*SIN(RADIANS(120))^2)</f>
        <v>0.57662662499999973</v>
      </c>
      <c r="P7" s="103">
        <f>(K7*COS(RADIANS(240))^2)+(N7*SIN(RADIANS(240))^2)</f>
        <v>0.57662662500000017</v>
      </c>
      <c r="Q7" s="104">
        <f>R7/K7</f>
        <v>0.72131688496294044</v>
      </c>
      <c r="R7" s="105">
        <f>IFERROR(((K7+O7+P7)/3),0)</f>
        <v>0.71468754999999995</v>
      </c>
      <c r="S7" s="106">
        <f>D7+F7/2</f>
        <v>35.0045</v>
      </c>
      <c r="T7" s="106">
        <f>D7-F7/2</f>
        <v>33.4955</v>
      </c>
      <c r="AA7" s="268" t="s">
        <v>199</v>
      </c>
      <c r="AB7" s="268" t="s">
        <v>7300</v>
      </c>
      <c r="AC7" s="268" t="s">
        <v>7301</v>
      </c>
      <c r="AD7" s="268" t="s">
        <v>7302</v>
      </c>
      <c r="AE7" s="268" t="s">
        <v>7303</v>
      </c>
      <c r="AF7" s="268" t="s">
        <v>7304</v>
      </c>
    </row>
    <row r="8" spans="1:33" ht="15">
      <c r="A8" s="96">
        <f>A7+1</f>
        <v>2</v>
      </c>
      <c r="B8" s="97" t="s">
        <v>7309</v>
      </c>
      <c r="C8" s="97"/>
      <c r="D8" s="98">
        <v>34.25</v>
      </c>
      <c r="E8" s="97">
        <v>160</v>
      </c>
      <c r="F8" s="99">
        <v>1.5089999999999999</v>
      </c>
      <c r="G8" s="99">
        <v>0.46899999999999997</v>
      </c>
      <c r="H8" s="99">
        <v>0.20599999999999999</v>
      </c>
      <c r="I8" s="100">
        <f t="shared" ref="I8:I9" si="0">F8/G8</f>
        <v>3.2174840085287846</v>
      </c>
      <c r="J8" s="100">
        <f t="shared" ref="J8:J12" si="1">IF((I8&lt;=7),1.4,IF((I8&lt;25),((I8+35)/30),2))</f>
        <v>1.4</v>
      </c>
      <c r="K8" s="101">
        <f t="shared" ref="K8:K12" si="2">F8*G8*J8</f>
        <v>0.99080939999999984</v>
      </c>
      <c r="L8" s="102">
        <f t="shared" ref="L8:L9" si="3">F8/H8</f>
        <v>7.325242718446602</v>
      </c>
      <c r="M8" s="100">
        <f t="shared" ref="M8:M12" si="4">IF((L8&lt;=7),1.4,IF((L8&lt;25),((L8+35)/30),2))</f>
        <v>1.4108414239482201</v>
      </c>
      <c r="N8" s="103">
        <f t="shared" ref="N8:N12" si="5">F8*H8*M8</f>
        <v>0.43856569999999995</v>
      </c>
      <c r="O8" s="103">
        <f t="shared" ref="O8:O12" si="6">(K8*COS(RADIANS(120))^2)+(N8*SIN(RADIANS(120))^2)</f>
        <v>0.57662662499999973</v>
      </c>
      <c r="P8" s="103">
        <f t="shared" ref="P8:P12" si="7">(K8*COS(RADIANS(240))^2)+(N8*SIN(RADIANS(240))^2)</f>
        <v>0.57662662500000017</v>
      </c>
      <c r="Q8" s="104">
        <f t="shared" ref="Q8:Q9" si="8">R8/K8</f>
        <v>0.72131688496294044</v>
      </c>
      <c r="R8" s="105">
        <f t="shared" ref="R8:R12" si="9">IFERROR(((K8+O8+P8)/3),0)</f>
        <v>0.71468754999999995</v>
      </c>
      <c r="S8" s="106">
        <f t="shared" ref="S8:S12" si="10">D8+F8/2</f>
        <v>35.0045</v>
      </c>
      <c r="T8" s="106">
        <f t="shared" ref="T8:T12" si="11">D8-F8/2</f>
        <v>33.4955</v>
      </c>
      <c r="Z8" s="265" t="s">
        <v>7307</v>
      </c>
      <c r="AA8" s="263">
        <v>20.6</v>
      </c>
      <c r="AB8" s="264">
        <v>213</v>
      </c>
      <c r="AC8" s="264">
        <v>220</v>
      </c>
      <c r="AD8" s="264">
        <v>227</v>
      </c>
      <c r="AE8" s="264">
        <v>232</v>
      </c>
      <c r="AF8" s="264">
        <v>264</v>
      </c>
    </row>
    <row r="9" spans="1:33" ht="15">
      <c r="A9" s="96">
        <f t="shared" ref="A9:A12" si="12">A8+1</f>
        <v>3</v>
      </c>
      <c r="B9" s="97" t="s">
        <v>7310</v>
      </c>
      <c r="C9" s="97"/>
      <c r="D9" s="98">
        <v>34.25</v>
      </c>
      <c r="E9" s="97">
        <v>225</v>
      </c>
      <c r="F9" s="99">
        <v>2.7</v>
      </c>
      <c r="G9" s="99">
        <v>0.5</v>
      </c>
      <c r="H9" s="99">
        <v>0.2</v>
      </c>
      <c r="I9" s="100">
        <f t="shared" si="0"/>
        <v>5.4</v>
      </c>
      <c r="J9" s="100">
        <f t="shared" si="1"/>
        <v>1.4</v>
      </c>
      <c r="K9" s="101">
        <f t="shared" si="2"/>
        <v>1.89</v>
      </c>
      <c r="L9" s="102">
        <f t="shared" si="3"/>
        <v>13.5</v>
      </c>
      <c r="M9" s="100">
        <f t="shared" si="4"/>
        <v>1.6166666666666667</v>
      </c>
      <c r="N9" s="103">
        <f t="shared" si="5"/>
        <v>0.87300000000000011</v>
      </c>
      <c r="O9" s="103">
        <f t="shared" si="6"/>
        <v>1.1272499999999996</v>
      </c>
      <c r="P9" s="103">
        <f t="shared" si="7"/>
        <v>1.1272500000000005</v>
      </c>
      <c r="Q9" s="104">
        <f t="shared" si="8"/>
        <v>0.73095238095238113</v>
      </c>
      <c r="R9" s="105">
        <f t="shared" si="9"/>
        <v>1.3815000000000002</v>
      </c>
      <c r="S9" s="106">
        <f t="shared" si="10"/>
        <v>35.6</v>
      </c>
      <c r="T9" s="106">
        <f t="shared" si="11"/>
        <v>32.9</v>
      </c>
      <c r="Z9" s="266">
        <f>AA9-AA8</f>
        <v>5.7999999999999972</v>
      </c>
      <c r="AA9" s="263">
        <v>26.4</v>
      </c>
      <c r="AB9" s="264">
        <v>225</v>
      </c>
      <c r="AC9" s="264">
        <v>229</v>
      </c>
      <c r="AD9" s="264">
        <v>238</v>
      </c>
      <c r="AE9" s="264">
        <v>246</v>
      </c>
      <c r="AF9" s="264">
        <v>281</v>
      </c>
    </row>
    <row r="10" spans="1:33" ht="15">
      <c r="A10" s="96">
        <f t="shared" si="12"/>
        <v>4</v>
      </c>
      <c r="B10" s="97"/>
      <c r="C10" s="97"/>
      <c r="D10" s="97"/>
      <c r="E10" s="97"/>
      <c r="F10" s="99"/>
      <c r="G10" s="99"/>
      <c r="H10" s="99"/>
      <c r="I10" s="100" t="str">
        <f>IFERROR(F10/G10,"")</f>
        <v/>
      </c>
      <c r="J10" s="100">
        <f t="shared" si="1"/>
        <v>2</v>
      </c>
      <c r="K10" s="101">
        <f t="shared" si="2"/>
        <v>0</v>
      </c>
      <c r="L10" s="102" t="str">
        <f>IFERROR(I10/J10,"")</f>
        <v/>
      </c>
      <c r="M10" s="100">
        <f t="shared" si="4"/>
        <v>2</v>
      </c>
      <c r="N10" s="103">
        <f t="shared" si="5"/>
        <v>0</v>
      </c>
      <c r="O10" s="103">
        <f t="shared" si="6"/>
        <v>0</v>
      </c>
      <c r="P10" s="103">
        <f t="shared" si="7"/>
        <v>0</v>
      </c>
      <c r="Q10" s="104" t="str">
        <f>IFERROR(N10/O10,"")</f>
        <v/>
      </c>
      <c r="R10" s="105">
        <f t="shared" si="9"/>
        <v>0</v>
      </c>
      <c r="S10" s="106">
        <f t="shared" si="10"/>
        <v>0</v>
      </c>
      <c r="T10" s="106">
        <f t="shared" si="11"/>
        <v>0</v>
      </c>
      <c r="Z10" s="266">
        <f t="shared" ref="Z10:Z14" si="13">AA10-AA9</f>
        <v>5.8000000000000043</v>
      </c>
      <c r="AA10" s="263">
        <v>32.200000000000003</v>
      </c>
      <c r="AB10" s="235">
        <v>236</v>
      </c>
      <c r="AC10" s="264">
        <v>240</v>
      </c>
      <c r="AD10" s="264">
        <v>250</v>
      </c>
      <c r="AE10" s="264">
        <v>259</v>
      </c>
      <c r="AF10" s="264">
        <v>295</v>
      </c>
    </row>
    <row r="11" spans="1:33" ht="15">
      <c r="A11" s="96">
        <f t="shared" si="12"/>
        <v>5</v>
      </c>
      <c r="B11" s="97"/>
      <c r="C11" s="97"/>
      <c r="D11" s="97"/>
      <c r="E11" s="97"/>
      <c r="F11" s="99"/>
      <c r="G11" s="99"/>
      <c r="H11" s="99"/>
      <c r="I11" s="100" t="str">
        <f>IFERROR(F11/G11,"")</f>
        <v/>
      </c>
      <c r="J11" s="100">
        <f t="shared" si="1"/>
        <v>2</v>
      </c>
      <c r="K11" s="101">
        <f t="shared" si="2"/>
        <v>0</v>
      </c>
      <c r="L11" s="102" t="str">
        <f>IFERROR(I11/J11,"")</f>
        <v/>
      </c>
      <c r="M11" s="100">
        <f t="shared" si="4"/>
        <v>2</v>
      </c>
      <c r="N11" s="103">
        <f t="shared" si="5"/>
        <v>0</v>
      </c>
      <c r="O11" s="103">
        <f t="shared" si="6"/>
        <v>0</v>
      </c>
      <c r="P11" s="103">
        <f t="shared" si="7"/>
        <v>0</v>
      </c>
      <c r="Q11" s="104" t="str">
        <f>IFERROR(N11/O11,"")</f>
        <v/>
      </c>
      <c r="R11" s="105">
        <f t="shared" si="9"/>
        <v>0</v>
      </c>
      <c r="S11" s="106">
        <f t="shared" si="10"/>
        <v>0</v>
      </c>
      <c r="T11" s="106">
        <f t="shared" si="11"/>
        <v>0</v>
      </c>
      <c r="Z11" s="266">
        <f t="shared" si="13"/>
        <v>5.7999999999999972</v>
      </c>
      <c r="AA11" s="263">
        <v>38</v>
      </c>
      <c r="AB11" s="264">
        <v>260</v>
      </c>
      <c r="AC11" s="264">
        <v>264</v>
      </c>
      <c r="AD11" s="264">
        <v>275</v>
      </c>
      <c r="AE11" s="264">
        <v>284</v>
      </c>
      <c r="AF11" s="264">
        <v>323</v>
      </c>
    </row>
    <row r="12" spans="1:33" ht="15">
      <c r="A12" s="96">
        <f t="shared" si="12"/>
        <v>6</v>
      </c>
      <c r="B12" s="97"/>
      <c r="C12" s="97"/>
      <c r="D12" s="97"/>
      <c r="E12" s="97"/>
      <c r="F12" s="99"/>
      <c r="G12" s="99"/>
      <c r="H12" s="99"/>
      <c r="I12" s="100" t="str">
        <f>IFERROR(F12/G12,"")</f>
        <v/>
      </c>
      <c r="J12" s="100">
        <f t="shared" si="1"/>
        <v>2</v>
      </c>
      <c r="K12" s="101">
        <f t="shared" si="2"/>
        <v>0</v>
      </c>
      <c r="L12" s="102" t="str">
        <f>IFERROR(I12/J12,"")</f>
        <v/>
      </c>
      <c r="M12" s="100">
        <f t="shared" si="4"/>
        <v>2</v>
      </c>
      <c r="N12" s="103">
        <f t="shared" si="5"/>
        <v>0</v>
      </c>
      <c r="O12" s="103">
        <f t="shared" si="6"/>
        <v>0</v>
      </c>
      <c r="P12" s="103">
        <f t="shared" si="7"/>
        <v>0</v>
      </c>
      <c r="Q12" s="104" t="str">
        <f>IFERROR(N12/O12,"")</f>
        <v/>
      </c>
      <c r="R12" s="105">
        <f t="shared" si="9"/>
        <v>0</v>
      </c>
      <c r="S12" s="106">
        <f t="shared" si="10"/>
        <v>0</v>
      </c>
      <c r="T12" s="106">
        <f t="shared" si="11"/>
        <v>0</v>
      </c>
      <c r="Z12" s="266">
        <f t="shared" si="13"/>
        <v>5.8999999999999986</v>
      </c>
      <c r="AA12" s="263">
        <v>43.9</v>
      </c>
      <c r="AB12" s="234">
        <v>285</v>
      </c>
      <c r="AC12" s="264">
        <v>293</v>
      </c>
      <c r="AD12" s="264">
        <v>305</v>
      </c>
      <c r="AE12" s="264">
        <v>317</v>
      </c>
      <c r="AF12" s="264">
        <v>360</v>
      </c>
    </row>
    <row r="13" spans="1:33" ht="15">
      <c r="B13" s="90" t="s">
        <v>235</v>
      </c>
      <c r="C13" s="90"/>
      <c r="D13" s="90"/>
      <c r="E13" s="90"/>
      <c r="F13" s="91"/>
      <c r="G13" s="91"/>
      <c r="H13" s="91"/>
      <c r="I13" s="91"/>
      <c r="J13" s="91"/>
      <c r="K13" s="91"/>
      <c r="L13" s="91"/>
      <c r="M13" s="91"/>
      <c r="N13" s="91"/>
      <c r="O13" s="91"/>
      <c r="P13" s="91"/>
      <c r="Q13" s="91"/>
      <c r="R13" s="91"/>
      <c r="Z13" s="266">
        <f t="shared" si="13"/>
        <v>5.8000000000000043</v>
      </c>
      <c r="AA13" s="263">
        <v>49.7</v>
      </c>
      <c r="AB13" s="264">
        <v>313</v>
      </c>
      <c r="AC13" s="264">
        <v>320</v>
      </c>
      <c r="AD13" s="264">
        <v>333</v>
      </c>
      <c r="AE13" s="264">
        <v>345</v>
      </c>
      <c r="AF13" s="264">
        <v>392</v>
      </c>
    </row>
    <row r="14" spans="1:33" s="95" customFormat="1" ht="38.25">
      <c r="A14" s="92" t="s">
        <v>216</v>
      </c>
      <c r="B14" s="92" t="s">
        <v>217</v>
      </c>
      <c r="C14" s="92" t="s">
        <v>158</v>
      </c>
      <c r="D14" s="92" t="s">
        <v>218</v>
      </c>
      <c r="E14" s="92" t="s">
        <v>219</v>
      </c>
      <c r="F14" s="92" t="s">
        <v>220</v>
      </c>
      <c r="G14" s="92" t="s">
        <v>221</v>
      </c>
      <c r="H14" s="92" t="s">
        <v>222</v>
      </c>
      <c r="I14" s="92" t="s">
        <v>223</v>
      </c>
      <c r="J14" s="92" t="s">
        <v>224</v>
      </c>
      <c r="K14" s="92" t="s">
        <v>225</v>
      </c>
      <c r="L14" s="92" t="s">
        <v>226</v>
      </c>
      <c r="M14" s="92" t="s">
        <v>227</v>
      </c>
      <c r="N14" s="92" t="s">
        <v>228</v>
      </c>
      <c r="O14" s="92" t="s">
        <v>236</v>
      </c>
      <c r="P14" s="92" t="s">
        <v>236</v>
      </c>
      <c r="Q14" s="92" t="s">
        <v>231</v>
      </c>
      <c r="R14" s="93" t="s">
        <v>232</v>
      </c>
      <c r="S14" s="94" t="s">
        <v>233</v>
      </c>
      <c r="T14" s="94" t="s">
        <v>234</v>
      </c>
      <c r="Z14" s="266">
        <f t="shared" si="13"/>
        <v>11.599999999999994</v>
      </c>
      <c r="AA14" s="263">
        <v>61.3</v>
      </c>
      <c r="AB14" s="264">
        <v>371</v>
      </c>
      <c r="AC14" s="264">
        <v>385</v>
      </c>
      <c r="AD14" s="264">
        <v>403</v>
      </c>
      <c r="AE14" s="264">
        <v>420</v>
      </c>
      <c r="AF14" s="264">
        <v>477</v>
      </c>
      <c r="AG14" s="86"/>
    </row>
    <row r="15" spans="1:33">
      <c r="A15" s="96">
        <f>A12+1</f>
        <v>7</v>
      </c>
      <c r="B15" s="97"/>
      <c r="C15" s="98"/>
      <c r="D15" s="97"/>
      <c r="E15" s="97"/>
      <c r="F15" s="99"/>
      <c r="G15" s="99"/>
      <c r="H15" s="99"/>
      <c r="I15" s="100" t="str">
        <f>IFERROR(F15/G15,"")</f>
        <v/>
      </c>
      <c r="J15" s="100">
        <f>IF((I15&lt;=7),1.4,IF((I15&lt;25),((I15+35)/30),2))</f>
        <v>2</v>
      </c>
      <c r="K15" s="101">
        <f>F15*G15*J15</f>
        <v>0</v>
      </c>
      <c r="L15" s="102" t="str">
        <f>IFERROR(I15/J15,"")</f>
        <v/>
      </c>
      <c r="M15" s="100">
        <f>IF((L15&lt;=7),1.4,IF((L15&lt;25),((L15+35)/30),2))</f>
        <v>2</v>
      </c>
      <c r="N15" s="103">
        <f>F15*H15*M15</f>
        <v>0</v>
      </c>
      <c r="O15" s="103"/>
      <c r="P15" s="103"/>
      <c r="Q15" s="103" t="str">
        <f>IFERROR(N15/O15,"")</f>
        <v/>
      </c>
      <c r="R15" s="105">
        <f>IFERROR((K15*Q15),0)</f>
        <v>0</v>
      </c>
      <c r="S15" s="106">
        <f t="shared" ref="S15:S18" si="14">D15+F15/2</f>
        <v>0</v>
      </c>
      <c r="T15" s="106">
        <f t="shared" ref="T15:T18" si="15">D15-F15/2</f>
        <v>0</v>
      </c>
    </row>
    <row r="16" spans="1:33">
      <c r="A16" s="96">
        <f>A15+1</f>
        <v>8</v>
      </c>
      <c r="B16" s="97"/>
      <c r="C16" s="97"/>
      <c r="D16" s="97"/>
      <c r="E16" s="97"/>
      <c r="F16" s="107"/>
      <c r="G16" s="107"/>
      <c r="H16" s="107"/>
      <c r="I16" s="100" t="str">
        <f>IFERROR(F16/G16,"")</f>
        <v/>
      </c>
      <c r="J16" s="100">
        <f t="shared" ref="J16:J18" si="16">IF((I16&lt;=7),1.4,IF((I16&lt;25),((I16+35)/30),2))</f>
        <v>2</v>
      </c>
      <c r="K16" s="101">
        <f t="shared" ref="K16:K18" si="17">F16*G16*J16</f>
        <v>0</v>
      </c>
      <c r="L16" s="102" t="str">
        <f>IFERROR(I16/J16,"")</f>
        <v/>
      </c>
      <c r="M16" s="100">
        <f t="shared" ref="M16:M18" si="18">IF((L16&lt;=7),1.4,IF((L16&lt;25),((L16+35)/30),2))</f>
        <v>2</v>
      </c>
      <c r="N16" s="103">
        <f t="shared" ref="N16:N18" si="19">F16*H16*M16</f>
        <v>0</v>
      </c>
      <c r="O16" s="103"/>
      <c r="P16" s="103"/>
      <c r="Q16" s="104" t="str">
        <f>IFERROR(N16/O16,"")</f>
        <v/>
      </c>
      <c r="R16" s="105">
        <f t="shared" ref="R16:R18" si="20">IFERROR((K16*Q16),0)</f>
        <v>0</v>
      </c>
      <c r="S16" s="106">
        <f t="shared" si="14"/>
        <v>0</v>
      </c>
      <c r="T16" s="106">
        <f t="shared" si="15"/>
        <v>0</v>
      </c>
    </row>
    <row r="17" spans="1:21">
      <c r="A17" s="96">
        <f t="shared" ref="A17:A18" si="21">A16+1</f>
        <v>9</v>
      </c>
      <c r="B17" s="97"/>
      <c r="C17" s="97"/>
      <c r="D17" s="97"/>
      <c r="E17" s="97"/>
      <c r="F17" s="107"/>
      <c r="G17" s="107"/>
      <c r="H17" s="107"/>
      <c r="I17" s="100" t="str">
        <f>IFERROR(F17/G17,"")</f>
        <v/>
      </c>
      <c r="J17" s="100">
        <f t="shared" si="16"/>
        <v>2</v>
      </c>
      <c r="K17" s="101">
        <f t="shared" si="17"/>
        <v>0</v>
      </c>
      <c r="L17" s="102" t="str">
        <f>IFERROR(I17/J17,"")</f>
        <v/>
      </c>
      <c r="M17" s="100">
        <f t="shared" si="18"/>
        <v>2</v>
      </c>
      <c r="N17" s="103">
        <f t="shared" si="19"/>
        <v>0</v>
      </c>
      <c r="O17" s="103"/>
      <c r="P17" s="103"/>
      <c r="Q17" s="104" t="str">
        <f>IFERROR(N17/O17,"")</f>
        <v/>
      </c>
      <c r="R17" s="105">
        <f t="shared" si="20"/>
        <v>0</v>
      </c>
      <c r="S17" s="106">
        <f t="shared" si="14"/>
        <v>0</v>
      </c>
      <c r="T17" s="106">
        <f t="shared" si="15"/>
        <v>0</v>
      </c>
    </row>
    <row r="18" spans="1:21">
      <c r="A18" s="96">
        <f t="shared" si="21"/>
        <v>10</v>
      </c>
      <c r="B18" s="97"/>
      <c r="C18" s="97"/>
      <c r="D18" s="97"/>
      <c r="E18" s="97"/>
      <c r="F18" s="107"/>
      <c r="G18" s="107"/>
      <c r="H18" s="107"/>
      <c r="I18" s="100" t="str">
        <f>IFERROR(F18/G18,"")</f>
        <v/>
      </c>
      <c r="J18" s="100">
        <f t="shared" si="16"/>
        <v>2</v>
      </c>
      <c r="K18" s="101">
        <f t="shared" si="17"/>
        <v>0</v>
      </c>
      <c r="L18" s="102" t="str">
        <f>IFERROR(I18/J18,"")</f>
        <v/>
      </c>
      <c r="M18" s="100">
        <f t="shared" si="18"/>
        <v>2</v>
      </c>
      <c r="N18" s="103">
        <f t="shared" si="19"/>
        <v>0</v>
      </c>
      <c r="O18" s="103"/>
      <c r="P18" s="103"/>
      <c r="Q18" s="104" t="str">
        <f>IFERROR(N18/O18,"")</f>
        <v/>
      </c>
      <c r="R18" s="105">
        <f t="shared" si="20"/>
        <v>0</v>
      </c>
      <c r="S18" s="106">
        <f t="shared" si="14"/>
        <v>0</v>
      </c>
      <c r="T18" s="106">
        <f t="shared" si="15"/>
        <v>0</v>
      </c>
    </row>
    <row r="19" spans="1:21">
      <c r="B19" s="90" t="s">
        <v>237</v>
      </c>
      <c r="C19" s="91"/>
      <c r="D19" s="91"/>
      <c r="E19" s="91"/>
      <c r="F19" s="91"/>
      <c r="G19" s="91"/>
      <c r="H19" s="91"/>
      <c r="I19" s="91"/>
      <c r="J19" s="91"/>
      <c r="K19" s="91"/>
      <c r="L19" s="91"/>
      <c r="M19" s="91"/>
      <c r="N19" s="91"/>
      <c r="O19" s="91"/>
      <c r="P19" s="91"/>
      <c r="Q19" s="91"/>
      <c r="R19" s="91"/>
    </row>
    <row r="20" spans="1:21" s="95" customFormat="1" ht="38.25">
      <c r="A20" s="92" t="s">
        <v>216</v>
      </c>
      <c r="B20" s="92" t="s">
        <v>217</v>
      </c>
      <c r="C20" s="92" t="s">
        <v>158</v>
      </c>
      <c r="D20" s="92" t="s">
        <v>218</v>
      </c>
      <c r="E20" s="92" t="s">
        <v>219</v>
      </c>
      <c r="F20" s="92" t="s">
        <v>220</v>
      </c>
      <c r="G20" s="92" t="s">
        <v>221</v>
      </c>
      <c r="H20" s="92" t="s">
        <v>222</v>
      </c>
      <c r="I20" s="92" t="s">
        <v>223</v>
      </c>
      <c r="J20" s="92" t="s">
        <v>224</v>
      </c>
      <c r="K20" s="92" t="s">
        <v>225</v>
      </c>
      <c r="L20" s="92" t="s">
        <v>236</v>
      </c>
      <c r="M20" s="92" t="s">
        <v>236</v>
      </c>
      <c r="N20" s="92" t="s">
        <v>236</v>
      </c>
      <c r="O20" s="92" t="s">
        <v>236</v>
      </c>
      <c r="P20" s="92" t="s">
        <v>236</v>
      </c>
      <c r="Q20" s="92" t="s">
        <v>231</v>
      </c>
      <c r="R20" s="93" t="s">
        <v>232</v>
      </c>
      <c r="S20" s="94" t="s">
        <v>233</v>
      </c>
      <c r="T20" s="94" t="s">
        <v>234</v>
      </c>
    </row>
    <row r="21" spans="1:21">
      <c r="A21" s="96">
        <f>A18+1</f>
        <v>11</v>
      </c>
      <c r="B21" s="97"/>
      <c r="C21" s="98"/>
      <c r="D21" s="97"/>
      <c r="E21" s="97"/>
      <c r="F21" s="99"/>
      <c r="G21" s="99"/>
      <c r="H21" s="99"/>
      <c r="I21" s="100" t="str">
        <f>IFERROR(F21/G21,"")</f>
        <v/>
      </c>
      <c r="J21" s="100">
        <f>IF((I21&lt;=7),1.4,IF((I21&lt;25),((I21+35)/30),2))</f>
        <v>2</v>
      </c>
      <c r="K21" s="101">
        <f>F21*G21*J21</f>
        <v>0</v>
      </c>
      <c r="L21" s="102"/>
      <c r="M21" s="100"/>
      <c r="N21" s="103"/>
      <c r="O21" s="103"/>
      <c r="P21" s="103"/>
      <c r="Q21" s="108" t="s">
        <v>238</v>
      </c>
      <c r="R21" s="105">
        <f>IFERROR(K21,0)</f>
        <v>0</v>
      </c>
      <c r="S21" s="106">
        <f>D21+F21/2</f>
        <v>0</v>
      </c>
      <c r="T21" s="106">
        <f t="shared" ref="T21:T22" si="22">D21-F21/2</f>
        <v>0</v>
      </c>
    </row>
    <row r="22" spans="1:21">
      <c r="A22" s="96">
        <f>A21+1</f>
        <v>12</v>
      </c>
      <c r="B22" s="97"/>
      <c r="C22" s="97"/>
      <c r="D22" s="97"/>
      <c r="E22" s="97"/>
      <c r="F22" s="107"/>
      <c r="G22" s="107"/>
      <c r="H22" s="107"/>
      <c r="I22" s="100" t="str">
        <f>IFERROR(F22/G22,"")</f>
        <v/>
      </c>
      <c r="J22" s="100">
        <f t="shared" ref="J22" si="23">IF((I22&lt;=7),1.4,IF((I22&lt;25),((I22+35)/30),2))</f>
        <v>2</v>
      </c>
      <c r="K22" s="101">
        <f t="shared" ref="K22" si="24">F22*G22*J22</f>
        <v>0</v>
      </c>
      <c r="L22" s="102"/>
      <c r="M22" s="100"/>
      <c r="N22" s="103"/>
      <c r="O22" s="103"/>
      <c r="P22" s="103"/>
      <c r="Q22" s="108" t="s">
        <v>238</v>
      </c>
      <c r="R22" s="105">
        <f t="shared" ref="R22" si="25">IFERROR(K22,0)</f>
        <v>0</v>
      </c>
      <c r="S22" s="106">
        <f t="shared" ref="S22" si="26">D22+F22/2</f>
        <v>0</v>
      </c>
      <c r="T22" s="106">
        <f t="shared" si="22"/>
        <v>0</v>
      </c>
    </row>
    <row r="23" spans="1:21">
      <c r="A23" s="88" t="s">
        <v>239</v>
      </c>
      <c r="B23" s="89"/>
      <c r="C23" s="88"/>
      <c r="D23" s="88"/>
      <c r="E23" s="88"/>
      <c r="F23" s="88"/>
      <c r="G23" s="88"/>
      <c r="H23" s="88"/>
      <c r="I23" s="88"/>
      <c r="J23" s="88"/>
      <c r="K23" s="88"/>
      <c r="L23" s="88"/>
      <c r="M23" s="88"/>
      <c r="N23" s="88"/>
      <c r="O23" s="88"/>
      <c r="P23" s="88"/>
      <c r="Q23" s="88"/>
      <c r="R23" s="88"/>
      <c r="S23" s="109"/>
      <c r="T23" s="109"/>
    </row>
    <row r="24" spans="1:21" s="95" customFormat="1" ht="38.25">
      <c r="A24" s="92" t="s">
        <v>216</v>
      </c>
      <c r="B24" s="92" t="s">
        <v>240</v>
      </c>
      <c r="C24" s="92" t="s">
        <v>158</v>
      </c>
      <c r="D24" s="92" t="s">
        <v>218</v>
      </c>
      <c r="E24" s="110" t="s">
        <v>241</v>
      </c>
      <c r="F24" s="92" t="s">
        <v>220</v>
      </c>
      <c r="G24" s="92" t="s">
        <v>221</v>
      </c>
      <c r="H24" s="92" t="s">
        <v>222</v>
      </c>
      <c r="I24" s="92" t="s">
        <v>223</v>
      </c>
      <c r="J24" s="92" t="s">
        <v>224</v>
      </c>
      <c r="K24" s="92" t="s">
        <v>225</v>
      </c>
      <c r="L24" s="92" t="s">
        <v>236</v>
      </c>
      <c r="M24" s="92" t="s">
        <v>236</v>
      </c>
      <c r="N24" s="92" t="s">
        <v>236</v>
      </c>
      <c r="O24" s="92" t="s">
        <v>236</v>
      </c>
      <c r="P24" s="92" t="s">
        <v>236</v>
      </c>
      <c r="Q24" s="92" t="s">
        <v>236</v>
      </c>
      <c r="R24" s="93" t="s">
        <v>232</v>
      </c>
      <c r="S24" s="94" t="s">
        <v>233</v>
      </c>
      <c r="T24" s="94" t="s">
        <v>234</v>
      </c>
      <c r="U24" s="111">
        <v>1</v>
      </c>
    </row>
    <row r="25" spans="1:21">
      <c r="A25" s="96">
        <f>A22+1</f>
        <v>13</v>
      </c>
      <c r="B25" s="97" t="s">
        <v>7311</v>
      </c>
      <c r="C25" s="112"/>
      <c r="D25" s="98">
        <v>34.25</v>
      </c>
      <c r="E25" s="113">
        <v>1</v>
      </c>
      <c r="F25" s="99">
        <v>0.48</v>
      </c>
      <c r="G25" s="99">
        <v>0.35599999999999998</v>
      </c>
      <c r="H25" s="99">
        <v>0.14000000000000001</v>
      </c>
      <c r="I25" s="100">
        <f>F25/G25</f>
        <v>1.348314606741573</v>
      </c>
      <c r="J25" s="100">
        <f>IF((I25&lt;=7),1.4,IF((I25&lt;25),((I25+35)/30),2))</f>
        <v>1.4</v>
      </c>
      <c r="K25" s="101">
        <f>F25*G25*J25</f>
        <v>0.23923199999999994</v>
      </c>
      <c r="L25" s="102"/>
      <c r="M25" s="100"/>
      <c r="N25" s="103"/>
      <c r="O25" s="103"/>
      <c r="P25" s="103"/>
      <c r="Q25" s="104"/>
      <c r="R25" s="105">
        <f>IFERROR((K25*(1-E25)),0)</f>
        <v>0</v>
      </c>
      <c r="S25" s="106">
        <f>D25+F25/2</f>
        <v>34.49</v>
      </c>
      <c r="T25" s="106">
        <f>D25-F25/2</f>
        <v>34.01</v>
      </c>
      <c r="U25" s="114">
        <v>0.5</v>
      </c>
    </row>
    <row r="26" spans="1:21">
      <c r="A26" s="96">
        <f>A25+1</f>
        <v>14</v>
      </c>
      <c r="B26" s="97" t="s">
        <v>7312</v>
      </c>
      <c r="C26" s="112"/>
      <c r="D26" s="98">
        <v>34.25</v>
      </c>
      <c r="E26" s="113">
        <v>1</v>
      </c>
      <c r="F26" s="99">
        <v>0.48</v>
      </c>
      <c r="G26" s="99">
        <v>0.35599999999999998</v>
      </c>
      <c r="H26" s="99">
        <v>0.14000000000000001</v>
      </c>
      <c r="I26" s="100">
        <f>F26/G26</f>
        <v>1.348314606741573</v>
      </c>
      <c r="J26" s="100">
        <f>IF((I26&lt;=7),1.4,IF((I26&lt;25),((I26+35)/30),2))</f>
        <v>1.4</v>
      </c>
      <c r="K26" s="101">
        <f>F26*G26*J26</f>
        <v>0.23923199999999994</v>
      </c>
      <c r="L26" s="102"/>
      <c r="M26" s="100"/>
      <c r="N26" s="103"/>
      <c r="O26" s="103"/>
      <c r="P26" s="103"/>
      <c r="Q26" s="104"/>
      <c r="R26" s="105">
        <f t="shared" ref="R26:R39" si="27">IFERROR((K26*(1-E26)),0)</f>
        <v>0</v>
      </c>
      <c r="S26" s="106">
        <f t="shared" ref="S26:S39" si="28">D26+F26/2</f>
        <v>34.49</v>
      </c>
      <c r="T26" s="106">
        <f t="shared" ref="T26:T39" si="29">D26-F26/2</f>
        <v>34.01</v>
      </c>
      <c r="U26" s="114">
        <v>0</v>
      </c>
    </row>
    <row r="27" spans="1:21">
      <c r="A27" s="96">
        <f>A26+1</f>
        <v>15</v>
      </c>
      <c r="B27" s="97" t="s">
        <v>7313</v>
      </c>
      <c r="C27" s="112"/>
      <c r="D27" s="98">
        <v>34.25</v>
      </c>
      <c r="E27" s="113">
        <v>1</v>
      </c>
      <c r="F27" s="99">
        <v>0.48</v>
      </c>
      <c r="G27" s="99">
        <v>0.35599999999999998</v>
      </c>
      <c r="H27" s="99">
        <v>0.14000000000000001</v>
      </c>
      <c r="I27" s="100">
        <f t="shared" ref="I27:I30" si="30">F27/G27</f>
        <v>1.348314606741573</v>
      </c>
      <c r="J27" s="100">
        <f t="shared" ref="J27:J39" si="31">IF((I27&lt;=7),1.4,IF((I27&lt;25),((I27+35)/30),2))</f>
        <v>1.4</v>
      </c>
      <c r="K27" s="101">
        <f t="shared" ref="K27:K39" si="32">F27*G27*J27</f>
        <v>0.23923199999999994</v>
      </c>
      <c r="L27" s="102"/>
      <c r="M27" s="100"/>
      <c r="N27" s="103"/>
      <c r="O27" s="103"/>
      <c r="P27" s="103"/>
      <c r="Q27" s="104"/>
      <c r="R27" s="105">
        <f t="shared" si="27"/>
        <v>0</v>
      </c>
      <c r="S27" s="106">
        <f t="shared" si="28"/>
        <v>34.49</v>
      </c>
      <c r="T27" s="106">
        <f t="shared" si="29"/>
        <v>34.01</v>
      </c>
    </row>
    <row r="28" spans="1:21">
      <c r="A28" s="96">
        <f t="shared" ref="A28:A39" si="33">A27+1</f>
        <v>16</v>
      </c>
      <c r="B28" s="97"/>
      <c r="C28" s="112"/>
      <c r="D28" s="98"/>
      <c r="E28" s="113"/>
      <c r="F28" s="99"/>
      <c r="G28" s="99"/>
      <c r="H28" s="99"/>
      <c r="I28" s="100" t="e">
        <f t="shared" si="30"/>
        <v>#DIV/0!</v>
      </c>
      <c r="J28" s="100" t="e">
        <f t="shared" si="31"/>
        <v>#DIV/0!</v>
      </c>
      <c r="K28" s="101" t="e">
        <f t="shared" si="32"/>
        <v>#DIV/0!</v>
      </c>
      <c r="L28" s="102"/>
      <c r="M28" s="100"/>
      <c r="N28" s="103"/>
      <c r="O28" s="103"/>
      <c r="P28" s="103"/>
      <c r="Q28" s="104"/>
      <c r="R28" s="105">
        <f t="shared" si="27"/>
        <v>0</v>
      </c>
      <c r="S28" s="106">
        <f t="shared" si="28"/>
        <v>0</v>
      </c>
      <c r="T28" s="106">
        <f t="shared" si="29"/>
        <v>0</v>
      </c>
    </row>
    <row r="29" spans="1:21">
      <c r="A29" s="96">
        <f t="shared" si="33"/>
        <v>17</v>
      </c>
      <c r="B29" s="97"/>
      <c r="C29" s="112"/>
      <c r="D29" s="98"/>
      <c r="E29" s="113"/>
      <c r="F29" s="99"/>
      <c r="G29" s="99"/>
      <c r="H29" s="99"/>
      <c r="I29" s="100" t="e">
        <f t="shared" si="30"/>
        <v>#DIV/0!</v>
      </c>
      <c r="J29" s="100" t="e">
        <f t="shared" si="31"/>
        <v>#DIV/0!</v>
      </c>
      <c r="K29" s="101" t="e">
        <f t="shared" si="32"/>
        <v>#DIV/0!</v>
      </c>
      <c r="L29" s="102"/>
      <c r="M29" s="100"/>
      <c r="N29" s="103"/>
      <c r="O29" s="103"/>
      <c r="P29" s="103"/>
      <c r="Q29" s="104"/>
      <c r="R29" s="105">
        <f t="shared" si="27"/>
        <v>0</v>
      </c>
      <c r="S29" s="106">
        <f t="shared" si="28"/>
        <v>0</v>
      </c>
      <c r="T29" s="106">
        <f t="shared" si="29"/>
        <v>0</v>
      </c>
    </row>
    <row r="30" spans="1:21">
      <c r="A30" s="96">
        <f t="shared" si="33"/>
        <v>18</v>
      </c>
      <c r="B30" s="97"/>
      <c r="C30" s="113"/>
      <c r="D30" s="98"/>
      <c r="E30" s="113"/>
      <c r="F30" s="99"/>
      <c r="G30" s="99"/>
      <c r="H30" s="99"/>
      <c r="I30" s="100" t="e">
        <f t="shared" si="30"/>
        <v>#DIV/0!</v>
      </c>
      <c r="J30" s="100" t="e">
        <f t="shared" si="31"/>
        <v>#DIV/0!</v>
      </c>
      <c r="K30" s="101" t="e">
        <f t="shared" si="32"/>
        <v>#DIV/0!</v>
      </c>
      <c r="L30" s="102"/>
      <c r="M30" s="100"/>
      <c r="N30" s="103"/>
      <c r="O30" s="103"/>
      <c r="P30" s="103"/>
      <c r="Q30" s="104"/>
      <c r="R30" s="105">
        <f t="shared" si="27"/>
        <v>0</v>
      </c>
      <c r="S30" s="106">
        <f t="shared" si="28"/>
        <v>0</v>
      </c>
      <c r="T30" s="106">
        <f t="shared" si="29"/>
        <v>0</v>
      </c>
    </row>
    <row r="31" spans="1:21">
      <c r="A31" s="96">
        <f t="shared" si="33"/>
        <v>19</v>
      </c>
      <c r="B31" s="97"/>
      <c r="C31" s="112"/>
      <c r="D31" s="98"/>
      <c r="E31" s="113"/>
      <c r="F31" s="99"/>
      <c r="G31" s="99"/>
      <c r="H31" s="99"/>
      <c r="I31" s="100" t="e">
        <f>F31/G31</f>
        <v>#DIV/0!</v>
      </c>
      <c r="J31" s="100" t="e">
        <f>IF((I31&lt;=7),1.4,IF((I31&lt;25),((I31+35)/30),2))</f>
        <v>#DIV/0!</v>
      </c>
      <c r="K31" s="101" t="e">
        <f>F31*G31*J31</f>
        <v>#DIV/0!</v>
      </c>
      <c r="L31" s="102"/>
      <c r="M31" s="100"/>
      <c r="N31" s="103"/>
      <c r="O31" s="103"/>
      <c r="P31" s="103"/>
      <c r="Q31" s="104"/>
      <c r="R31" s="105">
        <f>IFERROR((K31*(1-E31)),0)</f>
        <v>0</v>
      </c>
      <c r="S31" s="106">
        <f>D31+F31/2</f>
        <v>0</v>
      </c>
      <c r="T31" s="106">
        <f>D31-F31/2</f>
        <v>0</v>
      </c>
      <c r="U31" s="114">
        <v>0.5</v>
      </c>
    </row>
    <row r="32" spans="1:21">
      <c r="A32" s="96">
        <f t="shared" si="33"/>
        <v>20</v>
      </c>
      <c r="B32" s="97"/>
      <c r="C32" s="112"/>
      <c r="D32" s="98"/>
      <c r="E32" s="113"/>
      <c r="F32" s="99"/>
      <c r="G32" s="99"/>
      <c r="H32" s="99"/>
      <c r="I32" s="100" t="e">
        <f>F32/G32</f>
        <v>#DIV/0!</v>
      </c>
      <c r="J32" s="100" t="e">
        <f>IF((I32&lt;=7),1.4,IF((I32&lt;25),((I32+35)/30),2))</f>
        <v>#DIV/0!</v>
      </c>
      <c r="K32" s="101" t="e">
        <f>F32*G32*J32</f>
        <v>#DIV/0!</v>
      </c>
      <c r="L32" s="102"/>
      <c r="M32" s="100"/>
      <c r="N32" s="103"/>
      <c r="O32" s="103"/>
      <c r="P32" s="103"/>
      <c r="Q32" s="104"/>
      <c r="R32" s="105">
        <f t="shared" ref="R32:R36" si="34">IFERROR((K32*(1-E32)),0)</f>
        <v>0</v>
      </c>
      <c r="S32" s="106">
        <f t="shared" ref="S32:S36" si="35">D32+F32/2</f>
        <v>0</v>
      </c>
      <c r="T32" s="106">
        <f t="shared" ref="T32:T36" si="36">D32-F32/2</f>
        <v>0</v>
      </c>
      <c r="U32" s="114">
        <v>0</v>
      </c>
    </row>
    <row r="33" spans="1:25">
      <c r="A33" s="96">
        <f t="shared" si="33"/>
        <v>21</v>
      </c>
      <c r="B33" s="97"/>
      <c r="C33" s="112"/>
      <c r="D33" s="98"/>
      <c r="E33" s="113"/>
      <c r="F33" s="99"/>
      <c r="G33" s="99"/>
      <c r="H33" s="99"/>
      <c r="I33" s="100" t="e">
        <f t="shared" ref="I33:I36" si="37">F33/G33</f>
        <v>#DIV/0!</v>
      </c>
      <c r="J33" s="100" t="e">
        <f t="shared" ref="J33:J36" si="38">IF((I33&lt;=7),1.4,IF((I33&lt;25),((I33+35)/30),2))</f>
        <v>#DIV/0!</v>
      </c>
      <c r="K33" s="101" t="e">
        <f t="shared" ref="K33:K36" si="39">F33*G33*J33</f>
        <v>#DIV/0!</v>
      </c>
      <c r="L33" s="102"/>
      <c r="M33" s="100"/>
      <c r="N33" s="103"/>
      <c r="O33" s="103"/>
      <c r="P33" s="103"/>
      <c r="Q33" s="104"/>
      <c r="R33" s="105">
        <f t="shared" si="34"/>
        <v>0</v>
      </c>
      <c r="S33" s="106">
        <f t="shared" si="35"/>
        <v>0</v>
      </c>
      <c r="T33" s="106">
        <f t="shared" si="36"/>
        <v>0</v>
      </c>
    </row>
    <row r="34" spans="1:25">
      <c r="A34" s="96">
        <f t="shared" si="33"/>
        <v>22</v>
      </c>
      <c r="B34" s="97"/>
      <c r="C34" s="112"/>
      <c r="D34" s="98"/>
      <c r="E34" s="113"/>
      <c r="F34" s="99"/>
      <c r="G34" s="99"/>
      <c r="H34" s="99"/>
      <c r="I34" s="100" t="e">
        <f t="shared" si="37"/>
        <v>#DIV/0!</v>
      </c>
      <c r="J34" s="100" t="e">
        <f t="shared" si="38"/>
        <v>#DIV/0!</v>
      </c>
      <c r="K34" s="101" t="e">
        <f t="shared" si="39"/>
        <v>#DIV/0!</v>
      </c>
      <c r="L34" s="102"/>
      <c r="M34" s="100"/>
      <c r="N34" s="103"/>
      <c r="O34" s="103"/>
      <c r="P34" s="103"/>
      <c r="Q34" s="104"/>
      <c r="R34" s="105">
        <f t="shared" si="34"/>
        <v>0</v>
      </c>
      <c r="S34" s="106">
        <f t="shared" si="35"/>
        <v>0</v>
      </c>
      <c r="T34" s="106">
        <f t="shared" si="36"/>
        <v>0</v>
      </c>
    </row>
    <row r="35" spans="1:25">
      <c r="A35" s="96">
        <f t="shared" si="33"/>
        <v>23</v>
      </c>
      <c r="B35" s="97"/>
      <c r="C35" s="112"/>
      <c r="D35" s="98"/>
      <c r="E35" s="113"/>
      <c r="F35" s="99"/>
      <c r="G35" s="99"/>
      <c r="H35" s="99"/>
      <c r="I35" s="100" t="e">
        <f t="shared" si="37"/>
        <v>#DIV/0!</v>
      </c>
      <c r="J35" s="100" t="e">
        <f t="shared" si="38"/>
        <v>#DIV/0!</v>
      </c>
      <c r="K35" s="101" t="e">
        <f t="shared" si="39"/>
        <v>#DIV/0!</v>
      </c>
      <c r="L35" s="102"/>
      <c r="M35" s="100"/>
      <c r="N35" s="103"/>
      <c r="O35" s="103"/>
      <c r="P35" s="103"/>
      <c r="Q35" s="104"/>
      <c r="R35" s="105">
        <f t="shared" si="34"/>
        <v>0</v>
      </c>
      <c r="S35" s="106">
        <f t="shared" si="35"/>
        <v>0</v>
      </c>
      <c r="T35" s="106">
        <f t="shared" si="36"/>
        <v>0</v>
      </c>
    </row>
    <row r="36" spans="1:25">
      <c r="A36" s="96">
        <f t="shared" si="33"/>
        <v>24</v>
      </c>
      <c r="B36" s="97"/>
      <c r="C36" s="112"/>
      <c r="D36" s="98"/>
      <c r="E36" s="113"/>
      <c r="F36" s="99"/>
      <c r="G36" s="99"/>
      <c r="H36" s="99"/>
      <c r="I36" s="100" t="e">
        <f t="shared" si="37"/>
        <v>#DIV/0!</v>
      </c>
      <c r="J36" s="100" t="e">
        <f t="shared" si="38"/>
        <v>#DIV/0!</v>
      </c>
      <c r="K36" s="101" t="e">
        <f t="shared" si="39"/>
        <v>#DIV/0!</v>
      </c>
      <c r="L36" s="102"/>
      <c r="M36" s="100"/>
      <c r="N36" s="103"/>
      <c r="O36" s="103"/>
      <c r="P36" s="103"/>
      <c r="Q36" s="104"/>
      <c r="R36" s="105">
        <f t="shared" si="34"/>
        <v>0</v>
      </c>
      <c r="S36" s="106">
        <f t="shared" si="35"/>
        <v>0</v>
      </c>
      <c r="T36" s="106">
        <f t="shared" si="36"/>
        <v>0</v>
      </c>
    </row>
    <row r="37" spans="1:25">
      <c r="A37" s="96">
        <f t="shared" si="33"/>
        <v>25</v>
      </c>
      <c r="B37" s="97"/>
      <c r="C37" s="97"/>
      <c r="D37" s="97"/>
      <c r="E37" s="115"/>
      <c r="F37" s="107"/>
      <c r="G37" s="107"/>
      <c r="H37" s="107"/>
      <c r="I37" s="100" t="str">
        <f>IFERROR(F37/G37,"")</f>
        <v/>
      </c>
      <c r="J37" s="100">
        <f t="shared" si="31"/>
        <v>2</v>
      </c>
      <c r="K37" s="101">
        <f t="shared" si="32"/>
        <v>0</v>
      </c>
      <c r="L37" s="102"/>
      <c r="M37" s="100"/>
      <c r="N37" s="103"/>
      <c r="O37" s="103"/>
      <c r="P37" s="103"/>
      <c r="Q37" s="104"/>
      <c r="R37" s="105">
        <f t="shared" si="27"/>
        <v>0</v>
      </c>
      <c r="S37" s="106">
        <f t="shared" si="28"/>
        <v>0</v>
      </c>
      <c r="T37" s="106">
        <f t="shared" si="29"/>
        <v>0</v>
      </c>
    </row>
    <row r="38" spans="1:25">
      <c r="A38" s="96">
        <f t="shared" si="33"/>
        <v>26</v>
      </c>
      <c r="B38" s="97"/>
      <c r="C38" s="97"/>
      <c r="D38" s="97"/>
      <c r="E38" s="115"/>
      <c r="F38" s="107"/>
      <c r="G38" s="107"/>
      <c r="H38" s="107"/>
      <c r="I38" s="100" t="str">
        <f>IFERROR(F38/G38,"")</f>
        <v/>
      </c>
      <c r="J38" s="100">
        <f t="shared" si="31"/>
        <v>2</v>
      </c>
      <c r="K38" s="101">
        <f t="shared" si="32"/>
        <v>0</v>
      </c>
      <c r="L38" s="102"/>
      <c r="M38" s="100"/>
      <c r="N38" s="103"/>
      <c r="O38" s="103"/>
      <c r="P38" s="103"/>
      <c r="Q38" s="104"/>
      <c r="R38" s="105">
        <f t="shared" si="27"/>
        <v>0</v>
      </c>
      <c r="S38" s="106">
        <f t="shared" si="28"/>
        <v>0</v>
      </c>
      <c r="T38" s="106">
        <f t="shared" si="29"/>
        <v>0</v>
      </c>
    </row>
    <row r="39" spans="1:25">
      <c r="A39" s="96">
        <f t="shared" si="33"/>
        <v>27</v>
      </c>
      <c r="B39" s="97"/>
      <c r="C39" s="97"/>
      <c r="D39" s="97"/>
      <c r="E39" s="115"/>
      <c r="F39" s="107"/>
      <c r="G39" s="107"/>
      <c r="H39" s="107"/>
      <c r="I39" s="100" t="str">
        <f>IFERROR(F39/G39,"")</f>
        <v/>
      </c>
      <c r="J39" s="100">
        <f t="shared" si="31"/>
        <v>2</v>
      </c>
      <c r="K39" s="101">
        <f t="shared" si="32"/>
        <v>0</v>
      </c>
      <c r="L39" s="102"/>
      <c r="M39" s="100"/>
      <c r="N39" s="103"/>
      <c r="O39" s="103"/>
      <c r="P39" s="103"/>
      <c r="Q39" s="104"/>
      <c r="R39" s="105">
        <f t="shared" si="27"/>
        <v>0</v>
      </c>
      <c r="S39" s="106">
        <f t="shared" si="28"/>
        <v>0</v>
      </c>
      <c r="T39" s="106">
        <f t="shared" si="29"/>
        <v>0</v>
      </c>
    </row>
    <row r="40" spans="1:25">
      <c r="A40" s="88" t="s">
        <v>242</v>
      </c>
      <c r="B40" s="89"/>
      <c r="C40" s="88"/>
      <c r="D40" s="88"/>
      <c r="E40" s="88"/>
      <c r="F40" s="88"/>
      <c r="G40" s="88"/>
      <c r="H40" s="88"/>
      <c r="I40" s="88"/>
      <c r="J40" s="88"/>
      <c r="K40" s="88"/>
      <c r="L40" s="88"/>
      <c r="M40" s="88"/>
      <c r="N40" s="88"/>
      <c r="O40" s="88"/>
      <c r="P40" s="88"/>
      <c r="Q40" s="88"/>
      <c r="R40" s="88"/>
      <c r="S40" s="109"/>
      <c r="T40" s="109"/>
    </row>
    <row r="41" spans="1:25" s="95" customFormat="1" ht="36.75">
      <c r="A41" s="92" t="s">
        <v>216</v>
      </c>
      <c r="B41" s="92" t="s">
        <v>243</v>
      </c>
      <c r="C41" s="92" t="s">
        <v>158</v>
      </c>
      <c r="D41" s="92" t="s">
        <v>218</v>
      </c>
      <c r="E41" s="92" t="s">
        <v>244</v>
      </c>
      <c r="F41" s="116" t="s">
        <v>245</v>
      </c>
      <c r="G41" s="92" t="s">
        <v>236</v>
      </c>
      <c r="H41" s="92" t="s">
        <v>236</v>
      </c>
      <c r="I41" s="92" t="s">
        <v>236</v>
      </c>
      <c r="J41" s="92" t="s">
        <v>236</v>
      </c>
      <c r="K41" s="92" t="s">
        <v>236</v>
      </c>
      <c r="L41" s="92" t="s">
        <v>236</v>
      </c>
      <c r="M41" s="92" t="s">
        <v>236</v>
      </c>
      <c r="N41" s="92" t="s">
        <v>236</v>
      </c>
      <c r="O41" s="92" t="s">
        <v>236</v>
      </c>
      <c r="P41" s="92" t="s">
        <v>236</v>
      </c>
      <c r="Q41" s="92" t="s">
        <v>246</v>
      </c>
      <c r="R41" s="93" t="s">
        <v>232</v>
      </c>
      <c r="S41" s="94" t="s">
        <v>233</v>
      </c>
      <c r="T41" s="94" t="s">
        <v>234</v>
      </c>
    </row>
    <row r="42" spans="1:25" ht="38.25">
      <c r="A42" s="96">
        <f>A39+1</f>
        <v>28</v>
      </c>
      <c r="B42" s="97" t="s">
        <v>247</v>
      </c>
      <c r="C42" s="98"/>
      <c r="D42" s="97">
        <v>30</v>
      </c>
      <c r="E42" s="117">
        <v>0.6</v>
      </c>
      <c r="F42" s="118">
        <v>314</v>
      </c>
      <c r="G42" s="119" t="s">
        <v>248</v>
      </c>
      <c r="H42" s="120" t="s">
        <v>249</v>
      </c>
      <c r="I42" s="100"/>
      <c r="J42" s="100"/>
      <c r="K42" s="100"/>
      <c r="L42" s="100"/>
      <c r="M42" s="100"/>
      <c r="N42" s="103"/>
      <c r="O42" s="103"/>
      <c r="P42" s="103"/>
      <c r="Q42" s="103">
        <f>IF((B42="Shroud"),1.26,IF((B42="Radome"),0.86,1.55))</f>
        <v>1.26</v>
      </c>
      <c r="R42" s="105">
        <f>IFERROR((Q42*PI()*(E42^2)/4),0)</f>
        <v>0.3562566069170825</v>
      </c>
      <c r="S42" s="106">
        <f>D42+E42/2</f>
        <v>30.3</v>
      </c>
      <c r="T42" s="106">
        <f>D42-E42/2</f>
        <v>29.7</v>
      </c>
    </row>
    <row r="43" spans="1:25">
      <c r="A43" s="96">
        <f>A42+1</f>
        <v>29</v>
      </c>
      <c r="B43" s="97"/>
      <c r="C43" s="98"/>
      <c r="D43" s="97"/>
      <c r="E43" s="117"/>
      <c r="F43" s="118"/>
      <c r="G43" s="119" t="s">
        <v>248</v>
      </c>
      <c r="H43" s="119"/>
      <c r="I43" s="100"/>
      <c r="J43" s="100"/>
      <c r="K43" s="100"/>
      <c r="L43" s="100"/>
      <c r="M43" s="100"/>
      <c r="N43" s="103"/>
      <c r="O43" s="103"/>
      <c r="P43" s="103"/>
      <c r="Q43" s="103">
        <f>IF((B43="Shroud"),1.26,IF((B43="Radome"),0.86,1.55))</f>
        <v>1.55</v>
      </c>
      <c r="R43" s="105">
        <f>IFERROR((Q43*PI()*(E43^2)/4),0)</f>
        <v>0</v>
      </c>
      <c r="S43" s="106">
        <f>D43+E43/2</f>
        <v>0</v>
      </c>
      <c r="T43" s="106">
        <f>D43-E43/2</f>
        <v>0</v>
      </c>
    </row>
    <row r="44" spans="1:25">
      <c r="A44" s="88" t="s">
        <v>250</v>
      </c>
      <c r="B44" s="89"/>
      <c r="C44" s="88"/>
      <c r="D44" s="88"/>
      <c r="E44" s="88"/>
      <c r="F44" s="88"/>
      <c r="G44" s="88"/>
      <c r="H44" s="88"/>
      <c r="I44" s="88"/>
      <c r="J44" s="88"/>
      <c r="K44" s="88"/>
      <c r="L44" s="88"/>
      <c r="M44" s="88"/>
      <c r="N44" s="88"/>
      <c r="O44" s="88"/>
      <c r="P44" s="88"/>
      <c r="Q44" s="88"/>
      <c r="R44" s="88"/>
      <c r="S44" s="109"/>
      <c r="T44" s="109"/>
    </row>
    <row r="45" spans="1:25" s="95" customFormat="1" ht="33.75">
      <c r="A45" s="92" t="s">
        <v>216</v>
      </c>
      <c r="B45" s="92" t="s">
        <v>217</v>
      </c>
      <c r="C45" s="92" t="s">
        <v>158</v>
      </c>
      <c r="D45" s="92" t="s">
        <v>218</v>
      </c>
      <c r="E45" s="92" t="s">
        <v>244</v>
      </c>
      <c r="F45" s="92" t="s">
        <v>220</v>
      </c>
      <c r="G45" s="92" t="s">
        <v>223</v>
      </c>
      <c r="H45" s="92" t="s">
        <v>236</v>
      </c>
      <c r="I45" s="92" t="s">
        <v>236</v>
      </c>
      <c r="J45" s="92" t="s">
        <v>236</v>
      </c>
      <c r="K45" s="92" t="s">
        <v>236</v>
      </c>
      <c r="L45" s="92" t="s">
        <v>236</v>
      </c>
      <c r="M45" s="92" t="s">
        <v>236</v>
      </c>
      <c r="N45" s="92" t="s">
        <v>236</v>
      </c>
      <c r="O45" s="92" t="s">
        <v>236</v>
      </c>
      <c r="P45" s="92" t="s">
        <v>236</v>
      </c>
      <c r="Q45" s="92" t="s">
        <v>246</v>
      </c>
      <c r="R45" s="93" t="s">
        <v>232</v>
      </c>
      <c r="S45" s="94" t="s">
        <v>233</v>
      </c>
      <c r="T45" s="94" t="s">
        <v>234</v>
      </c>
    </row>
    <row r="46" spans="1:25">
      <c r="A46" s="96">
        <f>A43+1</f>
        <v>30</v>
      </c>
      <c r="B46" s="97"/>
      <c r="C46" s="98"/>
      <c r="D46" s="97"/>
      <c r="E46" s="117"/>
      <c r="F46" s="99"/>
      <c r="G46" s="100" t="str">
        <f>IFERROR(D46/E46,"")</f>
        <v/>
      </c>
      <c r="H46" s="119"/>
      <c r="I46" s="100"/>
      <c r="J46" s="100"/>
      <c r="K46" s="100"/>
      <c r="L46" s="100"/>
      <c r="M46" s="100"/>
      <c r="N46" s="103"/>
      <c r="O46" s="103"/>
      <c r="P46" s="103"/>
      <c r="Q46" s="100">
        <f>IF((G46&lt;=7),0.8,IF((G46&lt;25),((G46+29)/45),1.2))</f>
        <v>1.2</v>
      </c>
      <c r="R46" s="105">
        <f>IFERROR((E46*F46*Q46),0)</f>
        <v>0</v>
      </c>
      <c r="S46" s="106">
        <f>D46+F46/2</f>
        <v>0</v>
      </c>
      <c r="T46" s="106">
        <f>D46-F46/2</f>
        <v>0</v>
      </c>
    </row>
    <row r="47" spans="1:25">
      <c r="A47" s="96">
        <f>A46+1</f>
        <v>31</v>
      </c>
      <c r="B47" s="97"/>
      <c r="C47" s="98"/>
      <c r="D47" s="97"/>
      <c r="E47" s="117"/>
      <c r="F47" s="107"/>
      <c r="G47" s="100" t="str">
        <f>IFERROR(D47/E47,"")</f>
        <v/>
      </c>
      <c r="H47" s="119"/>
      <c r="I47" s="100"/>
      <c r="J47" s="100"/>
      <c r="K47" s="100"/>
      <c r="L47" s="100"/>
      <c r="M47" s="100"/>
      <c r="N47" s="103"/>
      <c r="O47" s="103"/>
      <c r="P47" s="103"/>
      <c r="Q47" s="100">
        <f t="shared" ref="Q47" si="40">IF((G47&lt;=7),0.8,IF((G47&lt;25),((G47+29)/45),1.2))</f>
        <v>1.2</v>
      </c>
      <c r="R47" s="105">
        <f t="shared" ref="R47" si="41">IFERROR((E47*F47*Q47),0)</f>
        <v>0</v>
      </c>
      <c r="S47" s="106">
        <f t="shared" ref="S47" si="42">D47+F47/2</f>
        <v>0</v>
      </c>
      <c r="T47" s="106">
        <f t="shared" ref="T47" si="43">D47-F47/2</f>
        <v>0</v>
      </c>
    </row>
    <row r="48" spans="1:25" customFormat="1" ht="18.75">
      <c r="A48" s="121"/>
      <c r="B48" s="122"/>
      <c r="C48" s="122"/>
      <c r="D48" s="122"/>
      <c r="E48" s="122"/>
      <c r="F48" s="122"/>
      <c r="G48" s="122"/>
      <c r="H48" s="123" t="s">
        <v>251</v>
      </c>
      <c r="I48" s="121"/>
      <c r="J48" s="122"/>
      <c r="K48" s="122"/>
      <c r="L48" s="122"/>
      <c r="M48" s="122"/>
      <c r="N48" s="122"/>
      <c r="O48" s="122"/>
      <c r="P48" s="122"/>
      <c r="Q48" s="124"/>
      <c r="R48" s="269">
        <f>SUM(R7:R47)</f>
        <v>3.1671317069170826</v>
      </c>
      <c r="S48" s="125"/>
      <c r="T48" s="125"/>
      <c r="V48" s="270" t="s">
        <v>7314</v>
      </c>
      <c r="W48" s="271">
        <v>5.0000000000000001E-3</v>
      </c>
      <c r="X48" s="270" t="s">
        <v>7315</v>
      </c>
      <c r="Y48" s="273">
        <v>1.4999999999999999E-2</v>
      </c>
    </row>
    <row r="49" spans="22:31">
      <c r="V49" s="86" t="s">
        <v>7314</v>
      </c>
      <c r="W49" s="86">
        <v>0.35</v>
      </c>
      <c r="X49" s="86" t="s">
        <v>7317</v>
      </c>
      <c r="Y49" s="86">
        <v>236</v>
      </c>
    </row>
    <row r="50" spans="22:31">
      <c r="V50" s="86" t="s">
        <v>7316</v>
      </c>
      <c r="W50" s="272">
        <f>W49/R48</f>
        <v>0.11051008685101178</v>
      </c>
      <c r="X50" s="86" t="s">
        <v>7318</v>
      </c>
      <c r="Y50" s="272">
        <f>(W50/Y48)/100</f>
        <v>7.3673391234007859E-2</v>
      </c>
      <c r="Z50" s="270"/>
      <c r="AA50" s="270"/>
      <c r="AB50" s="270"/>
      <c r="AC50" s="270"/>
      <c r="AD50" s="270"/>
      <c r="AE50" s="270"/>
    </row>
    <row r="51" spans="22:31">
      <c r="X51" s="86" t="s">
        <v>7315</v>
      </c>
      <c r="Y51" s="274">
        <f>Y49*Y50+Y49</f>
        <v>253.38692033122587</v>
      </c>
    </row>
    <row r="52" spans="22:31">
      <c r="X52" s="86" t="s">
        <v>7319</v>
      </c>
      <c r="Y52" s="274">
        <f>Y51-Y49</f>
        <v>17.386920331225866</v>
      </c>
    </row>
  </sheetData>
  <mergeCells count="1">
    <mergeCell ref="A1:T1"/>
  </mergeCells>
  <phoneticPr fontId="7" type="noConversion"/>
  <dataValidations count="2">
    <dataValidation type="list" allowBlank="1" showInputMessage="1" showErrorMessage="1" sqref="C30 E25:E39" xr:uid="{747E752C-45CB-416F-939E-16DEF40DB1F4}">
      <formula1>$U$24:$U$26</formula1>
    </dataValidation>
    <dataValidation type="list" allowBlank="1" showInputMessage="1" showErrorMessage="1" sqref="B42:B43" xr:uid="{AE06FBF3-76A1-4202-8326-1A07F83DA3A8}">
      <formula1>"Shroud,Radome,Open Parabole"</formula1>
    </dataValidation>
  </dataValidations>
  <pageMargins left="0.7" right="0.7" top="0.75" bottom="0.75" header="0.3" footer="0.3"/>
  <headerFooter>
    <oddFooter>&amp;L_x000D_&amp;1#&amp;"Calibri"&amp;10&amp;K000000 Omantel - Concealed</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47067-1DD1-448D-AE78-82001A95E666}">
  <sheetPr>
    <tabColor theme="6"/>
  </sheetPr>
  <dimension ref="A1:J8"/>
  <sheetViews>
    <sheetView workbookViewId="0">
      <selection activeCell="C3" sqref="C3"/>
    </sheetView>
  </sheetViews>
  <sheetFormatPr defaultColWidth="10.7109375" defaultRowHeight="12.75" outlineLevelCol="1"/>
  <cols>
    <col min="1" max="1" width="18.28515625" style="86" customWidth="1"/>
    <col min="2" max="2" width="13.7109375" style="86" customWidth="1"/>
    <col min="3" max="9" width="10.7109375" style="86"/>
    <col min="10" max="10" width="10.7109375" style="86" outlineLevel="1"/>
    <col min="11" max="16384" width="10.7109375" style="86"/>
  </cols>
  <sheetData>
    <row r="1" spans="1:10" ht="32.450000000000003" customHeight="1">
      <c r="A1" s="377" t="s">
        <v>252</v>
      </c>
      <c r="B1" s="377"/>
      <c r="C1" s="377"/>
      <c r="D1" s="378"/>
      <c r="E1" s="378"/>
    </row>
    <row r="2" spans="1:10" ht="25.5">
      <c r="A2" s="92" t="s">
        <v>216</v>
      </c>
      <c r="B2" s="92" t="s">
        <v>253</v>
      </c>
      <c r="C2" s="92" t="s">
        <v>158</v>
      </c>
      <c r="D2" s="92" t="s">
        <v>218</v>
      </c>
      <c r="E2" s="92" t="s">
        <v>254</v>
      </c>
      <c r="F2" s="92" t="s">
        <v>255</v>
      </c>
      <c r="G2" s="92" t="s">
        <v>220</v>
      </c>
      <c r="H2" s="92" t="s">
        <v>221</v>
      </c>
      <c r="I2" s="92" t="s">
        <v>222</v>
      </c>
      <c r="J2" s="92" t="s">
        <v>223</v>
      </c>
    </row>
    <row r="3" spans="1:10">
      <c r="A3" s="96">
        <v>1</v>
      </c>
      <c r="B3" s="97"/>
      <c r="C3" s="98"/>
      <c r="D3" s="98">
        <v>34.25</v>
      </c>
      <c r="E3" s="97">
        <v>35</v>
      </c>
      <c r="F3" s="97"/>
      <c r="G3" s="99">
        <v>1.5089999999999999</v>
      </c>
      <c r="H3" s="99">
        <v>0.46899999999999997</v>
      </c>
      <c r="I3" s="99">
        <v>0.20599999999999999</v>
      </c>
      <c r="J3" s="100">
        <f>G3/H3</f>
        <v>3.2174840085287846</v>
      </c>
    </row>
    <row r="4" spans="1:10">
      <c r="A4" s="96">
        <f>A3+1</f>
        <v>2</v>
      </c>
      <c r="B4" s="97"/>
      <c r="C4" s="97"/>
      <c r="D4" s="98">
        <v>34.25</v>
      </c>
      <c r="E4" s="97">
        <v>160</v>
      </c>
      <c r="F4" s="97"/>
      <c r="G4" s="99">
        <v>1.5089999999999999</v>
      </c>
      <c r="H4" s="99">
        <v>0.46899999999999997</v>
      </c>
      <c r="I4" s="99">
        <v>0.20599999999999999</v>
      </c>
      <c r="J4" s="100">
        <f t="shared" ref="J4:J5" si="0">G4/H4</f>
        <v>3.2174840085287846</v>
      </c>
    </row>
    <row r="5" spans="1:10">
      <c r="A5" s="96">
        <f t="shared" ref="A5:A7" si="1">A4+1</f>
        <v>3</v>
      </c>
      <c r="B5" s="97"/>
      <c r="C5" s="97"/>
      <c r="D5" s="98">
        <v>34.25</v>
      </c>
      <c r="E5" s="97">
        <v>225</v>
      </c>
      <c r="F5" s="97"/>
      <c r="G5" s="99">
        <v>2.7</v>
      </c>
      <c r="H5" s="99">
        <v>0.5</v>
      </c>
      <c r="I5" s="99">
        <v>0.2</v>
      </c>
      <c r="J5" s="100">
        <f t="shared" si="0"/>
        <v>5.4</v>
      </c>
    </row>
    <row r="6" spans="1:10">
      <c r="A6" s="96">
        <f t="shared" si="1"/>
        <v>4</v>
      </c>
      <c r="B6" s="97"/>
      <c r="C6" s="97"/>
      <c r="D6" s="97"/>
      <c r="E6" s="97"/>
      <c r="F6" s="97"/>
      <c r="G6" s="99"/>
      <c r="H6" s="99"/>
      <c r="I6" s="99"/>
      <c r="J6" s="100" t="str">
        <f>IFERROR(G6/H6,"")</f>
        <v/>
      </c>
    </row>
    <row r="7" spans="1:10">
      <c r="A7" s="96">
        <f t="shared" si="1"/>
        <v>5</v>
      </c>
      <c r="B7" s="97"/>
      <c r="C7" s="97"/>
      <c r="D7" s="97"/>
      <c r="E7" s="97"/>
      <c r="F7" s="97"/>
      <c r="G7" s="99"/>
      <c r="H7" s="99"/>
      <c r="I7" s="99"/>
      <c r="J7" s="100" t="str">
        <f>IFERROR(G7/H7,"")</f>
        <v/>
      </c>
    </row>
    <row r="8" spans="1:10" ht="24" customHeight="1">
      <c r="A8" s="126" t="s">
        <v>256</v>
      </c>
      <c r="B8" s="127"/>
      <c r="C8" s="127"/>
      <c r="D8" s="127"/>
      <c r="E8" s="127"/>
      <c r="F8" s="127"/>
      <c r="G8" s="127"/>
      <c r="H8" s="127"/>
      <c r="I8" s="127"/>
      <c r="J8" s="127" t="str">
        <f>IFERROR(G8/H8,"")</f>
        <v/>
      </c>
    </row>
  </sheetData>
  <mergeCells count="2">
    <mergeCell ref="A1:C1"/>
    <mergeCell ref="D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28874-28F0-4E94-A7D0-15CB670C5EF2}">
  <sheetPr>
    <tabColor theme="6"/>
  </sheetPr>
  <dimension ref="A1:J56"/>
  <sheetViews>
    <sheetView topLeftCell="A3" workbookViewId="0">
      <selection activeCell="B16" sqref="B16"/>
    </sheetView>
  </sheetViews>
  <sheetFormatPr defaultColWidth="8.7109375" defaultRowHeight="15"/>
  <cols>
    <col min="1" max="1" width="79.140625" style="130" bestFit="1" customWidth="1"/>
    <col min="2" max="2" width="55.140625" style="130" bestFit="1" customWidth="1"/>
    <col min="3" max="3" width="13.7109375" style="130" customWidth="1"/>
    <col min="4" max="4" width="16.7109375" style="130" bestFit="1" customWidth="1"/>
    <col min="5" max="5" width="8.7109375" style="130"/>
    <col min="6" max="6" width="6.140625" style="130" customWidth="1"/>
    <col min="7" max="7" width="5.42578125" style="130" customWidth="1"/>
    <col min="8" max="8" width="60.7109375" style="130" customWidth="1"/>
    <col min="9" max="9" width="10.5703125" style="130" customWidth="1"/>
    <col min="10" max="16384" width="8.7109375" style="130"/>
  </cols>
  <sheetData>
    <row r="1" spans="1:10" ht="16.5" thickTop="1" thickBot="1">
      <c r="A1" s="128" t="s">
        <v>257</v>
      </c>
      <c r="B1" s="129" t="s">
        <v>258</v>
      </c>
      <c r="D1" s="129" t="s">
        <v>259</v>
      </c>
    </row>
    <row r="2" spans="1:10" ht="15.75" thickTop="1">
      <c r="A2" s="131" t="s">
        <v>260</v>
      </c>
      <c r="B2" s="132">
        <v>2500</v>
      </c>
      <c r="C2" s="131"/>
      <c r="D2" s="133"/>
    </row>
    <row r="3" spans="1:10">
      <c r="A3" s="131" t="s">
        <v>261</v>
      </c>
      <c r="B3" s="131" t="s">
        <v>262</v>
      </c>
      <c r="C3" s="134"/>
      <c r="D3" s="135">
        <v>0.1802</v>
      </c>
    </row>
    <row r="4" spans="1:10">
      <c r="A4" s="131" t="s">
        <v>263</v>
      </c>
      <c r="B4" s="131" t="s">
        <v>264</v>
      </c>
      <c r="C4" s="134"/>
      <c r="D4" s="135">
        <v>4.8399999999999999E-2</v>
      </c>
    </row>
    <row r="5" spans="1:10">
      <c r="A5" s="131" t="s">
        <v>265</v>
      </c>
      <c r="B5" s="136">
        <v>421</v>
      </c>
      <c r="C5" s="131"/>
      <c r="D5" s="137">
        <v>0</v>
      </c>
    </row>
    <row r="6" spans="1:10">
      <c r="A6" s="131" t="s">
        <v>266</v>
      </c>
      <c r="B6" s="132">
        <v>1125</v>
      </c>
      <c r="C6" s="131"/>
      <c r="D6" s="137">
        <v>0</v>
      </c>
    </row>
    <row r="8" spans="1:10" ht="15.75" thickBot="1"/>
    <row r="9" spans="1:10" ht="15.75" thickBot="1">
      <c r="A9" s="138" t="s">
        <v>267</v>
      </c>
    </row>
    <row r="10" spans="1:10" ht="15.75" thickBot="1">
      <c r="A10" s="131" t="s">
        <v>268</v>
      </c>
      <c r="B10" s="139">
        <f>B2</f>
        <v>2500</v>
      </c>
      <c r="D10" s="379" t="s">
        <v>269</v>
      </c>
      <c r="E10" s="380"/>
      <c r="F10" s="381"/>
      <c r="H10" s="140" t="s">
        <v>270</v>
      </c>
    </row>
    <row r="11" spans="1:10" ht="24" thickBot="1">
      <c r="A11" s="141" t="s">
        <v>271</v>
      </c>
      <c r="B11" s="142">
        <v>128</v>
      </c>
      <c r="C11" s="143" t="s">
        <v>272</v>
      </c>
      <c r="D11" s="382"/>
      <c r="E11" s="383"/>
      <c r="F11" s="384"/>
      <c r="H11" s="144" t="s">
        <v>273</v>
      </c>
      <c r="I11" s="144" t="s">
        <v>274</v>
      </c>
      <c r="J11" s="145">
        <f>B10</f>
        <v>2500</v>
      </c>
    </row>
    <row r="12" spans="1:10">
      <c r="A12" s="131" t="s">
        <v>275</v>
      </c>
      <c r="B12" s="139">
        <f>B11*D3*B5</f>
        <v>9710.6175999999996</v>
      </c>
      <c r="D12" s="382"/>
      <c r="E12" s="383"/>
      <c r="F12" s="384"/>
      <c r="H12" s="144" t="s">
        <v>276</v>
      </c>
      <c r="I12" s="144" t="s">
        <v>277</v>
      </c>
      <c r="J12" s="145">
        <f>B12</f>
        <v>9710.6175999999996</v>
      </c>
    </row>
    <row r="13" spans="1:10" ht="15.75" thickBot="1">
      <c r="A13" s="131" t="s">
        <v>278</v>
      </c>
      <c r="B13" s="139">
        <f>B11*D4*B5</f>
        <v>2608.1792</v>
      </c>
      <c r="D13" s="385"/>
      <c r="E13" s="386"/>
      <c r="F13" s="387"/>
      <c r="H13" s="144" t="s">
        <v>279</v>
      </c>
      <c r="I13" s="144" t="s">
        <v>277</v>
      </c>
      <c r="J13" s="145">
        <f>B13</f>
        <v>2608.1792</v>
      </c>
    </row>
    <row r="14" spans="1:10">
      <c r="J14" s="146"/>
    </row>
    <row r="15" spans="1:10" ht="15.75" thickBot="1"/>
    <row r="16" spans="1:10" ht="15.75" thickBot="1">
      <c r="A16" s="138" t="s">
        <v>280</v>
      </c>
    </row>
    <row r="17" spans="1:10" ht="15.75" thickBot="1">
      <c r="A17" s="131" t="s">
        <v>268</v>
      </c>
      <c r="B17" s="139">
        <f>B2</f>
        <v>2500</v>
      </c>
      <c r="D17" s="379" t="s">
        <v>281</v>
      </c>
      <c r="E17" s="380"/>
      <c r="F17" s="381"/>
      <c r="H17" s="140" t="s">
        <v>282</v>
      </c>
    </row>
    <row r="18" spans="1:10" ht="24" thickBot="1">
      <c r="A18" s="141" t="s">
        <v>271</v>
      </c>
      <c r="B18" s="142">
        <v>128</v>
      </c>
      <c r="C18" s="143" t="s">
        <v>272</v>
      </c>
      <c r="D18" s="382"/>
      <c r="E18" s="383"/>
      <c r="F18" s="384"/>
      <c r="H18" s="144" t="s">
        <v>273</v>
      </c>
      <c r="I18" s="144" t="s">
        <v>274</v>
      </c>
      <c r="J18" s="145">
        <f>B17</f>
        <v>2500</v>
      </c>
    </row>
    <row r="19" spans="1:10">
      <c r="A19" s="131" t="s">
        <v>275</v>
      </c>
      <c r="B19" s="139">
        <f>B18*D3*B6</f>
        <v>25948.799999999999</v>
      </c>
      <c r="D19" s="382"/>
      <c r="E19" s="383"/>
      <c r="F19" s="384"/>
      <c r="H19" s="144" t="s">
        <v>276</v>
      </c>
      <c r="I19" s="144" t="s">
        <v>277</v>
      </c>
      <c r="J19" s="145">
        <f>B19</f>
        <v>25948.799999999999</v>
      </c>
    </row>
    <row r="20" spans="1:10" ht="15.75" thickBot="1">
      <c r="A20" s="131" t="s">
        <v>278</v>
      </c>
      <c r="B20" s="139">
        <f>B18*D4*B6</f>
        <v>6969.5999999999995</v>
      </c>
      <c r="D20" s="385"/>
      <c r="E20" s="386"/>
      <c r="F20" s="387"/>
      <c r="H20" s="144" t="s">
        <v>279</v>
      </c>
      <c r="I20" s="144" t="s">
        <v>277</v>
      </c>
      <c r="J20" s="145">
        <f>B20</f>
        <v>6969.5999999999995</v>
      </c>
    </row>
    <row r="25" spans="1:10" ht="15.75" thickBot="1">
      <c r="A25" s="295" t="s">
        <v>7366</v>
      </c>
    </row>
    <row r="26" spans="1:10" ht="16.5" thickTop="1" thickBot="1">
      <c r="A26" s="128" t="s">
        <v>257</v>
      </c>
      <c r="B26" s="129" t="s">
        <v>258</v>
      </c>
      <c r="D26" s="129" t="s">
        <v>259</v>
      </c>
    </row>
    <row r="27" spans="1:10" ht="15.75" thickTop="1">
      <c r="A27" s="282"/>
    </row>
    <row r="28" spans="1:10">
      <c r="A28" s="130" t="s">
        <v>260</v>
      </c>
      <c r="B28" s="283">
        <v>2500</v>
      </c>
      <c r="D28" s="284"/>
    </row>
    <row r="29" spans="1:10">
      <c r="A29" s="130" t="s">
        <v>261</v>
      </c>
      <c r="B29" s="130" t="s">
        <v>262</v>
      </c>
      <c r="C29" s="285"/>
      <c r="D29" s="286">
        <v>0.1802</v>
      </c>
    </row>
    <row r="30" spans="1:10">
      <c r="A30" s="130" t="s">
        <v>263</v>
      </c>
      <c r="B30" s="130" t="s">
        <v>264</v>
      </c>
      <c r="C30" s="285"/>
      <c r="D30" s="286">
        <v>4.8399999999999999E-2</v>
      </c>
    </row>
    <row r="31" spans="1:10">
      <c r="A31" s="130" t="s">
        <v>265</v>
      </c>
      <c r="B31" s="287">
        <v>421</v>
      </c>
      <c r="D31" s="288">
        <v>0</v>
      </c>
    </row>
    <row r="32" spans="1:10">
      <c r="A32" s="130" t="s">
        <v>266</v>
      </c>
      <c r="B32" s="283">
        <v>1125</v>
      </c>
      <c r="D32" s="288">
        <v>0</v>
      </c>
    </row>
    <row r="35" spans="1:2">
      <c r="A35" s="130" t="s">
        <v>275</v>
      </c>
      <c r="B35" s="289">
        <f>D31*B31*18.02%</f>
        <v>0</v>
      </c>
    </row>
    <row r="36" spans="1:2">
      <c r="A36" s="130" t="s">
        <v>7358</v>
      </c>
      <c r="B36" s="290">
        <f>D32*B32*18.02%</f>
        <v>0</v>
      </c>
    </row>
    <row r="37" spans="1:2">
      <c r="B37" s="289"/>
    </row>
    <row r="38" spans="1:2">
      <c r="A38" s="130" t="s">
        <v>278</v>
      </c>
      <c r="B38" s="289">
        <f>D31*B31*4.84%</f>
        <v>0</v>
      </c>
    </row>
    <row r="39" spans="1:2">
      <c r="A39" s="130" t="s">
        <v>7359</v>
      </c>
      <c r="B39" s="289">
        <f>D32*B32*4.84%</f>
        <v>0</v>
      </c>
    </row>
    <row r="43" spans="1:2">
      <c r="A43" s="291" t="s">
        <v>7360</v>
      </c>
    </row>
    <row r="44" spans="1:2">
      <c r="A44" s="130" t="s">
        <v>268</v>
      </c>
      <c r="B44" s="146">
        <f>B28</f>
        <v>2500</v>
      </c>
    </row>
    <row r="45" spans="1:2">
      <c r="A45" s="130" t="s">
        <v>7361</v>
      </c>
      <c r="B45" s="146">
        <v>659</v>
      </c>
    </row>
    <row r="46" spans="1:2">
      <c r="A46" s="130" t="s">
        <v>275</v>
      </c>
      <c r="B46" s="146">
        <f>B45*D29*B31</f>
        <v>49994.507799999999</v>
      </c>
    </row>
    <row r="47" spans="1:2">
      <c r="A47" s="130" t="s">
        <v>278</v>
      </c>
      <c r="B47" s="146">
        <f>B45*D30*B31</f>
        <v>13428.0476</v>
      </c>
    </row>
    <row r="48" spans="1:2">
      <c r="A48" s="291" t="s">
        <v>7362</v>
      </c>
      <c r="B48" s="292">
        <f>B44+B46+B47</f>
        <v>65922.555399999997</v>
      </c>
    </row>
    <row r="51" spans="1:4">
      <c r="A51" s="293" t="s">
        <v>7363</v>
      </c>
    </row>
    <row r="52" spans="1:4">
      <c r="A52" s="130" t="s">
        <v>268</v>
      </c>
      <c r="B52" s="146">
        <f>B44</f>
        <v>2500</v>
      </c>
    </row>
    <row r="53" spans="1:4">
      <c r="A53" s="130" t="s">
        <v>7361</v>
      </c>
      <c r="B53" s="130">
        <v>0</v>
      </c>
    </row>
    <row r="54" spans="1:4">
      <c r="A54" s="130" t="s">
        <v>7364</v>
      </c>
      <c r="B54" s="285">
        <f>B53*D29*B32</f>
        <v>0</v>
      </c>
      <c r="D54" s="285">
        <f>B54*8</f>
        <v>0</v>
      </c>
    </row>
    <row r="55" spans="1:4">
      <c r="A55" s="130" t="s">
        <v>7365</v>
      </c>
      <c r="B55" s="285">
        <f>B53*B32*D30</f>
        <v>0</v>
      </c>
    </row>
    <row r="56" spans="1:4">
      <c r="A56" s="293" t="s">
        <v>7362</v>
      </c>
      <c r="B56" s="294">
        <f>B52+B54+B55</f>
        <v>2500</v>
      </c>
    </row>
  </sheetData>
  <mergeCells count="2">
    <mergeCell ref="D10:F13"/>
    <mergeCell ref="D17:F20"/>
  </mergeCells>
  <pageMargins left="0.7" right="0.7" top="0.75" bottom="0.75" header="0.3" footer="0.3"/>
  <pageSetup paperSize="9" orientation="portrait" r:id="rId1"/>
  <headerFooter>
    <oddFooter>&amp;L_x000D_&amp;1#&amp;"Calibri"&amp;10&amp;K000000 Omantel - Concealed</oddFooter>
  </headerFooter>
</worksheet>
</file>

<file path=docMetadata/LabelInfo.xml><?xml version="1.0" encoding="utf-8"?>
<clbl:labelList xmlns:clbl="http://schemas.microsoft.com/office/2020/mipLabelMetadata">
  <clbl:label id="{e42c4766-7e60-410e-a3cb-4565100f2685}" enabled="1" method="Standard" siteId="{2a97cd69-2afd-40c9-bcf6-32581ecf57c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Summery</vt:lpstr>
      <vt:lpstr>Mobile Cost</vt:lpstr>
      <vt:lpstr>Design &amp; BoQ</vt:lpstr>
      <vt:lpstr>Fixed Cost</vt:lpstr>
      <vt:lpstr>"Tower Database"</vt:lpstr>
      <vt:lpstr>Helious</vt:lpstr>
      <vt:lpstr>OTC</vt:lpstr>
      <vt:lpstr>Ooredoo Outdoor Sharing</vt:lpstr>
      <vt:lpstr>Ooredoo IBS Sharing</vt:lpstr>
      <vt:lpstr>"Mobile UPL"</vt:lpstr>
      <vt:lpstr>"Fixed UPL"</vt:lpstr>
      <vt:lpstr>"DropdownList"</vt:lpstr>
      <vt:lpstr>xxListxx</vt:lpstr>
    </vt:vector>
  </TitlesOfParts>
  <Company>OmanTel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Talal Mohammed Ali Al Fannah</dc:creator>
  <cp:lastModifiedBy>Talal Mohammed Ali Al Fannah</cp:lastModifiedBy>
  <dcterms:created xsi:type="dcterms:W3CDTF">2024-01-08T06:24:35Z</dcterms:created>
  <dcterms:modified xsi:type="dcterms:W3CDTF">2025-06-25T09:13:00Z</dcterms:modified>
</cp:coreProperties>
</file>